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drawings/drawing19.xml" ContentType="application/vnd.openxmlformats-officedocument.drawing+xml"/>
  <Override PartName="/xl/comments19.xml" ContentType="application/vnd.openxmlformats-officedocument.spreadsheetml.comments+xml"/>
  <Override PartName="/xl/drawings/drawing20.xml" ContentType="application/vnd.openxmlformats-officedocument.drawing+xml"/>
  <Override PartName="/xl/comments20.xml" ContentType="application/vnd.openxmlformats-officedocument.spreadsheetml.comments+xml"/>
  <Override PartName="/xl/drawings/drawing21.xml" ContentType="application/vnd.openxmlformats-officedocument.drawing+xml"/>
  <Override PartName="/xl/comments21.xml" ContentType="application/vnd.openxmlformats-officedocument.spreadsheetml.comments+xml"/>
  <Override PartName="/xl/drawings/drawing22.xml" ContentType="application/vnd.openxmlformats-officedocument.drawing+xml"/>
  <Override PartName="/xl/comments22.xml" ContentType="application/vnd.openxmlformats-officedocument.spreadsheetml.comments+xml"/>
  <Override PartName="/xl/drawings/drawing23.xml" ContentType="application/vnd.openxmlformats-officedocument.drawing+xml"/>
  <Override PartName="/xl/comments23.xml" ContentType="application/vnd.openxmlformats-officedocument.spreadsheetml.comments+xml"/>
  <Override PartName="/xl/drawings/drawing24.xml" ContentType="application/vnd.openxmlformats-officedocument.drawing+xml"/>
  <Override PartName="/xl/comments24.xml" ContentType="application/vnd.openxmlformats-officedocument.spreadsheetml.comments+xml"/>
  <Override PartName="/xl/drawings/drawing25.xml" ContentType="application/vnd.openxmlformats-officedocument.drawing+xml"/>
  <Override PartName="/xl/comments25.xml" ContentType="application/vnd.openxmlformats-officedocument.spreadsheetml.comments+xml"/>
  <Override PartName="/xl/drawings/drawing26.xml" ContentType="application/vnd.openxmlformats-officedocument.drawing+xml"/>
  <Override PartName="/xl/comments2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ate1904="1" updateLinks="never" codeName="ThisWorkbook" defaultThemeVersion="124226"/>
  <mc:AlternateContent xmlns:mc="http://schemas.openxmlformats.org/markup-compatibility/2006">
    <mc:Choice Requires="x15">
      <x15ac:absPath xmlns:x15ac="http://schemas.microsoft.com/office/spreadsheetml/2010/11/ac" url="\\torochu\partnershare\パートナー共通\入退室管理\作業時間記入シート\"/>
    </mc:Choice>
  </mc:AlternateContent>
  <bookViews>
    <workbookView xWindow="7065" yWindow="0" windowWidth="14370" windowHeight="12375" tabRatio="782" firstSheet="11" activeTab="23"/>
  </bookViews>
  <sheets>
    <sheet name="201608" sheetId="12" r:id="rId1"/>
    <sheet name="201609" sheetId="13" r:id="rId2"/>
    <sheet name="201610" sheetId="14" r:id="rId3"/>
    <sheet name="201611" sheetId="16" r:id="rId4"/>
    <sheet name="201612" sheetId="17" r:id="rId5"/>
    <sheet name="201701" sheetId="18" r:id="rId6"/>
    <sheet name="201702" sheetId="19" r:id="rId7"/>
    <sheet name="201703" sheetId="20" r:id="rId8"/>
    <sheet name="201704" sheetId="21" r:id="rId9"/>
    <sheet name="201705" sheetId="22" r:id="rId10"/>
    <sheet name="201706" sheetId="23" r:id="rId11"/>
    <sheet name="201707" sheetId="24" r:id="rId12"/>
    <sheet name="201708" sheetId="25" r:id="rId13"/>
    <sheet name="201709" sheetId="26" r:id="rId14"/>
    <sheet name="201710" sheetId="27" r:id="rId15"/>
    <sheet name="201711" sheetId="28" r:id="rId16"/>
    <sheet name="201712" sheetId="29" r:id="rId17"/>
    <sheet name="201801" sheetId="30" r:id="rId18"/>
    <sheet name="201802" sheetId="31" r:id="rId19"/>
    <sheet name="201803" sheetId="32" r:id="rId20"/>
    <sheet name="201804" sheetId="33" r:id="rId21"/>
    <sheet name="201805" sheetId="34" r:id="rId22"/>
    <sheet name="201806" sheetId="35" r:id="rId23"/>
    <sheet name="201807" sheetId="36" r:id="rId24"/>
    <sheet name="YYYYMM" sheetId="11" r:id="rId25"/>
    <sheet name="記入例" sheetId="8" r:id="rId26"/>
    <sheet name="休業日" sheetId="6" r:id="rId27"/>
  </sheets>
  <definedNames>
    <definedName name="HTML1_1" hidden="1">"'[馬車馬くん.xls]マスター (2)'!$A$6:$E$38"</definedName>
    <definedName name="HTML1_10" hidden="1">""</definedName>
    <definedName name="HTML1_11" hidden="1">1</definedName>
    <definedName name="HTML1_12" hidden="1">"C:\My Documents\MyHTML.htm"</definedName>
    <definedName name="HTML1_2" hidden="1">1</definedName>
    <definedName name="HTML1_3" hidden="1">"馬車馬くん.xls"</definedName>
    <definedName name="HTML1_4" hidden="1">"マスター (2)"</definedName>
    <definedName name="HTML1_5" hidden="1">""</definedName>
    <definedName name="HTML1_6" hidden="1">-4146</definedName>
    <definedName name="HTML1_7" hidden="1">-4146</definedName>
    <definedName name="HTML1_8" hidden="1">"96/11/01"</definedName>
    <definedName name="HTML1_9" hidden="1">"山路 秀章"</definedName>
    <definedName name="HTML2_1" hidden="1">"'[馬車馬くん.xls]マスター (2)'!$AA$45"</definedName>
    <definedName name="HTML2_10" hidden="1">""</definedName>
    <definedName name="HTML2_11" hidden="1">1</definedName>
    <definedName name="HTML2_12" hidden="1">"C:\My Documents\MyHTML.htm"</definedName>
    <definedName name="HTML2_2" hidden="1">1</definedName>
    <definedName name="HTML2_3" hidden="1">"馬車馬くん.xls"</definedName>
    <definedName name="HTML2_4" hidden="1">"マスター (2)"</definedName>
    <definedName name="HTML2_5" hidden="1">""</definedName>
    <definedName name="HTML2_6" hidden="1">-4146</definedName>
    <definedName name="HTML2_7" hidden="1">-4146</definedName>
    <definedName name="HTML2_8" hidden="1">"96/11/01"</definedName>
    <definedName name="HTML2_9" hidden="1">"山路 秀章"</definedName>
    <definedName name="HTML3_1" hidden="1">"'[馬車馬くん.xls]マスター (2)'!$A$1:$AA$45"</definedName>
    <definedName name="HTML3_10" hidden="1">""</definedName>
    <definedName name="HTML3_11" hidden="1">1</definedName>
    <definedName name="HTML3_12" hidden="1">"C:\My Documents\MyHTML.htm"</definedName>
    <definedName name="HTML3_2" hidden="1">1</definedName>
    <definedName name="HTML3_3" hidden="1">"馬車馬くん.xls"</definedName>
    <definedName name="HTML3_4" hidden="1">"マスター (2)"</definedName>
    <definedName name="HTML3_5" hidden="1">""</definedName>
    <definedName name="HTML3_6" hidden="1">-4146</definedName>
    <definedName name="HTML3_7" hidden="1">-4146</definedName>
    <definedName name="HTML3_8" hidden="1">"96/11/01"</definedName>
    <definedName name="HTML3_9" hidden="1">"山路 秀章"</definedName>
    <definedName name="HTMLCount" hidden="1">3</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JID_ROW" localSheetId="0">'201608'!$N$5</definedName>
    <definedName name="PJID_ROW" localSheetId="1">'201609'!$N$5</definedName>
    <definedName name="PJID_ROW" localSheetId="2">'201610'!$N$5</definedName>
    <definedName name="PJID_ROW" localSheetId="3">'201611'!$N$5</definedName>
    <definedName name="PJID_ROW" localSheetId="4">'201612'!$N$5</definedName>
    <definedName name="PJID_ROW" localSheetId="5">'201701'!$N$5</definedName>
    <definedName name="PJID_ROW" localSheetId="6">'201702'!$N$5</definedName>
    <definedName name="PJID_ROW" localSheetId="7">'201703'!$N$5</definedName>
    <definedName name="PJID_ROW" localSheetId="8">'201704'!$N$5</definedName>
    <definedName name="PJID_ROW" localSheetId="9">'201705'!$N$5</definedName>
    <definedName name="PJID_ROW" localSheetId="10">'201706'!$N$5</definedName>
    <definedName name="PJID_ROW" localSheetId="11">'201707'!$N$5</definedName>
    <definedName name="PJID_ROW" localSheetId="12">'201708'!$N$5</definedName>
    <definedName name="PJID_ROW" localSheetId="13">'201709'!$N$5</definedName>
    <definedName name="PJID_ROW" localSheetId="14">'201710'!$N$5</definedName>
    <definedName name="PJID_ROW" localSheetId="15">'201711'!$N$5</definedName>
    <definedName name="PJID_ROW" localSheetId="16">'201712'!$N$5</definedName>
    <definedName name="PJID_ROW" localSheetId="17">'201801'!$N$5</definedName>
    <definedName name="PJID_ROW" localSheetId="18">'201802'!$N$5</definedName>
    <definedName name="PJID_ROW" localSheetId="19">'201803'!$N$5</definedName>
    <definedName name="PJID_ROW" localSheetId="20">'201804'!$N$5</definedName>
    <definedName name="PJID_ROW" localSheetId="21">'201805'!$N$5</definedName>
    <definedName name="PJID_ROW" localSheetId="22">'201806'!$N$5</definedName>
    <definedName name="PJID_ROW" localSheetId="23">'201807'!$N$5</definedName>
    <definedName name="PJID_ROW" localSheetId="24">YYYYMM!$N$5</definedName>
    <definedName name="PJID_ROW" localSheetId="25">記入例!$N$5</definedName>
    <definedName name="_xlnm.Print_Area" localSheetId="0">'201608'!$A$1:$L$47</definedName>
    <definedName name="_xlnm.Print_Area" localSheetId="1">'201609'!$A$1:$L$47</definedName>
    <definedName name="_xlnm.Print_Area" localSheetId="2">'201610'!$A$1:$L$47</definedName>
    <definedName name="_xlnm.Print_Area" localSheetId="3">'201611'!$A$1:$L$47</definedName>
    <definedName name="_xlnm.Print_Area" localSheetId="4">'201612'!$A$1:$L$47</definedName>
    <definedName name="_xlnm.Print_Area" localSheetId="5">'201701'!$A$1:$L$47</definedName>
    <definedName name="_xlnm.Print_Area" localSheetId="6">'201702'!$A$1:$L$47</definedName>
    <definedName name="_xlnm.Print_Area" localSheetId="7">'201703'!$A$1:$L$47</definedName>
    <definedName name="_xlnm.Print_Area" localSheetId="8">'201704'!$A$1:$L$47</definedName>
    <definedName name="_xlnm.Print_Area" localSheetId="9">'201705'!$A$1:$L$47</definedName>
    <definedName name="_xlnm.Print_Area" localSheetId="10">'201706'!$A$1:$L$47</definedName>
    <definedName name="_xlnm.Print_Area" localSheetId="11">'201707'!$A$1:$L$47</definedName>
    <definedName name="_xlnm.Print_Area" localSheetId="12">'201708'!$A$1:$L$47</definedName>
    <definedName name="_xlnm.Print_Area" localSheetId="13">'201709'!$A$1:$L$47</definedName>
    <definedName name="_xlnm.Print_Area" localSheetId="14">'201710'!$A$1:$L$47</definedName>
    <definedName name="_xlnm.Print_Area" localSheetId="15">'201711'!$A$1:$L$47</definedName>
    <definedName name="_xlnm.Print_Area" localSheetId="16">'201712'!$A$1:$L$47</definedName>
    <definedName name="_xlnm.Print_Area" localSheetId="17">'201801'!$A$1:$L$47</definedName>
    <definedName name="_xlnm.Print_Area" localSheetId="18">'201802'!$A$1:$L$47</definedName>
    <definedName name="_xlnm.Print_Area" localSheetId="19">'201803'!$A$1:$L$47</definedName>
    <definedName name="_xlnm.Print_Area" localSheetId="20">'201804'!$A$1:$L$47</definedName>
    <definedName name="_xlnm.Print_Area" localSheetId="21">'201805'!$A$1:$L$47</definedName>
    <definedName name="_xlnm.Print_Area" localSheetId="22">'201806'!$A$1:$L$47</definedName>
    <definedName name="_xlnm.Print_Area" localSheetId="23">'201807'!$A$1:$L$47</definedName>
    <definedName name="_xlnm.Print_Area" localSheetId="24">YYYYMM!$A$1:$L$47</definedName>
    <definedName name="_xlnm.Print_Area" localSheetId="25">記入例!$A$1:$L$47</definedName>
    <definedName name="ver." localSheetId="0">'201608'!$N$1</definedName>
    <definedName name="ver." localSheetId="1">'201609'!$N$1</definedName>
    <definedName name="ver." localSheetId="2">'201610'!$N$1</definedName>
    <definedName name="ver." localSheetId="3">'201611'!$N$1</definedName>
    <definedName name="ver." localSheetId="4">'201612'!$N$1</definedName>
    <definedName name="ver." localSheetId="5">'201701'!$N$1</definedName>
    <definedName name="ver." localSheetId="6">'201702'!$N$1</definedName>
    <definedName name="ver." localSheetId="7">'201703'!$N$1</definedName>
    <definedName name="ver." localSheetId="8">'201704'!$N$1</definedName>
    <definedName name="ver." localSheetId="9">'201705'!$N$1</definedName>
    <definedName name="ver." localSheetId="10">'201706'!$N$1</definedName>
    <definedName name="ver." localSheetId="11">'201707'!$N$1</definedName>
    <definedName name="ver." localSheetId="12">'201708'!$N$1</definedName>
    <definedName name="ver." localSheetId="13">'201709'!$N$1</definedName>
    <definedName name="ver." localSheetId="14">'201710'!$N$1</definedName>
    <definedName name="ver." localSheetId="15">'201711'!$N$1</definedName>
    <definedName name="ver." localSheetId="16">'201712'!$N$1</definedName>
    <definedName name="ver." localSheetId="17">'201801'!$N$1</definedName>
    <definedName name="ver." localSheetId="18">'201802'!$N$1</definedName>
    <definedName name="ver." localSheetId="19">'201803'!$N$1</definedName>
    <definedName name="ver." localSheetId="20">'201804'!$N$1</definedName>
    <definedName name="ver." localSheetId="21">'201805'!$N$1</definedName>
    <definedName name="ver." localSheetId="22">'201806'!$N$1</definedName>
    <definedName name="ver." localSheetId="23">'201807'!$N$1</definedName>
    <definedName name="ver." localSheetId="24">YYYYMM!$N$1</definedName>
    <definedName name="ver." localSheetId="25">記入例!$N$1</definedName>
    <definedName name="氏名" localSheetId="0">'201608'!$I$5</definedName>
    <definedName name="氏名" localSheetId="1">'201609'!$I$5</definedName>
    <definedName name="氏名" localSheetId="2">'201610'!$I$5</definedName>
    <definedName name="氏名" localSheetId="3">'201611'!$I$5</definedName>
    <definedName name="氏名" localSheetId="4">'201612'!$I$5</definedName>
    <definedName name="氏名" localSheetId="5">'201701'!$I$5</definedName>
    <definedName name="氏名" localSheetId="6">'201702'!$I$5</definedName>
    <definedName name="氏名" localSheetId="7">'201703'!$I$5</definedName>
    <definedName name="氏名" localSheetId="8">'201704'!$I$5</definedName>
    <definedName name="氏名" localSheetId="9">'201705'!$I$5</definedName>
    <definedName name="氏名" localSheetId="10">'201706'!$I$5</definedName>
    <definedName name="氏名" localSheetId="11">'201707'!$I$5</definedName>
    <definedName name="氏名" localSheetId="12">'201708'!$I$5</definedName>
    <definedName name="氏名" localSheetId="13">'201709'!$I$5</definedName>
    <definedName name="氏名" localSheetId="14">'201710'!$I$5</definedName>
    <definedName name="氏名" localSheetId="15">'201711'!$I$5</definedName>
    <definedName name="氏名" localSheetId="16">'201712'!$I$5</definedName>
    <definedName name="氏名" localSheetId="17">'201801'!$I$5</definedName>
    <definedName name="氏名" localSheetId="18">'201802'!$I$5</definedName>
    <definedName name="氏名" localSheetId="19">'201803'!$I$5</definedName>
    <definedName name="氏名" localSheetId="20">'201804'!$I$5</definedName>
    <definedName name="氏名" localSheetId="21">'201805'!$I$5</definedName>
    <definedName name="氏名" localSheetId="22">'201806'!$I$5</definedName>
    <definedName name="氏名" localSheetId="23">'201807'!$I$5</definedName>
    <definedName name="氏名" localSheetId="24">YYYYMM!$I$5</definedName>
    <definedName name="氏名" localSheetId="25">記入例!$I$5</definedName>
  </definedNames>
  <calcPr calcId="162913"/>
</workbook>
</file>

<file path=xl/calcChain.xml><?xml version="1.0" encoding="utf-8"?>
<calcChain xmlns="http://schemas.openxmlformats.org/spreadsheetml/2006/main">
  <c r="Y40" i="36" l="1"/>
  <c r="X40" i="36"/>
  <c r="V40" i="36"/>
  <c r="T40" i="36"/>
  <c r="R40" i="36"/>
  <c r="Y39" i="36"/>
  <c r="P39" i="36"/>
  <c r="H39" i="36"/>
  <c r="Y38" i="36"/>
  <c r="P38" i="36"/>
  <c r="H38" i="36"/>
  <c r="Y37" i="36"/>
  <c r="H37" i="36"/>
  <c r="P37" i="36" s="1"/>
  <c r="Y36" i="36"/>
  <c r="H36" i="36"/>
  <c r="P36" i="36" s="1"/>
  <c r="Y35" i="36"/>
  <c r="H35" i="36"/>
  <c r="P35" i="36" s="1"/>
  <c r="Y34" i="36"/>
  <c r="P34" i="36"/>
  <c r="H34" i="36"/>
  <c r="Y33" i="36"/>
  <c r="H33" i="36"/>
  <c r="P33" i="36" s="1"/>
  <c r="Y32" i="36"/>
  <c r="H32" i="36"/>
  <c r="P32" i="36" s="1"/>
  <c r="Y31" i="36"/>
  <c r="H31" i="36"/>
  <c r="P31" i="36" s="1"/>
  <c r="Y30" i="36"/>
  <c r="P30" i="36"/>
  <c r="H30" i="36"/>
  <c r="Y29" i="36"/>
  <c r="H29" i="36"/>
  <c r="P29" i="36" s="1"/>
  <c r="Y28" i="36"/>
  <c r="H28" i="36"/>
  <c r="P28" i="36" s="1"/>
  <c r="Y27" i="36"/>
  <c r="H27" i="36"/>
  <c r="P27" i="36" s="1"/>
  <c r="Y26" i="36"/>
  <c r="P26" i="36"/>
  <c r="H26" i="36"/>
  <c r="Y25" i="36"/>
  <c r="H25" i="36"/>
  <c r="P25" i="36" s="1"/>
  <c r="Y24" i="36"/>
  <c r="H24" i="36"/>
  <c r="P24" i="36" s="1"/>
  <c r="Y23" i="36"/>
  <c r="P23" i="36"/>
  <c r="H23" i="36"/>
  <c r="Y22" i="36"/>
  <c r="P22" i="36"/>
  <c r="H22" i="36"/>
  <c r="Y21" i="36"/>
  <c r="H21" i="36"/>
  <c r="P21" i="36" s="1"/>
  <c r="Y20" i="36"/>
  <c r="H20" i="36"/>
  <c r="P20" i="36" s="1"/>
  <c r="Y19" i="36"/>
  <c r="H19" i="36"/>
  <c r="P19" i="36" s="1"/>
  <c r="Y18" i="36"/>
  <c r="P18" i="36"/>
  <c r="H18" i="36"/>
  <c r="Y17" i="36"/>
  <c r="H17" i="36"/>
  <c r="P17" i="36" s="1"/>
  <c r="Y16" i="36"/>
  <c r="H16" i="36"/>
  <c r="P16" i="36" s="1"/>
  <c r="Y15" i="36"/>
  <c r="P15" i="36"/>
  <c r="H15" i="36"/>
  <c r="Y14" i="36"/>
  <c r="H14" i="36"/>
  <c r="P14" i="36" s="1"/>
  <c r="Y13" i="36"/>
  <c r="H13" i="36"/>
  <c r="P13" i="36" s="1"/>
  <c r="Y12" i="36"/>
  <c r="H12" i="36"/>
  <c r="P12" i="36" s="1"/>
  <c r="Y11" i="36"/>
  <c r="P11" i="36"/>
  <c r="H11" i="36"/>
  <c r="Y10" i="36"/>
  <c r="H10" i="36"/>
  <c r="P10" i="36" s="1"/>
  <c r="Y9" i="36"/>
  <c r="P9" i="36"/>
  <c r="H9" i="36"/>
  <c r="A7" i="36"/>
  <c r="A9" i="36" s="1"/>
  <c r="A10" i="36" s="1"/>
  <c r="M9" i="36"/>
  <c r="N9" i="36" l="1"/>
  <c r="N10" i="36" s="1"/>
  <c r="N11" i="36" s="1"/>
  <c r="N12" i="36" s="1"/>
  <c r="N13" i="36" s="1"/>
  <c r="N14" i="36" s="1"/>
  <c r="N15" i="36" s="1"/>
  <c r="N16" i="36" s="1"/>
  <c r="N17" i="36" s="1"/>
  <c r="N18" i="36" s="1"/>
  <c r="N19" i="36" s="1"/>
  <c r="N20" i="36" s="1"/>
  <c r="N21" i="36" s="1"/>
  <c r="N22" i="36" s="1"/>
  <c r="N23" i="36" s="1"/>
  <c r="N24" i="36" s="1"/>
  <c r="N25" i="36" s="1"/>
  <c r="N26" i="36" s="1"/>
  <c r="N27" i="36" s="1"/>
  <c r="N28" i="36" s="1"/>
  <c r="N29" i="36" s="1"/>
  <c r="N30" i="36" s="1"/>
  <c r="N31" i="36" s="1"/>
  <c r="N32" i="36" s="1"/>
  <c r="N33" i="36" s="1"/>
  <c r="N34" i="36" s="1"/>
  <c r="N35" i="36" s="1"/>
  <c r="N36" i="36" s="1"/>
  <c r="N37" i="36" s="1"/>
  <c r="N38" i="36" s="1"/>
  <c r="N39" i="36" s="1"/>
  <c r="G9" i="36"/>
  <c r="A11" i="36"/>
  <c r="P40" i="36"/>
  <c r="P41" i="36"/>
  <c r="H40" i="36"/>
  <c r="P44" i="36"/>
  <c r="X40" i="35"/>
  <c r="V40" i="35"/>
  <c r="T40" i="35"/>
  <c r="R40" i="35"/>
  <c r="P44" i="35" s="1"/>
  <c r="Y39" i="35"/>
  <c r="H39" i="35"/>
  <c r="P39" i="35" s="1"/>
  <c r="Y38" i="35"/>
  <c r="P38" i="35"/>
  <c r="H38" i="35"/>
  <c r="Y37" i="35"/>
  <c r="H37" i="35"/>
  <c r="P37" i="35" s="1"/>
  <c r="Y36" i="35"/>
  <c r="H36" i="35"/>
  <c r="P36" i="35" s="1"/>
  <c r="Y35" i="35"/>
  <c r="H35" i="35"/>
  <c r="P35" i="35" s="1"/>
  <c r="Y34" i="35"/>
  <c r="P34" i="35"/>
  <c r="H34" i="35"/>
  <c r="Y33" i="35"/>
  <c r="H33" i="35"/>
  <c r="P33" i="35" s="1"/>
  <c r="Y32" i="35"/>
  <c r="H32" i="35"/>
  <c r="P32" i="35" s="1"/>
  <c r="Y31" i="35"/>
  <c r="H31" i="35"/>
  <c r="P31" i="35" s="1"/>
  <c r="Y30" i="35"/>
  <c r="H30" i="35"/>
  <c r="P30" i="35" s="1"/>
  <c r="Y29" i="35"/>
  <c r="H29" i="35"/>
  <c r="P29" i="35" s="1"/>
  <c r="Y28" i="35"/>
  <c r="H28" i="35"/>
  <c r="P28" i="35" s="1"/>
  <c r="Y27" i="35"/>
  <c r="H27" i="35"/>
  <c r="P27" i="35" s="1"/>
  <c r="Y26" i="35"/>
  <c r="P26" i="35"/>
  <c r="H26" i="35"/>
  <c r="Y25" i="35"/>
  <c r="H25" i="35"/>
  <c r="P25" i="35" s="1"/>
  <c r="Y24" i="35"/>
  <c r="H24" i="35"/>
  <c r="P24" i="35" s="1"/>
  <c r="Y23" i="35"/>
  <c r="H23" i="35"/>
  <c r="P23" i="35" s="1"/>
  <c r="Y22" i="35"/>
  <c r="P22" i="35"/>
  <c r="H22" i="35"/>
  <c r="Y21" i="35"/>
  <c r="H21" i="35"/>
  <c r="P21" i="35" s="1"/>
  <c r="Y20" i="35"/>
  <c r="H20" i="35"/>
  <c r="P20" i="35" s="1"/>
  <c r="Y19" i="35"/>
  <c r="P19" i="35"/>
  <c r="H19" i="35"/>
  <c r="Y18" i="35"/>
  <c r="H18" i="35"/>
  <c r="P18" i="35" s="1"/>
  <c r="Y17" i="35"/>
  <c r="H17" i="35"/>
  <c r="P17" i="35" s="1"/>
  <c r="Y16" i="35"/>
  <c r="H16" i="35"/>
  <c r="P16" i="35" s="1"/>
  <c r="Y15" i="35"/>
  <c r="H15" i="35"/>
  <c r="P15" i="35" s="1"/>
  <c r="Y14" i="35"/>
  <c r="H14" i="35"/>
  <c r="P14" i="35" s="1"/>
  <c r="Y13" i="35"/>
  <c r="H13" i="35"/>
  <c r="P13" i="35" s="1"/>
  <c r="Y12" i="35"/>
  <c r="H12" i="35"/>
  <c r="P12" i="35" s="1"/>
  <c r="Y11" i="35"/>
  <c r="H11" i="35"/>
  <c r="P11" i="35" s="1"/>
  <c r="Y10" i="35"/>
  <c r="P10" i="35"/>
  <c r="H10" i="35"/>
  <c r="Y9" i="35"/>
  <c r="H9" i="35"/>
  <c r="A7" i="35"/>
  <c r="N9" i="35" s="1"/>
  <c r="N10" i="35" s="1"/>
  <c r="N11" i="35" s="1"/>
  <c r="N12" i="35" s="1"/>
  <c r="N13" i="35" s="1"/>
  <c r="N14" i="35" s="1"/>
  <c r="N15" i="35" s="1"/>
  <c r="N16" i="35" s="1"/>
  <c r="N17" i="35" s="1"/>
  <c r="N18" i="35" s="1"/>
  <c r="N19" i="35" s="1"/>
  <c r="N20" i="35" s="1"/>
  <c r="N21" i="35" s="1"/>
  <c r="N22" i="35" s="1"/>
  <c r="N23" i="35" s="1"/>
  <c r="N24" i="35" s="1"/>
  <c r="N25" i="35" s="1"/>
  <c r="N26" i="35" s="1"/>
  <c r="N27" i="35" s="1"/>
  <c r="N28" i="35" s="1"/>
  <c r="N29" i="35" s="1"/>
  <c r="N30" i="35" s="1"/>
  <c r="N31" i="35" s="1"/>
  <c r="N32" i="35" s="1"/>
  <c r="N33" i="35" s="1"/>
  <c r="N34" i="35" s="1"/>
  <c r="N35" i="35" s="1"/>
  <c r="N36" i="35" s="1"/>
  <c r="N37" i="35" s="1"/>
  <c r="N38" i="35" s="1"/>
  <c r="N39" i="35" s="1"/>
  <c r="M10" i="36"/>
  <c r="G10" i="36" l="1"/>
  <c r="A12" i="36"/>
  <c r="H40" i="35"/>
  <c r="P9" i="35"/>
  <c r="Y40" i="35"/>
  <c r="A9" i="35"/>
  <c r="Y40" i="34"/>
  <c r="X40" i="34"/>
  <c r="V40" i="34"/>
  <c r="T40" i="34"/>
  <c r="R40" i="34"/>
  <c r="P44" i="34" s="1"/>
  <c r="Y39" i="34"/>
  <c r="H39" i="34"/>
  <c r="P39" i="34" s="1"/>
  <c r="Y38" i="34"/>
  <c r="H38" i="34"/>
  <c r="P38" i="34" s="1"/>
  <c r="Y37" i="34"/>
  <c r="H37" i="34"/>
  <c r="P37" i="34" s="1"/>
  <c r="Y36" i="34"/>
  <c r="H36" i="34"/>
  <c r="P36" i="34" s="1"/>
  <c r="Y35" i="34"/>
  <c r="H35" i="34"/>
  <c r="P35" i="34" s="1"/>
  <c r="Y34" i="34"/>
  <c r="H34" i="34"/>
  <c r="P34" i="34" s="1"/>
  <c r="Y33" i="34"/>
  <c r="H33" i="34"/>
  <c r="P33" i="34" s="1"/>
  <c r="Y32" i="34"/>
  <c r="H32" i="34"/>
  <c r="P32" i="34" s="1"/>
  <c r="Y31" i="34"/>
  <c r="H31" i="34"/>
  <c r="P31" i="34" s="1"/>
  <c r="Y30" i="34"/>
  <c r="H30" i="34"/>
  <c r="P30" i="34" s="1"/>
  <c r="Y29" i="34"/>
  <c r="H29" i="34"/>
  <c r="P29" i="34" s="1"/>
  <c r="Y28" i="34"/>
  <c r="H28" i="34"/>
  <c r="P28" i="34" s="1"/>
  <c r="Y27" i="34"/>
  <c r="H27" i="34"/>
  <c r="P27" i="34" s="1"/>
  <c r="Y26" i="34"/>
  <c r="H26" i="34"/>
  <c r="P26" i="34" s="1"/>
  <c r="Y25" i="34"/>
  <c r="H25" i="34"/>
  <c r="P25" i="34" s="1"/>
  <c r="Y24" i="34"/>
  <c r="H24" i="34"/>
  <c r="P24" i="34" s="1"/>
  <c r="Y23" i="34"/>
  <c r="H23" i="34"/>
  <c r="P23" i="34" s="1"/>
  <c r="Y22" i="34"/>
  <c r="H22" i="34"/>
  <c r="P22" i="34" s="1"/>
  <c r="Y21" i="34"/>
  <c r="H21" i="34"/>
  <c r="P21" i="34" s="1"/>
  <c r="Y20" i="34"/>
  <c r="H20" i="34"/>
  <c r="P20" i="34" s="1"/>
  <c r="Y19" i="34"/>
  <c r="H19" i="34"/>
  <c r="P19" i="34" s="1"/>
  <c r="Y18" i="34"/>
  <c r="H18" i="34"/>
  <c r="P18" i="34" s="1"/>
  <c r="Y17" i="34"/>
  <c r="H17" i="34"/>
  <c r="P17" i="34" s="1"/>
  <c r="Y16" i="34"/>
  <c r="H16" i="34"/>
  <c r="P16" i="34" s="1"/>
  <c r="Y15" i="34"/>
  <c r="H15" i="34"/>
  <c r="P15" i="34" s="1"/>
  <c r="Y14" i="34"/>
  <c r="H14" i="34"/>
  <c r="P14" i="34" s="1"/>
  <c r="Y13" i="34"/>
  <c r="H13" i="34"/>
  <c r="P13" i="34" s="1"/>
  <c r="Y12" i="34"/>
  <c r="H12" i="34"/>
  <c r="P12" i="34" s="1"/>
  <c r="Y11" i="34"/>
  <c r="H11" i="34"/>
  <c r="P11" i="34" s="1"/>
  <c r="Y10" i="34"/>
  <c r="H10" i="34"/>
  <c r="P10" i="34" s="1"/>
  <c r="Y9" i="34"/>
  <c r="H9" i="34"/>
  <c r="P9" i="34" s="1"/>
  <c r="A7" i="34"/>
  <c r="N9" i="34" s="1"/>
  <c r="N10" i="34" s="1"/>
  <c r="N11" i="34" s="1"/>
  <c r="N12" i="34" s="1"/>
  <c r="N13" i="34" s="1"/>
  <c r="N14" i="34" s="1"/>
  <c r="N15" i="34" s="1"/>
  <c r="N16" i="34" s="1"/>
  <c r="N17" i="34" s="1"/>
  <c r="N18" i="34" s="1"/>
  <c r="N19" i="34" s="1"/>
  <c r="N20" i="34" s="1"/>
  <c r="N21" i="34" s="1"/>
  <c r="N22" i="34" s="1"/>
  <c r="N23" i="34" s="1"/>
  <c r="N24" i="34" s="1"/>
  <c r="N25" i="34" s="1"/>
  <c r="N26" i="34" s="1"/>
  <c r="N27" i="34" s="1"/>
  <c r="N28" i="34" s="1"/>
  <c r="N29" i="34" s="1"/>
  <c r="N30" i="34" s="1"/>
  <c r="N31" i="34" s="1"/>
  <c r="N32" i="34" s="1"/>
  <c r="N33" i="34" s="1"/>
  <c r="N34" i="34" s="1"/>
  <c r="N35" i="34" s="1"/>
  <c r="N36" i="34" s="1"/>
  <c r="N37" i="34" s="1"/>
  <c r="N38" i="34" s="1"/>
  <c r="N39" i="34" s="1"/>
  <c r="M11" i="36"/>
  <c r="A13" i="36" l="1"/>
  <c r="G11" i="36"/>
  <c r="A10" i="35"/>
  <c r="P40" i="35"/>
  <c r="P41" i="35"/>
  <c r="A9" i="34"/>
  <c r="P40" i="34"/>
  <c r="P41" i="34"/>
  <c r="H40" i="34"/>
  <c r="X40" i="33"/>
  <c r="V40" i="33"/>
  <c r="T40" i="33"/>
  <c r="R40" i="33"/>
  <c r="P44" i="33" s="1"/>
  <c r="Y39" i="33"/>
  <c r="H39" i="33"/>
  <c r="P39" i="33" s="1"/>
  <c r="Y38" i="33"/>
  <c r="H38" i="33"/>
  <c r="P38" i="33" s="1"/>
  <c r="Y37" i="33"/>
  <c r="H37" i="33"/>
  <c r="P37" i="33" s="1"/>
  <c r="Y36" i="33"/>
  <c r="H36" i="33"/>
  <c r="P36" i="33" s="1"/>
  <c r="Y35" i="33"/>
  <c r="H35" i="33"/>
  <c r="P35" i="33" s="1"/>
  <c r="Y34" i="33"/>
  <c r="H34" i="33"/>
  <c r="P34" i="33" s="1"/>
  <c r="Y33" i="33"/>
  <c r="H33" i="33"/>
  <c r="P33" i="33" s="1"/>
  <c r="Y32" i="33"/>
  <c r="H32" i="33"/>
  <c r="P32" i="33" s="1"/>
  <c r="Y31" i="33"/>
  <c r="H31" i="33"/>
  <c r="P31" i="33" s="1"/>
  <c r="Y30" i="33"/>
  <c r="H30" i="33"/>
  <c r="P30" i="33" s="1"/>
  <c r="Y29" i="33"/>
  <c r="H29" i="33"/>
  <c r="P29" i="33" s="1"/>
  <c r="Y28" i="33"/>
  <c r="H28" i="33"/>
  <c r="P28" i="33" s="1"/>
  <c r="Y27" i="33"/>
  <c r="H27" i="33"/>
  <c r="P27" i="33" s="1"/>
  <c r="Y26" i="33"/>
  <c r="H26" i="33"/>
  <c r="P26" i="33" s="1"/>
  <c r="Y25" i="33"/>
  <c r="H25" i="33"/>
  <c r="P25" i="33" s="1"/>
  <c r="Y24" i="33"/>
  <c r="H24" i="33"/>
  <c r="P24" i="33" s="1"/>
  <c r="Y23" i="33"/>
  <c r="H23" i="33"/>
  <c r="P23" i="33" s="1"/>
  <c r="Y22" i="33"/>
  <c r="H22" i="33"/>
  <c r="P22" i="33" s="1"/>
  <c r="Y21" i="33"/>
  <c r="H21" i="33"/>
  <c r="P21" i="33" s="1"/>
  <c r="Y20" i="33"/>
  <c r="H20" i="33"/>
  <c r="P20" i="33" s="1"/>
  <c r="Y19" i="33"/>
  <c r="H19" i="33"/>
  <c r="P19" i="33" s="1"/>
  <c r="Y18" i="33"/>
  <c r="H18" i="33"/>
  <c r="P18" i="33" s="1"/>
  <c r="Y17" i="33"/>
  <c r="H17" i="33"/>
  <c r="P17" i="33" s="1"/>
  <c r="Y16" i="33"/>
  <c r="H16" i="33"/>
  <c r="P16" i="33" s="1"/>
  <c r="Y15" i="33"/>
  <c r="H15" i="33"/>
  <c r="P15" i="33" s="1"/>
  <c r="Y14" i="33"/>
  <c r="H14" i="33"/>
  <c r="P14" i="33" s="1"/>
  <c r="Y13" i="33"/>
  <c r="H13" i="33"/>
  <c r="P13" i="33" s="1"/>
  <c r="Y12" i="33"/>
  <c r="H12" i="33"/>
  <c r="P12" i="33" s="1"/>
  <c r="Y11" i="33"/>
  <c r="H11" i="33"/>
  <c r="P11" i="33" s="1"/>
  <c r="Y10" i="33"/>
  <c r="H10" i="33"/>
  <c r="P10" i="33" s="1"/>
  <c r="Y9" i="33"/>
  <c r="Y40" i="33" s="1"/>
  <c r="H9" i="33"/>
  <c r="A7" i="33"/>
  <c r="N9" i="33" s="1"/>
  <c r="N10" i="33" s="1"/>
  <c r="N11" i="33" s="1"/>
  <c r="N12" i="33" s="1"/>
  <c r="N13" i="33" s="1"/>
  <c r="N14" i="33" s="1"/>
  <c r="N15" i="33" s="1"/>
  <c r="N16" i="33" s="1"/>
  <c r="N17" i="33" s="1"/>
  <c r="N18" i="33" s="1"/>
  <c r="N19" i="33" s="1"/>
  <c r="N20" i="33" s="1"/>
  <c r="N21" i="33" s="1"/>
  <c r="N22" i="33" s="1"/>
  <c r="N23" i="33" s="1"/>
  <c r="N24" i="33" s="1"/>
  <c r="N25" i="33" s="1"/>
  <c r="N26" i="33" s="1"/>
  <c r="N27" i="33" s="1"/>
  <c r="N28" i="33" s="1"/>
  <c r="N29" i="33" s="1"/>
  <c r="N30" i="33" s="1"/>
  <c r="N31" i="33" s="1"/>
  <c r="N32" i="33" s="1"/>
  <c r="N33" i="33" s="1"/>
  <c r="N34" i="33" s="1"/>
  <c r="N35" i="33" s="1"/>
  <c r="N36" i="33" s="1"/>
  <c r="N37" i="33" s="1"/>
  <c r="N38" i="33" s="1"/>
  <c r="N39" i="33" s="1"/>
  <c r="M9" i="34"/>
  <c r="M12" i="36"/>
  <c r="M9" i="35"/>
  <c r="G12" i="36" l="1"/>
  <c r="A14" i="36"/>
  <c r="G9" i="35"/>
  <c r="A11" i="35"/>
  <c r="G9" i="34"/>
  <c r="A10" i="34"/>
  <c r="A11" i="34" s="1"/>
  <c r="H40" i="33"/>
  <c r="P9" i="33"/>
  <c r="A9" i="33"/>
  <c r="M10" i="35"/>
  <c r="M10" i="34"/>
  <c r="M13" i="36"/>
  <c r="G13" i="36" l="1"/>
  <c r="A15" i="36"/>
  <c r="G10" i="35"/>
  <c r="A12" i="35"/>
  <c r="M11" i="35"/>
  <c r="G10" i="34"/>
  <c r="A12" i="34"/>
  <c r="A10" i="33"/>
  <c r="P40" i="33"/>
  <c r="P41" i="33"/>
  <c r="M9" i="33"/>
  <c r="M14" i="36"/>
  <c r="M11" i="34"/>
  <c r="G14" i="36" l="1"/>
  <c r="A16" i="36"/>
  <c r="A13" i="35"/>
  <c r="O11" i="35"/>
  <c r="G11" i="35"/>
  <c r="A13" i="34"/>
  <c r="O11" i="34"/>
  <c r="G11" i="34"/>
  <c r="G9" i="33"/>
  <c r="A11" i="33"/>
  <c r="M15" i="36"/>
  <c r="M10" i="33"/>
  <c r="M12" i="35"/>
  <c r="M12" i="34"/>
  <c r="G15" i="36" l="1"/>
  <c r="A17" i="36"/>
  <c r="U11" i="35"/>
  <c r="S11" i="35"/>
  <c r="Q11" i="35"/>
  <c r="W11" i="35"/>
  <c r="G12" i="35"/>
  <c r="A14" i="35"/>
  <c r="A14" i="34"/>
  <c r="Q11" i="34"/>
  <c r="W11" i="34"/>
  <c r="U11" i="34"/>
  <c r="S11" i="34"/>
  <c r="O12" i="34"/>
  <c r="G12" i="34"/>
  <c r="G10" i="33"/>
  <c r="A12" i="33"/>
  <c r="M13" i="34"/>
  <c r="M16" i="36"/>
  <c r="M11" i="33"/>
  <c r="M13" i="35"/>
  <c r="G16" i="36" l="1"/>
  <c r="A18" i="36"/>
  <c r="G13" i="35"/>
  <c r="A15" i="35"/>
  <c r="G13" i="34"/>
  <c r="S12" i="34"/>
  <c r="Q12" i="34"/>
  <c r="W12" i="34"/>
  <c r="U12" i="34"/>
  <c r="A15" i="34"/>
  <c r="A13" i="33"/>
  <c r="G11" i="33"/>
  <c r="M14" i="34"/>
  <c r="M17" i="36"/>
  <c r="M12" i="33"/>
  <c r="M14" i="35"/>
  <c r="A19" i="36" l="1"/>
  <c r="G17" i="36"/>
  <c r="G14" i="35"/>
  <c r="A16" i="35"/>
  <c r="G14" i="34"/>
  <c r="A16" i="34"/>
  <c r="A14" i="33"/>
  <c r="G12" i="33"/>
  <c r="M13" i="33"/>
  <c r="M18" i="36"/>
  <c r="M15" i="35"/>
  <c r="M15" i="34"/>
  <c r="G18" i="36" l="1"/>
  <c r="A20" i="36"/>
  <c r="G15" i="35"/>
  <c r="A17" i="35"/>
  <c r="G15" i="34"/>
  <c r="A17" i="34"/>
  <c r="G13" i="33"/>
  <c r="A15" i="33"/>
  <c r="M19" i="36"/>
  <c r="M16" i="34"/>
  <c r="M16" i="35"/>
  <c r="M14" i="33"/>
  <c r="G19" i="36" l="1"/>
  <c r="A21" i="36"/>
  <c r="G16" i="35"/>
  <c r="A18" i="35"/>
  <c r="G16" i="34"/>
  <c r="A18" i="34"/>
  <c r="G14" i="33"/>
  <c r="A16" i="33"/>
  <c r="M15" i="33"/>
  <c r="M17" i="35"/>
  <c r="M20" i="36"/>
  <c r="M17" i="34"/>
  <c r="G20" i="36" l="1"/>
  <c r="A22" i="36"/>
  <c r="G17" i="35"/>
  <c r="M18" i="35"/>
  <c r="A19" i="35"/>
  <c r="G17" i="34"/>
  <c r="A19" i="34"/>
  <c r="G15" i="33"/>
  <c r="A17" i="33"/>
  <c r="M16" i="33"/>
  <c r="M18" i="34"/>
  <c r="M21" i="36"/>
  <c r="G21" i="36" l="1"/>
  <c r="A23" i="36"/>
  <c r="O18" i="35"/>
  <c r="G18" i="35"/>
  <c r="A20" i="35"/>
  <c r="G18" i="34"/>
  <c r="A20" i="34"/>
  <c r="G16" i="33"/>
  <c r="A18" i="33"/>
  <c r="M22" i="36"/>
  <c r="M17" i="33"/>
  <c r="M19" i="35"/>
  <c r="M19" i="34"/>
  <c r="G22" i="36" l="1"/>
  <c r="A24" i="36"/>
  <c r="G19" i="35"/>
  <c r="A21" i="35"/>
  <c r="U18" i="35"/>
  <c r="Q18" i="35"/>
  <c r="W18" i="35"/>
  <c r="S18" i="35"/>
  <c r="G19" i="34"/>
  <c r="A21" i="34"/>
  <c r="G17" i="33"/>
  <c r="A19" i="33"/>
  <c r="M20" i="34"/>
  <c r="M23" i="36"/>
  <c r="M18" i="33"/>
  <c r="M20" i="35"/>
  <c r="G23" i="36" l="1"/>
  <c r="A25" i="36"/>
  <c r="G20" i="35"/>
  <c r="A22" i="35"/>
  <c r="G20" i="34"/>
  <c r="A22" i="34"/>
  <c r="G18" i="33"/>
  <c r="A20" i="33"/>
  <c r="M21" i="34"/>
  <c r="M19" i="33"/>
  <c r="M24" i="36"/>
  <c r="M21" i="35"/>
  <c r="A26" i="36" l="1"/>
  <c r="G24" i="36"/>
  <c r="O24" i="36"/>
  <c r="G21" i="35"/>
  <c r="A23" i="35"/>
  <c r="G21" i="34"/>
  <c r="A23" i="34"/>
  <c r="G19" i="33"/>
  <c r="A21" i="33"/>
  <c r="M22" i="35"/>
  <c r="M22" i="34"/>
  <c r="M20" i="33"/>
  <c r="M25" i="36"/>
  <c r="S24" i="36" l="1"/>
  <c r="Q24" i="36"/>
  <c r="U24" i="36"/>
  <c r="W24" i="36"/>
  <c r="G25" i="36"/>
  <c r="A27" i="36"/>
  <c r="G22" i="35"/>
  <c r="A24" i="35"/>
  <c r="G22" i="34"/>
  <c r="A24" i="34"/>
  <c r="G20" i="33"/>
  <c r="A22" i="33"/>
  <c r="M26" i="36"/>
  <c r="M23" i="35"/>
  <c r="M23" i="34"/>
  <c r="M21" i="33"/>
  <c r="G26" i="36" l="1"/>
  <c r="A28" i="36"/>
  <c r="G23" i="35"/>
  <c r="A25" i="35"/>
  <c r="G23" i="34"/>
  <c r="A25" i="34"/>
  <c r="G21" i="33"/>
  <c r="A23" i="33"/>
  <c r="M22" i="33"/>
  <c r="M24" i="35"/>
  <c r="M27" i="36"/>
  <c r="M24" i="34"/>
  <c r="G27" i="36" l="1"/>
  <c r="A29" i="36"/>
  <c r="G24" i="35"/>
  <c r="M25" i="35"/>
  <c r="A26" i="35"/>
  <c r="G24" i="34"/>
  <c r="A26" i="34"/>
  <c r="G22" i="33"/>
  <c r="A24" i="33"/>
  <c r="M23" i="33"/>
  <c r="M25" i="34"/>
  <c r="M28" i="36"/>
  <c r="G28" i="36" l="1"/>
  <c r="A30" i="36"/>
  <c r="A27" i="35"/>
  <c r="O25" i="35"/>
  <c r="G25" i="35"/>
  <c r="G25" i="34"/>
  <c r="A27" i="34"/>
  <c r="G23" i="33"/>
  <c r="A25" i="33"/>
  <c r="M29" i="36"/>
  <c r="M24" i="33"/>
  <c r="M26" i="34"/>
  <c r="M26" i="35"/>
  <c r="G29" i="36" l="1"/>
  <c r="A31" i="36"/>
  <c r="Q25" i="35"/>
  <c r="U25" i="35"/>
  <c r="W25" i="35"/>
  <c r="S25" i="35"/>
  <c r="A28" i="35"/>
  <c r="G26" i="35"/>
  <c r="G26" i="34"/>
  <c r="A28" i="34"/>
  <c r="G24" i="33"/>
  <c r="A26" i="33"/>
  <c r="M27" i="34"/>
  <c r="M30" i="36"/>
  <c r="M27" i="35"/>
  <c r="M25" i="33"/>
  <c r="G30" i="36" l="1"/>
  <c r="A32" i="36"/>
  <c r="G27" i="35"/>
  <c r="A29" i="35"/>
  <c r="G27" i="34"/>
  <c r="A29" i="34"/>
  <c r="A27" i="33"/>
  <c r="G25" i="33"/>
  <c r="M28" i="34"/>
  <c r="M31" i="36"/>
  <c r="M26" i="33"/>
  <c r="M28" i="35"/>
  <c r="A33" i="36" l="1"/>
  <c r="G31" i="36"/>
  <c r="G28" i="35"/>
  <c r="A30" i="35"/>
  <c r="G28" i="34"/>
  <c r="A30" i="34"/>
  <c r="A28" i="33"/>
  <c r="G26" i="33"/>
  <c r="M27" i="33"/>
  <c r="M29" i="35"/>
  <c r="M32" i="36"/>
  <c r="M29" i="34"/>
  <c r="G32" i="36" l="1"/>
  <c r="A34" i="36"/>
  <c r="G29" i="35"/>
  <c r="A31" i="35"/>
  <c r="G29" i="34"/>
  <c r="A31" i="34"/>
  <c r="G27" i="33"/>
  <c r="A29" i="33"/>
  <c r="M28" i="33"/>
  <c r="M33" i="36"/>
  <c r="M30" i="34"/>
  <c r="M30" i="35"/>
  <c r="G33" i="36" l="1"/>
  <c r="A35" i="36"/>
  <c r="G30" i="35"/>
  <c r="A32" i="35"/>
  <c r="G30" i="34"/>
  <c r="A32" i="34"/>
  <c r="G28" i="33"/>
  <c r="A30" i="33"/>
  <c r="M29" i="33"/>
  <c r="M31" i="35"/>
  <c r="M31" i="34"/>
  <c r="M34" i="36"/>
  <c r="G34" i="36" l="1"/>
  <c r="A36" i="36"/>
  <c r="G31" i="35"/>
  <c r="M32" i="35"/>
  <c r="A33" i="35"/>
  <c r="G31" i="34"/>
  <c r="A33" i="34"/>
  <c r="G29" i="33"/>
  <c r="A31" i="33"/>
  <c r="M30" i="33"/>
  <c r="M32" i="34"/>
  <c r="M35" i="36"/>
  <c r="G35" i="36" l="1"/>
  <c r="A37" i="36"/>
  <c r="A34" i="35"/>
  <c r="O32" i="35"/>
  <c r="G32" i="35"/>
  <c r="G32" i="34"/>
  <c r="A34" i="34"/>
  <c r="G30" i="33"/>
  <c r="A32" i="33"/>
  <c r="M36" i="36"/>
  <c r="M31" i="33"/>
  <c r="M33" i="35"/>
  <c r="M33" i="34"/>
  <c r="G36" i="36" l="1"/>
  <c r="A38" i="36"/>
  <c r="Q32" i="35"/>
  <c r="U32" i="35"/>
  <c r="S32" i="35"/>
  <c r="W32" i="35"/>
  <c r="A35" i="35"/>
  <c r="G33" i="35"/>
  <c r="G33" i="34"/>
  <c r="A35" i="34"/>
  <c r="G31" i="33"/>
  <c r="A33" i="33"/>
  <c r="M34" i="34"/>
  <c r="M37" i="36"/>
  <c r="M34" i="35"/>
  <c r="M32" i="33"/>
  <c r="G37" i="36" l="1"/>
  <c r="A39" i="36"/>
  <c r="G34" i="35"/>
  <c r="A36" i="35"/>
  <c r="G34" i="34"/>
  <c r="A36" i="34"/>
  <c r="G32" i="33"/>
  <c r="A34" i="33"/>
  <c r="M35" i="34"/>
  <c r="M38" i="36"/>
  <c r="M33" i="33"/>
  <c r="M35" i="35"/>
  <c r="M39" i="36"/>
  <c r="G39" i="36" l="1"/>
  <c r="C40" i="36"/>
  <c r="P3" i="36" s="1"/>
  <c r="Q3" i="36" s="1"/>
  <c r="G38" i="36"/>
  <c r="G35" i="35"/>
  <c r="A37" i="35"/>
  <c r="G35" i="34"/>
  <c r="A37" i="34"/>
  <c r="G33" i="33"/>
  <c r="A35" i="33"/>
  <c r="M36" i="34"/>
  <c r="M34" i="33"/>
  <c r="M36" i="35"/>
  <c r="G40" i="36" l="1"/>
  <c r="O10" i="36"/>
  <c r="O11" i="36"/>
  <c r="O17" i="36"/>
  <c r="O18" i="36"/>
  <c r="O25" i="36"/>
  <c r="O31" i="36"/>
  <c r="O32" i="36"/>
  <c r="O38" i="36"/>
  <c r="U38" i="36" s="1"/>
  <c r="O39" i="36"/>
  <c r="U39" i="36" s="1"/>
  <c r="R3" i="36"/>
  <c r="O9" i="36"/>
  <c r="O12" i="36"/>
  <c r="O13" i="36"/>
  <c r="O14" i="36"/>
  <c r="O15" i="36"/>
  <c r="O16" i="36"/>
  <c r="O19" i="36"/>
  <c r="O20" i="36"/>
  <c r="O21" i="36"/>
  <c r="O22" i="36"/>
  <c r="O23" i="36"/>
  <c r="O26" i="36"/>
  <c r="O27" i="36"/>
  <c r="O28" i="36"/>
  <c r="O29" i="36"/>
  <c r="O30" i="36"/>
  <c r="O33" i="36"/>
  <c r="O34" i="36"/>
  <c r="O35" i="36"/>
  <c r="O36" i="36"/>
  <c r="O37" i="36"/>
  <c r="G36" i="35"/>
  <c r="A38" i="35"/>
  <c r="G36" i="34"/>
  <c r="A38" i="34"/>
  <c r="G34" i="33"/>
  <c r="A36" i="33"/>
  <c r="M35" i="33"/>
  <c r="M37" i="34"/>
  <c r="M37" i="35"/>
  <c r="W39" i="36" l="1"/>
  <c r="Q39" i="36"/>
  <c r="S39" i="36"/>
  <c r="W38" i="36"/>
  <c r="W18" i="36"/>
  <c r="U18" i="36"/>
  <c r="S18" i="36"/>
  <c r="Q18" i="36"/>
  <c r="Q38" i="36"/>
  <c r="S32" i="36"/>
  <c r="Q32" i="36"/>
  <c r="U32" i="36"/>
  <c r="W32" i="36"/>
  <c r="S17" i="36"/>
  <c r="Q17" i="36"/>
  <c r="W17" i="36"/>
  <c r="U17" i="36"/>
  <c r="S38" i="36"/>
  <c r="S31" i="36"/>
  <c r="Q31" i="36"/>
  <c r="W31" i="36"/>
  <c r="U31" i="36"/>
  <c r="S11" i="36"/>
  <c r="Q11" i="36"/>
  <c r="W11" i="36"/>
  <c r="U11" i="36"/>
  <c r="W25" i="36"/>
  <c r="U25" i="36"/>
  <c r="S25" i="36"/>
  <c r="Q25" i="36"/>
  <c r="S10" i="36"/>
  <c r="W10" i="36"/>
  <c r="Q10" i="36"/>
  <c r="U10" i="36"/>
  <c r="S36" i="36"/>
  <c r="Q36" i="36"/>
  <c r="U36" i="36"/>
  <c r="W36" i="36"/>
  <c r="S26" i="36"/>
  <c r="Q26" i="36"/>
  <c r="W26" i="36"/>
  <c r="U26" i="36"/>
  <c r="S20" i="36"/>
  <c r="Q20" i="36"/>
  <c r="U20" i="36"/>
  <c r="W20" i="36"/>
  <c r="S14" i="36"/>
  <c r="Q14" i="36"/>
  <c r="W14" i="36"/>
  <c r="U14" i="36"/>
  <c r="S35" i="36"/>
  <c r="Q35" i="36"/>
  <c r="W35" i="36"/>
  <c r="U35" i="36"/>
  <c r="S29" i="36"/>
  <c r="Q29" i="36"/>
  <c r="W29" i="36"/>
  <c r="U29" i="36"/>
  <c r="S23" i="36"/>
  <c r="Q23" i="36"/>
  <c r="W23" i="36"/>
  <c r="U23" i="36"/>
  <c r="S19" i="36"/>
  <c r="Q19" i="36"/>
  <c r="W19" i="36"/>
  <c r="U19" i="36"/>
  <c r="S13" i="36"/>
  <c r="Q13" i="36"/>
  <c r="W13" i="36"/>
  <c r="U13" i="36"/>
  <c r="S34" i="36"/>
  <c r="Q34" i="36"/>
  <c r="W34" i="36"/>
  <c r="U34" i="36"/>
  <c r="S28" i="36"/>
  <c r="Q28" i="36"/>
  <c r="U28" i="36"/>
  <c r="W28" i="36"/>
  <c r="S22" i="36"/>
  <c r="Q22" i="36"/>
  <c r="W22" i="36"/>
  <c r="U22" i="36"/>
  <c r="S16" i="36"/>
  <c r="Q16" i="36"/>
  <c r="U16" i="36"/>
  <c r="W16" i="36"/>
  <c r="S12" i="36"/>
  <c r="Q12" i="36"/>
  <c r="U12" i="36"/>
  <c r="W12" i="36"/>
  <c r="S37" i="36"/>
  <c r="Q37" i="36"/>
  <c r="W37" i="36"/>
  <c r="U37" i="36"/>
  <c r="S33" i="36"/>
  <c r="Q33" i="36"/>
  <c r="W33" i="36"/>
  <c r="U33" i="36"/>
  <c r="S27" i="36"/>
  <c r="Q27" i="36"/>
  <c r="W27" i="36"/>
  <c r="U27" i="36"/>
  <c r="S21" i="36"/>
  <c r="Q21" i="36"/>
  <c r="W21" i="36"/>
  <c r="U21" i="36"/>
  <c r="S15" i="36"/>
  <c r="Q15" i="36"/>
  <c r="W15" i="36"/>
  <c r="U15" i="36"/>
  <c r="O40" i="36"/>
  <c r="Q9" i="36"/>
  <c r="W9" i="36"/>
  <c r="U9" i="36"/>
  <c r="S9" i="36"/>
  <c r="S30" i="36"/>
  <c r="Q30" i="36"/>
  <c r="W30" i="36"/>
  <c r="U30" i="36"/>
  <c r="G37" i="35"/>
  <c r="A39" i="35"/>
  <c r="M39" i="35" s="1"/>
  <c r="G37" i="34"/>
  <c r="A39" i="34"/>
  <c r="G35" i="33"/>
  <c r="A37" i="33"/>
  <c r="M36" i="33"/>
  <c r="M38" i="35"/>
  <c r="M39" i="34"/>
  <c r="M38" i="34"/>
  <c r="U40" i="36" l="1"/>
  <c r="Q40" i="36"/>
  <c r="W40" i="36"/>
  <c r="S40" i="36"/>
  <c r="G38" i="35"/>
  <c r="O39" i="35"/>
  <c r="G39" i="35"/>
  <c r="C40" i="35"/>
  <c r="P3" i="35" s="1"/>
  <c r="Q3" i="35" s="1"/>
  <c r="G38" i="34"/>
  <c r="G39" i="34"/>
  <c r="C40" i="34"/>
  <c r="P3" i="34" s="1"/>
  <c r="Q3" i="34" s="1"/>
  <c r="O39" i="34" s="1"/>
  <c r="G36" i="33"/>
  <c r="A38" i="33"/>
  <c r="M37" i="33"/>
  <c r="O44" i="36" l="1"/>
  <c r="G40" i="35"/>
  <c r="O12" i="35"/>
  <c r="O19" i="35"/>
  <c r="O26" i="35"/>
  <c r="O33" i="35"/>
  <c r="Q39" i="35"/>
  <c r="U39" i="35"/>
  <c r="S39" i="35"/>
  <c r="W39" i="35"/>
  <c r="R3" i="35"/>
  <c r="O9" i="35"/>
  <c r="O10" i="35"/>
  <c r="O13" i="35"/>
  <c r="O14" i="35"/>
  <c r="O15" i="35"/>
  <c r="O16" i="35"/>
  <c r="O17" i="35"/>
  <c r="O20" i="35"/>
  <c r="O21" i="35"/>
  <c r="O22" i="35"/>
  <c r="O23" i="35"/>
  <c r="O24" i="35"/>
  <c r="O27" i="35"/>
  <c r="O28" i="35"/>
  <c r="O29" i="35"/>
  <c r="O30" i="35"/>
  <c r="O31" i="35"/>
  <c r="O34" i="35"/>
  <c r="O35" i="35"/>
  <c r="O36" i="35"/>
  <c r="O37" i="35"/>
  <c r="O38" i="35"/>
  <c r="O18" i="34"/>
  <c r="O19" i="34"/>
  <c r="O25" i="34"/>
  <c r="O26" i="34"/>
  <c r="O32" i="34"/>
  <c r="O33" i="34"/>
  <c r="G40" i="34"/>
  <c r="S39" i="34"/>
  <c r="Q39" i="34"/>
  <c r="W39" i="34"/>
  <c r="U39" i="34"/>
  <c r="R3" i="34"/>
  <c r="O9" i="34"/>
  <c r="O10" i="34"/>
  <c r="O13" i="34"/>
  <c r="O14" i="34"/>
  <c r="O15" i="34"/>
  <c r="O16" i="34"/>
  <c r="O17" i="34"/>
  <c r="O20" i="34"/>
  <c r="O21" i="34"/>
  <c r="O22" i="34"/>
  <c r="O23" i="34"/>
  <c r="O24" i="34"/>
  <c r="O27" i="34"/>
  <c r="O28" i="34"/>
  <c r="O29" i="34"/>
  <c r="O30" i="34"/>
  <c r="O31" i="34"/>
  <c r="O34" i="34"/>
  <c r="O35" i="34"/>
  <c r="O36" i="34"/>
  <c r="O37" i="34"/>
  <c r="O38" i="34"/>
  <c r="G37" i="33"/>
  <c r="A39" i="33"/>
  <c r="M39" i="33" s="1"/>
  <c r="Y40" i="32"/>
  <c r="X40" i="32"/>
  <c r="V40" i="32"/>
  <c r="T40" i="32"/>
  <c r="R40" i="32"/>
  <c r="Y39" i="32"/>
  <c r="H39" i="32"/>
  <c r="P39" i="32" s="1"/>
  <c r="Y38" i="32"/>
  <c r="H38" i="32"/>
  <c r="P38" i="32" s="1"/>
  <c r="Y37" i="32"/>
  <c r="P37" i="32"/>
  <c r="H37" i="32"/>
  <c r="Y36" i="32"/>
  <c r="P36" i="32"/>
  <c r="H36" i="32"/>
  <c r="Y35" i="32"/>
  <c r="H35" i="32"/>
  <c r="P35" i="32" s="1"/>
  <c r="Y34" i="32"/>
  <c r="H34" i="32"/>
  <c r="P34" i="32" s="1"/>
  <c r="Y33" i="32"/>
  <c r="P33" i="32"/>
  <c r="H33" i="32"/>
  <c r="Y32" i="32"/>
  <c r="P32" i="32"/>
  <c r="H32" i="32"/>
  <c r="Y31" i="32"/>
  <c r="H31" i="32"/>
  <c r="P31" i="32" s="1"/>
  <c r="Y30" i="32"/>
  <c r="H30" i="32"/>
  <c r="P30" i="32" s="1"/>
  <c r="Y29" i="32"/>
  <c r="P29" i="32"/>
  <c r="H29" i="32"/>
  <c r="Y28" i="32"/>
  <c r="P28" i="32"/>
  <c r="H28" i="32"/>
  <c r="Y27" i="32"/>
  <c r="H27" i="32"/>
  <c r="P27" i="32" s="1"/>
  <c r="Y26" i="32"/>
  <c r="H26" i="32"/>
  <c r="P26" i="32" s="1"/>
  <c r="Y25" i="32"/>
  <c r="P25" i="32"/>
  <c r="H25" i="32"/>
  <c r="Y24" i="32"/>
  <c r="P24" i="32"/>
  <c r="H24" i="32"/>
  <c r="Y23" i="32"/>
  <c r="H23" i="32"/>
  <c r="P23" i="32" s="1"/>
  <c r="Y22" i="32"/>
  <c r="H22" i="32"/>
  <c r="P22" i="32" s="1"/>
  <c r="Y21" i="32"/>
  <c r="P21" i="32"/>
  <c r="H21" i="32"/>
  <c r="Y20" i="32"/>
  <c r="H20" i="32"/>
  <c r="P20" i="32" s="1"/>
  <c r="Y19" i="32"/>
  <c r="H19" i="32"/>
  <c r="P19" i="32" s="1"/>
  <c r="Y18" i="32"/>
  <c r="H18" i="32"/>
  <c r="P18" i="32" s="1"/>
  <c r="Y17" i="32"/>
  <c r="P17" i="32"/>
  <c r="H17" i="32"/>
  <c r="Y16" i="32"/>
  <c r="H16" i="32"/>
  <c r="P16" i="32" s="1"/>
  <c r="Y15" i="32"/>
  <c r="H15" i="32"/>
  <c r="P15" i="32" s="1"/>
  <c r="Y14" i="32"/>
  <c r="H14" i="32"/>
  <c r="P14" i="32" s="1"/>
  <c r="Y13" i="32"/>
  <c r="P13" i="32"/>
  <c r="H13" i="32"/>
  <c r="Y12" i="32"/>
  <c r="P12" i="32"/>
  <c r="H12" i="32"/>
  <c r="Y11" i="32"/>
  <c r="H11" i="32"/>
  <c r="P11" i="32" s="1"/>
  <c r="Y10" i="32"/>
  <c r="H10" i="32"/>
  <c r="P10" i="32" s="1"/>
  <c r="Y9" i="32"/>
  <c r="H9" i="32"/>
  <c r="A7" i="32"/>
  <c r="N9" i="32" s="1"/>
  <c r="N10" i="32" s="1"/>
  <c r="N11" i="32" s="1"/>
  <c r="N12" i="32" s="1"/>
  <c r="N13" i="32" s="1"/>
  <c r="N14" i="32" s="1"/>
  <c r="N15" i="32" s="1"/>
  <c r="N16" i="32" s="1"/>
  <c r="N17" i="32" s="1"/>
  <c r="N18" i="32" s="1"/>
  <c r="N19" i="32" s="1"/>
  <c r="N20" i="32" s="1"/>
  <c r="N21" i="32" s="1"/>
  <c r="N22" i="32" s="1"/>
  <c r="N23" i="32" s="1"/>
  <c r="N24" i="32" s="1"/>
  <c r="N25" i="32" s="1"/>
  <c r="N26" i="32" s="1"/>
  <c r="N27" i="32" s="1"/>
  <c r="N28" i="32" s="1"/>
  <c r="N29" i="32" s="1"/>
  <c r="N30" i="32" s="1"/>
  <c r="N31" i="32" s="1"/>
  <c r="N32" i="32" s="1"/>
  <c r="N33" i="32" s="1"/>
  <c r="N34" i="32" s="1"/>
  <c r="N35" i="32" s="1"/>
  <c r="N36" i="32" s="1"/>
  <c r="N37" i="32" s="1"/>
  <c r="N38" i="32" s="1"/>
  <c r="N39" i="32" s="1"/>
  <c r="M38" i="33"/>
  <c r="S33" i="35" l="1"/>
  <c r="Q33" i="35"/>
  <c r="U33" i="35"/>
  <c r="W33" i="35"/>
  <c r="S26" i="35"/>
  <c r="Q26" i="35"/>
  <c r="U26" i="35"/>
  <c r="W26" i="35"/>
  <c r="S19" i="35"/>
  <c r="Q19" i="35"/>
  <c r="U19" i="35"/>
  <c r="W19" i="35"/>
  <c r="U12" i="35"/>
  <c r="S12" i="35"/>
  <c r="Q12" i="35"/>
  <c r="W12" i="35"/>
  <c r="Q35" i="35"/>
  <c r="U35" i="35"/>
  <c r="S35" i="35"/>
  <c r="W35" i="35"/>
  <c r="Q23" i="35"/>
  <c r="U23" i="35"/>
  <c r="S23" i="35"/>
  <c r="W23" i="35"/>
  <c r="U13" i="35"/>
  <c r="Q13" i="35"/>
  <c r="S13" i="35"/>
  <c r="W13" i="35"/>
  <c r="Q38" i="35"/>
  <c r="U38" i="35"/>
  <c r="W38" i="35"/>
  <c r="S38" i="35"/>
  <c r="Q34" i="35"/>
  <c r="U34" i="35"/>
  <c r="W34" i="35"/>
  <c r="S34" i="35"/>
  <c r="Q28" i="35"/>
  <c r="U28" i="35"/>
  <c r="S28" i="35"/>
  <c r="W28" i="35"/>
  <c r="Q22" i="35"/>
  <c r="U22" i="35"/>
  <c r="W22" i="35"/>
  <c r="S22" i="35"/>
  <c r="U16" i="35"/>
  <c r="S16" i="35"/>
  <c r="Q16" i="35"/>
  <c r="W16" i="35"/>
  <c r="U10" i="35"/>
  <c r="W10" i="35"/>
  <c r="S10" i="35"/>
  <c r="Q10" i="35"/>
  <c r="Q37" i="35"/>
  <c r="U37" i="35"/>
  <c r="W37" i="35"/>
  <c r="S37" i="35"/>
  <c r="Q31" i="35"/>
  <c r="U31" i="35"/>
  <c r="S31" i="35"/>
  <c r="W31" i="35"/>
  <c r="Q27" i="35"/>
  <c r="U27" i="35"/>
  <c r="W27" i="35"/>
  <c r="S27" i="35"/>
  <c r="Q21" i="35"/>
  <c r="U21" i="35"/>
  <c r="W21" i="35"/>
  <c r="S21" i="35"/>
  <c r="U15" i="35"/>
  <c r="W15" i="35"/>
  <c r="S15" i="35"/>
  <c r="Q15" i="35"/>
  <c r="O40" i="35"/>
  <c r="U9" i="35"/>
  <c r="S9" i="35"/>
  <c r="Q9" i="35"/>
  <c r="W9" i="35"/>
  <c r="Q29" i="35"/>
  <c r="U29" i="35"/>
  <c r="W29" i="35"/>
  <c r="S29" i="35"/>
  <c r="U17" i="35"/>
  <c r="Q17" i="35"/>
  <c r="S17" i="35"/>
  <c r="W17" i="35"/>
  <c r="Q36" i="35"/>
  <c r="U36" i="35"/>
  <c r="S36" i="35"/>
  <c r="W36" i="35"/>
  <c r="Q30" i="35"/>
  <c r="U30" i="35"/>
  <c r="W30" i="35"/>
  <c r="S30" i="35"/>
  <c r="Q24" i="35"/>
  <c r="U24" i="35"/>
  <c r="S24" i="35"/>
  <c r="W24" i="35"/>
  <c r="U20" i="35"/>
  <c r="S20" i="35"/>
  <c r="W20" i="35"/>
  <c r="Q20" i="35"/>
  <c r="U14" i="35"/>
  <c r="Q14" i="35"/>
  <c r="W14" i="35"/>
  <c r="S14" i="35"/>
  <c r="W26" i="34"/>
  <c r="U26" i="34"/>
  <c r="Q26" i="34"/>
  <c r="S26" i="34"/>
  <c r="Q25" i="34"/>
  <c r="W25" i="34"/>
  <c r="U25" i="34"/>
  <c r="S25" i="34"/>
  <c r="U33" i="34"/>
  <c r="W33" i="34"/>
  <c r="S33" i="34"/>
  <c r="Q33" i="34"/>
  <c r="U19" i="34"/>
  <c r="S19" i="34"/>
  <c r="Q19" i="34"/>
  <c r="W19" i="34"/>
  <c r="Q32" i="34"/>
  <c r="W32" i="34"/>
  <c r="U32" i="34"/>
  <c r="S32" i="34"/>
  <c r="Q18" i="34"/>
  <c r="W18" i="34"/>
  <c r="U18" i="34"/>
  <c r="S18" i="34"/>
  <c r="S30" i="34"/>
  <c r="Q30" i="34"/>
  <c r="U30" i="34"/>
  <c r="W30" i="34"/>
  <c r="S14" i="34"/>
  <c r="Q14" i="34"/>
  <c r="W14" i="34"/>
  <c r="U14" i="34"/>
  <c r="S35" i="34"/>
  <c r="Q35" i="34"/>
  <c r="U35" i="34"/>
  <c r="W35" i="34"/>
  <c r="S29" i="34"/>
  <c r="Q29" i="34"/>
  <c r="W29" i="34"/>
  <c r="U29" i="34"/>
  <c r="S23" i="34"/>
  <c r="Q23" i="34"/>
  <c r="W23" i="34"/>
  <c r="U23" i="34"/>
  <c r="S17" i="34"/>
  <c r="Q17" i="34"/>
  <c r="W17" i="34"/>
  <c r="U17" i="34"/>
  <c r="S13" i="34"/>
  <c r="Q13" i="34"/>
  <c r="W13" i="34"/>
  <c r="U13" i="34"/>
  <c r="S20" i="34"/>
  <c r="Q20" i="34"/>
  <c r="W20" i="34"/>
  <c r="U20" i="34"/>
  <c r="S38" i="34"/>
  <c r="Q38" i="34"/>
  <c r="W38" i="34"/>
  <c r="U38" i="34"/>
  <c r="S34" i="34"/>
  <c r="Q34" i="34"/>
  <c r="W34" i="34"/>
  <c r="U34" i="34"/>
  <c r="S28" i="34"/>
  <c r="Q28" i="34"/>
  <c r="W28" i="34"/>
  <c r="U28" i="34"/>
  <c r="S22" i="34"/>
  <c r="Q22" i="34"/>
  <c r="W22" i="34"/>
  <c r="U22" i="34"/>
  <c r="S16" i="34"/>
  <c r="Q16" i="34"/>
  <c r="W16" i="34"/>
  <c r="U16" i="34"/>
  <c r="Q10" i="34"/>
  <c r="W10" i="34"/>
  <c r="S10" i="34"/>
  <c r="U10" i="34"/>
  <c r="S36" i="34"/>
  <c r="Q36" i="34"/>
  <c r="W36" i="34"/>
  <c r="U36" i="34"/>
  <c r="S24" i="34"/>
  <c r="Q24" i="34"/>
  <c r="W24" i="34"/>
  <c r="U24" i="34"/>
  <c r="S37" i="34"/>
  <c r="Q37" i="34"/>
  <c r="U37" i="34"/>
  <c r="W37" i="34"/>
  <c r="S31" i="34"/>
  <c r="Q31" i="34"/>
  <c r="U31" i="34"/>
  <c r="W31" i="34"/>
  <c r="S27" i="34"/>
  <c r="Q27" i="34"/>
  <c r="W27" i="34"/>
  <c r="U27" i="34"/>
  <c r="S21" i="34"/>
  <c r="Q21" i="34"/>
  <c r="W21" i="34"/>
  <c r="U21" i="34"/>
  <c r="S15" i="34"/>
  <c r="Q15" i="34"/>
  <c r="W15" i="34"/>
  <c r="U15" i="34"/>
  <c r="O40" i="34"/>
  <c r="Q9" i="34"/>
  <c r="W9" i="34"/>
  <c r="S9" i="34"/>
  <c r="U9" i="34"/>
  <c r="G38" i="33"/>
  <c r="O39" i="33"/>
  <c r="G39" i="33"/>
  <c r="C40" i="33"/>
  <c r="P3" i="33" s="1"/>
  <c r="Q3" i="33" s="1"/>
  <c r="H40" i="32"/>
  <c r="A9" i="32"/>
  <c r="P44" i="32"/>
  <c r="P9" i="32"/>
  <c r="Y40" i="31"/>
  <c r="X40" i="31"/>
  <c r="V40" i="31"/>
  <c r="T40" i="31"/>
  <c r="R40" i="31"/>
  <c r="Y39" i="31"/>
  <c r="P39" i="31"/>
  <c r="H39" i="31"/>
  <c r="Y38" i="31"/>
  <c r="P38" i="31"/>
  <c r="H38" i="31"/>
  <c r="Y37" i="31"/>
  <c r="H37" i="31"/>
  <c r="P37" i="31" s="1"/>
  <c r="Y36" i="31"/>
  <c r="H36" i="31"/>
  <c r="P36" i="31" s="1"/>
  <c r="Y35" i="31"/>
  <c r="H35" i="31"/>
  <c r="P35" i="31" s="1"/>
  <c r="Y34" i="31"/>
  <c r="H34" i="31"/>
  <c r="P34" i="31" s="1"/>
  <c r="Y33" i="31"/>
  <c r="H33" i="31"/>
  <c r="P33" i="31" s="1"/>
  <c r="Y32" i="31"/>
  <c r="H32" i="31"/>
  <c r="P32" i="31" s="1"/>
  <c r="Y31" i="31"/>
  <c r="H31" i="31"/>
  <c r="P31" i="31" s="1"/>
  <c r="Y30" i="31"/>
  <c r="H30" i="31"/>
  <c r="P30" i="31" s="1"/>
  <c r="Y29" i="31"/>
  <c r="H29" i="31"/>
  <c r="P29" i="31" s="1"/>
  <c r="Y28" i="31"/>
  <c r="H28" i="31"/>
  <c r="P28" i="31" s="1"/>
  <c r="Y27" i="31"/>
  <c r="H27" i="31"/>
  <c r="P27" i="31" s="1"/>
  <c r="Y26" i="31"/>
  <c r="H26" i="31"/>
  <c r="P26" i="31" s="1"/>
  <c r="Y25" i="31"/>
  <c r="H25" i="31"/>
  <c r="P25" i="31" s="1"/>
  <c r="Y24" i="31"/>
  <c r="H24" i="31"/>
  <c r="P24" i="31" s="1"/>
  <c r="Y23" i="31"/>
  <c r="H23" i="31"/>
  <c r="P23" i="31" s="1"/>
  <c r="Y22" i="31"/>
  <c r="H22" i="31"/>
  <c r="P22" i="31" s="1"/>
  <c r="Y21" i="31"/>
  <c r="H21" i="31"/>
  <c r="P21" i="31" s="1"/>
  <c r="Y20" i="31"/>
  <c r="H20" i="31"/>
  <c r="P20" i="31" s="1"/>
  <c r="Y19" i="31"/>
  <c r="H19" i="31"/>
  <c r="P19" i="31" s="1"/>
  <c r="Y18" i="31"/>
  <c r="H18" i="31"/>
  <c r="P18" i="31" s="1"/>
  <c r="Y17" i="31"/>
  <c r="H17" i="31"/>
  <c r="P17" i="31" s="1"/>
  <c r="Y16" i="31"/>
  <c r="H16" i="31"/>
  <c r="P16" i="31" s="1"/>
  <c r="Y15" i="31"/>
  <c r="H15" i="31"/>
  <c r="P15" i="31" s="1"/>
  <c r="Y14" i="31"/>
  <c r="P14" i="31"/>
  <c r="H14" i="31"/>
  <c r="Y13" i="31"/>
  <c r="H13" i="31"/>
  <c r="P13" i="31" s="1"/>
  <c r="Y12" i="31"/>
  <c r="P12" i="31"/>
  <c r="H12" i="31"/>
  <c r="Y11" i="31"/>
  <c r="P11" i="31"/>
  <c r="H11" i="31"/>
  <c r="Y10" i="31"/>
  <c r="H10" i="31"/>
  <c r="P10" i="31" s="1"/>
  <c r="Y9" i="31"/>
  <c r="H9" i="31"/>
  <c r="A7" i="31"/>
  <c r="N9" i="31" s="1"/>
  <c r="N10" i="31" s="1"/>
  <c r="N11" i="31" s="1"/>
  <c r="N12" i="31" s="1"/>
  <c r="N13" i="31" s="1"/>
  <c r="N14" i="31" s="1"/>
  <c r="N15" i="31" s="1"/>
  <c r="N16" i="31" s="1"/>
  <c r="N17" i="31" s="1"/>
  <c r="N18" i="31" s="1"/>
  <c r="N19" i="31" s="1"/>
  <c r="N20" i="31" s="1"/>
  <c r="N21" i="31" s="1"/>
  <c r="N22" i="31" s="1"/>
  <c r="N23" i="31" s="1"/>
  <c r="N24" i="31" s="1"/>
  <c r="N25" i="31" s="1"/>
  <c r="N26" i="31" s="1"/>
  <c r="N27" i="31" s="1"/>
  <c r="N28" i="31" s="1"/>
  <c r="N29" i="31" s="1"/>
  <c r="N30" i="31" s="1"/>
  <c r="N31" i="31" s="1"/>
  <c r="N32" i="31" s="1"/>
  <c r="N33" i="31" s="1"/>
  <c r="N34" i="31" s="1"/>
  <c r="N35" i="31" s="1"/>
  <c r="N36" i="31" s="1"/>
  <c r="N37" i="31" s="1"/>
  <c r="N38" i="31" s="1"/>
  <c r="N39" i="31" s="1"/>
  <c r="M9" i="32"/>
  <c r="Q40" i="35" l="1"/>
  <c r="U40" i="35"/>
  <c r="S40" i="35"/>
  <c r="W40" i="35"/>
  <c r="S40" i="34"/>
  <c r="Q40" i="34"/>
  <c r="W40" i="34"/>
  <c r="U40" i="34"/>
  <c r="G40" i="33"/>
  <c r="O11" i="33"/>
  <c r="O12" i="33"/>
  <c r="O18" i="33"/>
  <c r="O19" i="33"/>
  <c r="O25" i="33"/>
  <c r="O26" i="33"/>
  <c r="O32" i="33"/>
  <c r="O33" i="33"/>
  <c r="Q39" i="33"/>
  <c r="W39" i="33"/>
  <c r="U39" i="33"/>
  <c r="S39" i="33"/>
  <c r="R3" i="33"/>
  <c r="O9" i="33"/>
  <c r="O10" i="33"/>
  <c r="O13" i="33"/>
  <c r="O14" i="33"/>
  <c r="O15" i="33"/>
  <c r="O16" i="33"/>
  <c r="O17" i="33"/>
  <c r="O20" i="33"/>
  <c r="O21" i="33"/>
  <c r="O22" i="33"/>
  <c r="O23" i="33"/>
  <c r="O24" i="33"/>
  <c r="O27" i="33"/>
  <c r="O28" i="33"/>
  <c r="O29" i="33"/>
  <c r="O30" i="33"/>
  <c r="O31" i="33"/>
  <c r="O34" i="33"/>
  <c r="O35" i="33"/>
  <c r="O36" i="33"/>
  <c r="O37" i="33"/>
  <c r="O38" i="33"/>
  <c r="G9" i="32"/>
  <c r="A10" i="32"/>
  <c r="P40" i="32"/>
  <c r="P41" i="32"/>
  <c r="H40" i="31"/>
  <c r="A9" i="31"/>
  <c r="P9" i="31"/>
  <c r="P40" i="31" s="1"/>
  <c r="P41" i="31"/>
  <c r="P44" i="31"/>
  <c r="Y40" i="30"/>
  <c r="X40" i="30"/>
  <c r="V40" i="30"/>
  <c r="T40" i="30"/>
  <c r="R40" i="30"/>
  <c r="Y39" i="30"/>
  <c r="H39" i="30"/>
  <c r="P39" i="30" s="1"/>
  <c r="Y38" i="30"/>
  <c r="H38" i="30"/>
  <c r="P38" i="30" s="1"/>
  <c r="Y37" i="30"/>
  <c r="H37" i="30"/>
  <c r="P37" i="30" s="1"/>
  <c r="Y36" i="30"/>
  <c r="H36" i="30"/>
  <c r="P36" i="30" s="1"/>
  <c r="Y35" i="30"/>
  <c r="H35" i="30"/>
  <c r="P35" i="30" s="1"/>
  <c r="Y34" i="30"/>
  <c r="H34" i="30"/>
  <c r="P34" i="30" s="1"/>
  <c r="Y33" i="30"/>
  <c r="H33" i="30"/>
  <c r="P33" i="30" s="1"/>
  <c r="Y32" i="30"/>
  <c r="H32" i="30"/>
  <c r="P32" i="30" s="1"/>
  <c r="Y31" i="30"/>
  <c r="H31" i="30"/>
  <c r="P31" i="30" s="1"/>
  <c r="Y30" i="30"/>
  <c r="H30" i="30"/>
  <c r="P30" i="30" s="1"/>
  <c r="Y29" i="30"/>
  <c r="P29" i="30"/>
  <c r="H29" i="30"/>
  <c r="Y28" i="30"/>
  <c r="H28" i="30"/>
  <c r="P28" i="30" s="1"/>
  <c r="Y27" i="30"/>
  <c r="H27" i="30"/>
  <c r="P27" i="30" s="1"/>
  <c r="Y26" i="30"/>
  <c r="H26" i="30"/>
  <c r="P26" i="30" s="1"/>
  <c r="Y25" i="30"/>
  <c r="H25" i="30"/>
  <c r="P25" i="30" s="1"/>
  <c r="Y24" i="30"/>
  <c r="H24" i="30"/>
  <c r="P24" i="30" s="1"/>
  <c r="Y23" i="30"/>
  <c r="H23" i="30"/>
  <c r="P23" i="30" s="1"/>
  <c r="Y22" i="30"/>
  <c r="P22" i="30"/>
  <c r="H22" i="30"/>
  <c r="Y21" i="30"/>
  <c r="P21" i="30"/>
  <c r="H21" i="30"/>
  <c r="Y20" i="30"/>
  <c r="H20" i="30"/>
  <c r="P20" i="30" s="1"/>
  <c r="Y19" i="30"/>
  <c r="H19" i="30"/>
  <c r="P19" i="30" s="1"/>
  <c r="Y18" i="30"/>
  <c r="H18" i="30"/>
  <c r="P18" i="30" s="1"/>
  <c r="Y17" i="30"/>
  <c r="H17" i="30"/>
  <c r="P17" i="30" s="1"/>
  <c r="Y16" i="30"/>
  <c r="H16" i="30"/>
  <c r="Y15" i="30"/>
  <c r="H15" i="30"/>
  <c r="P15" i="30" s="1"/>
  <c r="Y14" i="30"/>
  <c r="P14" i="30"/>
  <c r="H14" i="30"/>
  <c r="Y13" i="30"/>
  <c r="P13" i="30"/>
  <c r="H13" i="30"/>
  <c r="Y12" i="30"/>
  <c r="P12" i="30"/>
  <c r="H12" i="30"/>
  <c r="Y11" i="30"/>
  <c r="P11" i="30"/>
  <c r="H11" i="30"/>
  <c r="Y10" i="30"/>
  <c r="P10" i="30"/>
  <c r="H10" i="30"/>
  <c r="Y9" i="30"/>
  <c r="P9" i="30"/>
  <c r="H9" i="30"/>
  <c r="A7" i="30"/>
  <c r="N9" i="30" s="1"/>
  <c r="N10" i="30" s="1"/>
  <c r="N11" i="30" s="1"/>
  <c r="N12" i="30" s="1"/>
  <c r="N13" i="30" s="1"/>
  <c r="N14" i="30" s="1"/>
  <c r="N15" i="30" s="1"/>
  <c r="N16" i="30" s="1"/>
  <c r="N17" i="30" s="1"/>
  <c r="N18" i="30" s="1"/>
  <c r="N19" i="30" s="1"/>
  <c r="N20" i="30" s="1"/>
  <c r="N21" i="30" s="1"/>
  <c r="N22" i="30" s="1"/>
  <c r="N23" i="30" s="1"/>
  <c r="N24" i="30" s="1"/>
  <c r="N25" i="30" s="1"/>
  <c r="N26" i="30" s="1"/>
  <c r="N27" i="30" s="1"/>
  <c r="N28" i="30" s="1"/>
  <c r="N29" i="30" s="1"/>
  <c r="N30" i="30" s="1"/>
  <c r="N31" i="30" s="1"/>
  <c r="N32" i="30" s="1"/>
  <c r="N33" i="30" s="1"/>
  <c r="N34" i="30" s="1"/>
  <c r="N35" i="30" s="1"/>
  <c r="N36" i="30" s="1"/>
  <c r="N37" i="30" s="1"/>
  <c r="N38" i="30" s="1"/>
  <c r="N39" i="30" s="1"/>
  <c r="M10" i="32"/>
  <c r="M9" i="31"/>
  <c r="O44" i="35" l="1"/>
  <c r="O44" i="34"/>
  <c r="Q19" i="33"/>
  <c r="W19" i="33"/>
  <c r="U19" i="33"/>
  <c r="S19" i="33"/>
  <c r="W32" i="33"/>
  <c r="U32" i="33"/>
  <c r="S32" i="33"/>
  <c r="Q32" i="33"/>
  <c r="W18" i="33"/>
  <c r="U18" i="33"/>
  <c r="S18" i="33"/>
  <c r="Q18" i="33"/>
  <c r="S33" i="33"/>
  <c r="Q33" i="33"/>
  <c r="W33" i="33"/>
  <c r="U33" i="33"/>
  <c r="S26" i="33"/>
  <c r="Q26" i="33"/>
  <c r="W26" i="33"/>
  <c r="U26" i="33"/>
  <c r="S12" i="33"/>
  <c r="U12" i="33"/>
  <c r="Q12" i="33"/>
  <c r="W12" i="33"/>
  <c r="Q25" i="33"/>
  <c r="S25" i="33"/>
  <c r="W25" i="33"/>
  <c r="U25" i="33"/>
  <c r="S11" i="33"/>
  <c r="U11" i="33"/>
  <c r="W11" i="33"/>
  <c r="Q11" i="33"/>
  <c r="Q36" i="33"/>
  <c r="W36" i="33"/>
  <c r="U36" i="33"/>
  <c r="S36" i="33"/>
  <c r="Q35" i="33"/>
  <c r="W35" i="33"/>
  <c r="U35" i="33"/>
  <c r="S35" i="33"/>
  <c r="Q29" i="33"/>
  <c r="W29" i="33"/>
  <c r="U29" i="33"/>
  <c r="S29" i="33"/>
  <c r="Q23" i="33"/>
  <c r="W23" i="33"/>
  <c r="U23" i="33"/>
  <c r="S23" i="33"/>
  <c r="Q17" i="33"/>
  <c r="W17" i="33"/>
  <c r="U17" i="33"/>
  <c r="S17" i="33"/>
  <c r="Q13" i="33"/>
  <c r="U13" i="33"/>
  <c r="S13" i="33"/>
  <c r="W13" i="33"/>
  <c r="Q38" i="33"/>
  <c r="W38" i="33"/>
  <c r="U38" i="33"/>
  <c r="S38" i="33"/>
  <c r="Q34" i="33"/>
  <c r="W34" i="33"/>
  <c r="U34" i="33"/>
  <c r="S34" i="33"/>
  <c r="Q28" i="33"/>
  <c r="W28" i="33"/>
  <c r="U28" i="33"/>
  <c r="S28" i="33"/>
  <c r="Q22" i="33"/>
  <c r="W22" i="33"/>
  <c r="U22" i="33"/>
  <c r="S22" i="33"/>
  <c r="Q16" i="33"/>
  <c r="W16" i="33"/>
  <c r="U16" i="33"/>
  <c r="S16" i="33"/>
  <c r="S10" i="33"/>
  <c r="U10" i="33"/>
  <c r="Q10" i="33"/>
  <c r="W10" i="33"/>
  <c r="Q37" i="33"/>
  <c r="W37" i="33"/>
  <c r="U37" i="33"/>
  <c r="S37" i="33"/>
  <c r="Q31" i="33"/>
  <c r="W31" i="33"/>
  <c r="U31" i="33"/>
  <c r="S31" i="33"/>
  <c r="Q27" i="33"/>
  <c r="W27" i="33"/>
  <c r="U27" i="33"/>
  <c r="S27" i="33"/>
  <c r="Q21" i="33"/>
  <c r="W21" i="33"/>
  <c r="U21" i="33"/>
  <c r="S21" i="33"/>
  <c r="Q15" i="33"/>
  <c r="W15" i="33"/>
  <c r="U15" i="33"/>
  <c r="S15" i="33"/>
  <c r="O40" i="33"/>
  <c r="S9" i="33"/>
  <c r="U9" i="33"/>
  <c r="Q9" i="33"/>
  <c r="W9" i="33"/>
  <c r="Q30" i="33"/>
  <c r="W30" i="33"/>
  <c r="U30" i="33"/>
  <c r="S30" i="33"/>
  <c r="Q24" i="33"/>
  <c r="W24" i="33"/>
  <c r="U24" i="33"/>
  <c r="S24" i="33"/>
  <c r="Q20" i="33"/>
  <c r="W20" i="33"/>
  <c r="U20" i="33"/>
  <c r="S20" i="33"/>
  <c r="Q14" i="33"/>
  <c r="W14" i="33"/>
  <c r="U14" i="33"/>
  <c r="S14" i="33"/>
  <c r="G10" i="32"/>
  <c r="A11" i="32"/>
  <c r="G9" i="31"/>
  <c r="A10" i="31"/>
  <c r="H40" i="30"/>
  <c r="A9" i="30"/>
  <c r="P16" i="30"/>
  <c r="P41" i="30" s="1"/>
  <c r="P44" i="30"/>
  <c r="P40" i="30"/>
  <c r="Y40" i="29"/>
  <c r="X40" i="29"/>
  <c r="V40" i="29"/>
  <c r="T40" i="29"/>
  <c r="R40" i="29"/>
  <c r="P44" i="29" s="1"/>
  <c r="Y39" i="29"/>
  <c r="H39" i="29"/>
  <c r="P39" i="29" s="1"/>
  <c r="Y38" i="29"/>
  <c r="H38" i="29"/>
  <c r="P38" i="29" s="1"/>
  <c r="Y37" i="29"/>
  <c r="H37" i="29"/>
  <c r="P37" i="29" s="1"/>
  <c r="Y36" i="29"/>
  <c r="H36" i="29"/>
  <c r="P36" i="29" s="1"/>
  <c r="Y35" i="29"/>
  <c r="H35" i="29"/>
  <c r="P35" i="29" s="1"/>
  <c r="Y34" i="29"/>
  <c r="H34" i="29"/>
  <c r="P34" i="29" s="1"/>
  <c r="Y33" i="29"/>
  <c r="H33" i="29"/>
  <c r="P33" i="29" s="1"/>
  <c r="Y32" i="29"/>
  <c r="H32" i="29"/>
  <c r="P32" i="29" s="1"/>
  <c r="Y31" i="29"/>
  <c r="H31" i="29"/>
  <c r="P31" i="29" s="1"/>
  <c r="Y30" i="29"/>
  <c r="H30" i="29"/>
  <c r="P30" i="29" s="1"/>
  <c r="Y29" i="29"/>
  <c r="H29" i="29"/>
  <c r="P29" i="29" s="1"/>
  <c r="Y28" i="29"/>
  <c r="H28" i="29"/>
  <c r="P28" i="29" s="1"/>
  <c r="Y27" i="29"/>
  <c r="H27" i="29"/>
  <c r="P27" i="29" s="1"/>
  <c r="Y26" i="29"/>
  <c r="H26" i="29"/>
  <c r="P26" i="29" s="1"/>
  <c r="Y25" i="29"/>
  <c r="P25" i="29"/>
  <c r="H25" i="29"/>
  <c r="Y24" i="29"/>
  <c r="P24" i="29"/>
  <c r="H24" i="29"/>
  <c r="Y23" i="29"/>
  <c r="H23" i="29"/>
  <c r="P23" i="29" s="1"/>
  <c r="Y22" i="29"/>
  <c r="H22" i="29"/>
  <c r="P22" i="29" s="1"/>
  <c r="Y21" i="29"/>
  <c r="H21" i="29"/>
  <c r="P21" i="29" s="1"/>
  <c r="Y20" i="29"/>
  <c r="H20" i="29"/>
  <c r="P20" i="29" s="1"/>
  <c r="Y19" i="29"/>
  <c r="H19" i="29"/>
  <c r="P19" i="29" s="1"/>
  <c r="Y18" i="29"/>
  <c r="H18" i="29"/>
  <c r="P18" i="29" s="1"/>
  <c r="Y17" i="29"/>
  <c r="H17" i="29"/>
  <c r="P17" i="29" s="1"/>
  <c r="Y16" i="29"/>
  <c r="H16" i="29"/>
  <c r="P16" i="29" s="1"/>
  <c r="Y15" i="29"/>
  <c r="H15" i="29"/>
  <c r="P15" i="29" s="1"/>
  <c r="Y14" i="29"/>
  <c r="P14" i="29"/>
  <c r="H14" i="29"/>
  <c r="Y13" i="29"/>
  <c r="H13" i="29"/>
  <c r="P13" i="29" s="1"/>
  <c r="Y12" i="29"/>
  <c r="H12" i="29"/>
  <c r="P12" i="29" s="1"/>
  <c r="Y11" i="29"/>
  <c r="H11" i="29"/>
  <c r="P11" i="29" s="1"/>
  <c r="Y10" i="29"/>
  <c r="H10" i="29"/>
  <c r="P10" i="29" s="1"/>
  <c r="Y9" i="29"/>
  <c r="H9" i="29"/>
  <c r="A7" i="29"/>
  <c r="N9" i="29" s="1"/>
  <c r="N10" i="29" s="1"/>
  <c r="N11" i="29" s="1"/>
  <c r="N12" i="29" s="1"/>
  <c r="N13" i="29" s="1"/>
  <c r="N14" i="29" s="1"/>
  <c r="N15" i="29" s="1"/>
  <c r="N16" i="29" s="1"/>
  <c r="N17" i="29" s="1"/>
  <c r="N18" i="29" s="1"/>
  <c r="N19" i="29" s="1"/>
  <c r="N20" i="29" s="1"/>
  <c r="N21" i="29" s="1"/>
  <c r="N22" i="29" s="1"/>
  <c r="N23" i="29" s="1"/>
  <c r="N24" i="29" s="1"/>
  <c r="N25" i="29" s="1"/>
  <c r="N26" i="29" s="1"/>
  <c r="N27" i="29" s="1"/>
  <c r="N28" i="29" s="1"/>
  <c r="N29" i="29" s="1"/>
  <c r="N30" i="29" s="1"/>
  <c r="N31" i="29" s="1"/>
  <c r="N32" i="29" s="1"/>
  <c r="N33" i="29" s="1"/>
  <c r="N34" i="29" s="1"/>
  <c r="N35" i="29" s="1"/>
  <c r="N36" i="29" s="1"/>
  <c r="N37" i="29" s="1"/>
  <c r="N38" i="29" s="1"/>
  <c r="N39" i="29" s="1"/>
  <c r="M9" i="30"/>
  <c r="M10" i="31"/>
  <c r="Q40" i="33" l="1"/>
  <c r="S40" i="33"/>
  <c r="U40" i="33"/>
  <c r="W40" i="33"/>
  <c r="M11" i="32"/>
  <c r="A12" i="32"/>
  <c r="G10" i="31"/>
  <c r="A11" i="31"/>
  <c r="G9" i="30"/>
  <c r="A10" i="30"/>
  <c r="H40" i="29"/>
  <c r="A9" i="29"/>
  <c r="A10" i="29" s="1"/>
  <c r="P9" i="29"/>
  <c r="Y40" i="28"/>
  <c r="X40" i="28"/>
  <c r="V40" i="28"/>
  <c r="T40" i="28"/>
  <c r="R40" i="28"/>
  <c r="Y39" i="28"/>
  <c r="H39" i="28"/>
  <c r="P39" i="28" s="1"/>
  <c r="Y38" i="28"/>
  <c r="H38" i="28"/>
  <c r="P38" i="28" s="1"/>
  <c r="Y37" i="28"/>
  <c r="P37" i="28"/>
  <c r="H37" i="28"/>
  <c r="Y36" i="28"/>
  <c r="H36" i="28"/>
  <c r="P36" i="28" s="1"/>
  <c r="Y35" i="28"/>
  <c r="H35" i="28"/>
  <c r="P35" i="28" s="1"/>
  <c r="Y34" i="28"/>
  <c r="P34" i="28"/>
  <c r="H34" i="28"/>
  <c r="Y33" i="28"/>
  <c r="P33" i="28"/>
  <c r="H33" i="28"/>
  <c r="Y32" i="28"/>
  <c r="H32" i="28"/>
  <c r="P32" i="28" s="1"/>
  <c r="Y31" i="28"/>
  <c r="H31" i="28"/>
  <c r="P31" i="28" s="1"/>
  <c r="Y30" i="28"/>
  <c r="H30" i="28"/>
  <c r="P30" i="28" s="1"/>
  <c r="Y29" i="28"/>
  <c r="H29" i="28"/>
  <c r="P29" i="28" s="1"/>
  <c r="Y28" i="28"/>
  <c r="H28" i="28"/>
  <c r="P28" i="28" s="1"/>
  <c r="Y27" i="28"/>
  <c r="H27" i="28"/>
  <c r="P27" i="28" s="1"/>
  <c r="Y26" i="28"/>
  <c r="P26" i="28"/>
  <c r="H26" i="28"/>
  <c r="Y25" i="28"/>
  <c r="H25" i="28"/>
  <c r="P25" i="28" s="1"/>
  <c r="Y24" i="28"/>
  <c r="H24" i="28"/>
  <c r="P24" i="28" s="1"/>
  <c r="Y23" i="28"/>
  <c r="H23" i="28"/>
  <c r="P23" i="28" s="1"/>
  <c r="Y22" i="28"/>
  <c r="H22" i="28"/>
  <c r="P22" i="28" s="1"/>
  <c r="Y21" i="28"/>
  <c r="H21" i="28"/>
  <c r="P21" i="28" s="1"/>
  <c r="Y20" i="28"/>
  <c r="H20" i="28"/>
  <c r="P20" i="28" s="1"/>
  <c r="Y19" i="28"/>
  <c r="H19" i="28"/>
  <c r="P19" i="28" s="1"/>
  <c r="Y18" i="28"/>
  <c r="H18" i="28"/>
  <c r="P18" i="28" s="1"/>
  <c r="Y17" i="28"/>
  <c r="H17" i="28"/>
  <c r="P17" i="28" s="1"/>
  <c r="Y16" i="28"/>
  <c r="H16" i="28"/>
  <c r="P16" i="28" s="1"/>
  <c r="Y15" i="28"/>
  <c r="H15" i="28"/>
  <c r="P15" i="28" s="1"/>
  <c r="Y14" i="28"/>
  <c r="H14" i="28"/>
  <c r="P14" i="28" s="1"/>
  <c r="Y13" i="28"/>
  <c r="P13" i="28"/>
  <c r="H13" i="28"/>
  <c r="Y12" i="28"/>
  <c r="H12" i="28"/>
  <c r="P12" i="28" s="1"/>
  <c r="Y11" i="28"/>
  <c r="P11" i="28"/>
  <c r="H11" i="28"/>
  <c r="Y10" i="28"/>
  <c r="H10" i="28"/>
  <c r="P10" i="28" s="1"/>
  <c r="Y9" i="28"/>
  <c r="H9" i="28"/>
  <c r="P9" i="28" s="1"/>
  <c r="A7" i="28"/>
  <c r="A9" i="28" s="1"/>
  <c r="A10" i="28" s="1"/>
  <c r="M10" i="30"/>
  <c r="M9" i="29"/>
  <c r="M9" i="28"/>
  <c r="O44" i="33" l="1"/>
  <c r="A13" i="32"/>
  <c r="M12" i="32"/>
  <c r="G11" i="32"/>
  <c r="O11" i="32"/>
  <c r="A12" i="31"/>
  <c r="M11" i="31"/>
  <c r="G10" i="30"/>
  <c r="A11" i="30"/>
  <c r="G9" i="29"/>
  <c r="P40" i="29"/>
  <c r="P41" i="29"/>
  <c r="A11" i="29"/>
  <c r="N9" i="28"/>
  <c r="N10" i="28" s="1"/>
  <c r="N11" i="28" s="1"/>
  <c r="N12" i="28" s="1"/>
  <c r="N13" i="28" s="1"/>
  <c r="N14" i="28" s="1"/>
  <c r="N15" i="28" s="1"/>
  <c r="N16" i="28" s="1"/>
  <c r="N17" i="28" s="1"/>
  <c r="N18" i="28" s="1"/>
  <c r="N19" i="28" s="1"/>
  <c r="N20" i="28" s="1"/>
  <c r="N21" i="28" s="1"/>
  <c r="N22" i="28" s="1"/>
  <c r="N23" i="28" s="1"/>
  <c r="N24" i="28" s="1"/>
  <c r="N25" i="28" s="1"/>
  <c r="N26" i="28" s="1"/>
  <c r="N27" i="28" s="1"/>
  <c r="N28" i="28" s="1"/>
  <c r="N29" i="28" s="1"/>
  <c r="N30" i="28" s="1"/>
  <c r="N31" i="28" s="1"/>
  <c r="N32" i="28" s="1"/>
  <c r="N33" i="28" s="1"/>
  <c r="N34" i="28" s="1"/>
  <c r="N35" i="28" s="1"/>
  <c r="N36" i="28" s="1"/>
  <c r="N37" i="28" s="1"/>
  <c r="N38" i="28" s="1"/>
  <c r="N39" i="28" s="1"/>
  <c r="G9" i="28"/>
  <c r="A11" i="28"/>
  <c r="H40" i="28"/>
  <c r="P40" i="28"/>
  <c r="P41" i="28"/>
  <c r="P44" i="28"/>
  <c r="Y40" i="27"/>
  <c r="X40" i="27"/>
  <c r="V40" i="27"/>
  <c r="T40" i="27"/>
  <c r="R40" i="27"/>
  <c r="P44" i="27" s="1"/>
  <c r="Y39" i="27"/>
  <c r="H39" i="27"/>
  <c r="P39" i="27" s="1"/>
  <c r="Y38" i="27"/>
  <c r="H38" i="27"/>
  <c r="P38" i="27" s="1"/>
  <c r="Y37" i="27"/>
  <c r="H37" i="27"/>
  <c r="P37" i="27" s="1"/>
  <c r="Y36" i="27"/>
  <c r="H36" i="27"/>
  <c r="P36" i="27" s="1"/>
  <c r="Y35" i="27"/>
  <c r="H35" i="27"/>
  <c r="P35" i="27" s="1"/>
  <c r="Y34" i="27"/>
  <c r="H34" i="27"/>
  <c r="P34" i="27" s="1"/>
  <c r="Y33" i="27"/>
  <c r="H33" i="27"/>
  <c r="P33" i="27" s="1"/>
  <c r="Y32" i="27"/>
  <c r="H32" i="27"/>
  <c r="P32" i="27" s="1"/>
  <c r="Y31" i="27"/>
  <c r="H31" i="27"/>
  <c r="P31" i="27" s="1"/>
  <c r="Y30" i="27"/>
  <c r="P30" i="27"/>
  <c r="H30" i="27"/>
  <c r="Y29" i="27"/>
  <c r="P29" i="27"/>
  <c r="H29" i="27"/>
  <c r="Y28" i="27"/>
  <c r="H28" i="27"/>
  <c r="P28" i="27" s="1"/>
  <c r="Y27" i="27"/>
  <c r="H27" i="27"/>
  <c r="P27" i="27" s="1"/>
  <c r="Y26" i="27"/>
  <c r="H26" i="27"/>
  <c r="P26" i="27" s="1"/>
  <c r="Y25" i="27"/>
  <c r="H25" i="27"/>
  <c r="P25" i="27" s="1"/>
  <c r="Y24" i="27"/>
  <c r="H24" i="27"/>
  <c r="P24" i="27" s="1"/>
  <c r="Y23" i="27"/>
  <c r="H23" i="27"/>
  <c r="P23" i="27" s="1"/>
  <c r="Y22" i="27"/>
  <c r="P22" i="27"/>
  <c r="H22" i="27"/>
  <c r="Y21" i="27"/>
  <c r="H21" i="27"/>
  <c r="P21" i="27" s="1"/>
  <c r="Y20" i="27"/>
  <c r="H20" i="27"/>
  <c r="P20" i="27" s="1"/>
  <c r="Y19" i="27"/>
  <c r="H19" i="27"/>
  <c r="P19" i="27" s="1"/>
  <c r="Y18" i="27"/>
  <c r="H18" i="27"/>
  <c r="P18" i="27" s="1"/>
  <c r="Y17" i="27"/>
  <c r="H17" i="27"/>
  <c r="P17" i="27" s="1"/>
  <c r="Y16" i="27"/>
  <c r="P16" i="27"/>
  <c r="H16" i="27"/>
  <c r="Y15" i="27"/>
  <c r="H15" i="27"/>
  <c r="P15" i="27" s="1"/>
  <c r="Y14" i="27"/>
  <c r="H14" i="27"/>
  <c r="P14" i="27" s="1"/>
  <c r="Y13" i="27"/>
  <c r="H13" i="27"/>
  <c r="P13" i="27" s="1"/>
  <c r="Y12" i="27"/>
  <c r="H12" i="27"/>
  <c r="P12" i="27" s="1"/>
  <c r="Y11" i="27"/>
  <c r="H11" i="27"/>
  <c r="P11" i="27" s="1"/>
  <c r="Y10" i="27"/>
  <c r="H10" i="27"/>
  <c r="P10" i="27" s="1"/>
  <c r="Y9" i="27"/>
  <c r="H9" i="27"/>
  <c r="A7" i="27"/>
  <c r="A9" i="27" s="1"/>
  <c r="A10" i="27" s="1"/>
  <c r="M9" i="27"/>
  <c r="M10" i="29"/>
  <c r="M10" i="28"/>
  <c r="M13" i="32"/>
  <c r="G13" i="32" l="1"/>
  <c r="O12" i="32"/>
  <c r="G12" i="32"/>
  <c r="Q11" i="32"/>
  <c r="S11" i="32"/>
  <c r="U11" i="32"/>
  <c r="W11" i="32"/>
  <c r="A14" i="32"/>
  <c r="M12" i="31"/>
  <c r="A13" i="31"/>
  <c r="O11" i="31"/>
  <c r="G11" i="31"/>
  <c r="A12" i="30"/>
  <c r="G10" i="29"/>
  <c r="M11" i="29"/>
  <c r="A12" i="29"/>
  <c r="G10" i="28"/>
  <c r="A12" i="28"/>
  <c r="H40" i="27"/>
  <c r="N9" i="27"/>
  <c r="N10" i="27" s="1"/>
  <c r="N11" i="27" s="1"/>
  <c r="N12" i="27" s="1"/>
  <c r="N13" i="27" s="1"/>
  <c r="N14" i="27" s="1"/>
  <c r="N15" i="27" s="1"/>
  <c r="N16" i="27" s="1"/>
  <c r="N17" i="27" s="1"/>
  <c r="N18" i="27" s="1"/>
  <c r="N19" i="27" s="1"/>
  <c r="N20" i="27" s="1"/>
  <c r="N21" i="27" s="1"/>
  <c r="N22" i="27" s="1"/>
  <c r="N23" i="27" s="1"/>
  <c r="N24" i="27" s="1"/>
  <c r="N25" i="27" s="1"/>
  <c r="N26" i="27" s="1"/>
  <c r="N27" i="27" s="1"/>
  <c r="N28" i="27" s="1"/>
  <c r="N29" i="27" s="1"/>
  <c r="N30" i="27" s="1"/>
  <c r="N31" i="27" s="1"/>
  <c r="N32" i="27" s="1"/>
  <c r="N33" i="27" s="1"/>
  <c r="N34" i="27" s="1"/>
  <c r="N35" i="27" s="1"/>
  <c r="N36" i="27" s="1"/>
  <c r="N37" i="27" s="1"/>
  <c r="N38" i="27" s="1"/>
  <c r="N39" i="27" s="1"/>
  <c r="G9" i="27"/>
  <c r="P9" i="27"/>
  <c r="A11" i="27"/>
  <c r="Y40" i="26"/>
  <c r="X40" i="26"/>
  <c r="V40" i="26"/>
  <c r="T40" i="26"/>
  <c r="R40" i="26"/>
  <c r="P44" i="26" s="1"/>
  <c r="Y39" i="26"/>
  <c r="H39" i="26"/>
  <c r="P39" i="26" s="1"/>
  <c r="Y38" i="26"/>
  <c r="H38" i="26"/>
  <c r="P38" i="26" s="1"/>
  <c r="Y37" i="26"/>
  <c r="H37" i="26"/>
  <c r="P37" i="26" s="1"/>
  <c r="Y36" i="26"/>
  <c r="H36" i="26"/>
  <c r="P36" i="26" s="1"/>
  <c r="Y35" i="26"/>
  <c r="H35" i="26"/>
  <c r="P35" i="26" s="1"/>
  <c r="Y34" i="26"/>
  <c r="H34" i="26"/>
  <c r="P34" i="26" s="1"/>
  <c r="Y33" i="26"/>
  <c r="H33" i="26"/>
  <c r="P33" i="26" s="1"/>
  <c r="Y32" i="26"/>
  <c r="H32" i="26"/>
  <c r="P32" i="26" s="1"/>
  <c r="Y31" i="26"/>
  <c r="H31" i="26"/>
  <c r="P31" i="26" s="1"/>
  <c r="Y30" i="26"/>
  <c r="H30" i="26"/>
  <c r="P30" i="26" s="1"/>
  <c r="Y29" i="26"/>
  <c r="H29" i="26"/>
  <c r="P29" i="26" s="1"/>
  <c r="Y28" i="26"/>
  <c r="H28" i="26"/>
  <c r="P28" i="26" s="1"/>
  <c r="Y27" i="26"/>
  <c r="H27" i="26"/>
  <c r="P27" i="26" s="1"/>
  <c r="Y26" i="26"/>
  <c r="H26" i="26"/>
  <c r="P26" i="26" s="1"/>
  <c r="Y25" i="26"/>
  <c r="H25" i="26"/>
  <c r="P25" i="26" s="1"/>
  <c r="Y24" i="26"/>
  <c r="H24" i="26"/>
  <c r="P24" i="26" s="1"/>
  <c r="Y23" i="26"/>
  <c r="H23" i="26"/>
  <c r="P23" i="26" s="1"/>
  <c r="Y22" i="26"/>
  <c r="H22" i="26"/>
  <c r="P22" i="26" s="1"/>
  <c r="Y21" i="26"/>
  <c r="H21" i="26"/>
  <c r="P21" i="26" s="1"/>
  <c r="Y20" i="26"/>
  <c r="H20" i="26"/>
  <c r="P20" i="26" s="1"/>
  <c r="Y19" i="26"/>
  <c r="H19" i="26"/>
  <c r="P19" i="26" s="1"/>
  <c r="Y18" i="26"/>
  <c r="H18" i="26"/>
  <c r="P18" i="26" s="1"/>
  <c r="Y17" i="26"/>
  <c r="H17" i="26"/>
  <c r="P17" i="26" s="1"/>
  <c r="Y16" i="26"/>
  <c r="H16" i="26"/>
  <c r="P16" i="26" s="1"/>
  <c r="Y15" i="26"/>
  <c r="H15" i="26"/>
  <c r="P15" i="26" s="1"/>
  <c r="Y14" i="26"/>
  <c r="H14" i="26"/>
  <c r="P14" i="26" s="1"/>
  <c r="Y13" i="26"/>
  <c r="H13" i="26"/>
  <c r="P13" i="26" s="1"/>
  <c r="Y12" i="26"/>
  <c r="H12" i="26"/>
  <c r="P12" i="26" s="1"/>
  <c r="Y11" i="26"/>
  <c r="H11" i="26"/>
  <c r="P11" i="26" s="1"/>
  <c r="Y10" i="26"/>
  <c r="P10" i="26"/>
  <c r="H10" i="26"/>
  <c r="Y9" i="26"/>
  <c r="H9" i="26"/>
  <c r="A7" i="26"/>
  <c r="N9" i="26" s="1"/>
  <c r="N10" i="26" s="1"/>
  <c r="N11" i="26" s="1"/>
  <c r="N12" i="26" s="1"/>
  <c r="N13" i="26" s="1"/>
  <c r="N14" i="26" s="1"/>
  <c r="N15" i="26" s="1"/>
  <c r="N16" i="26" s="1"/>
  <c r="N17" i="26" s="1"/>
  <c r="N18" i="26" s="1"/>
  <c r="N19" i="26" s="1"/>
  <c r="N20" i="26" s="1"/>
  <c r="N21" i="26" s="1"/>
  <c r="N22" i="26" s="1"/>
  <c r="N23" i="26" s="1"/>
  <c r="N24" i="26" s="1"/>
  <c r="N25" i="26" s="1"/>
  <c r="N26" i="26" s="1"/>
  <c r="N27" i="26" s="1"/>
  <c r="N28" i="26" s="1"/>
  <c r="N29" i="26" s="1"/>
  <c r="N30" i="26" s="1"/>
  <c r="N31" i="26" s="1"/>
  <c r="N32" i="26" s="1"/>
  <c r="N33" i="26" s="1"/>
  <c r="N34" i="26" s="1"/>
  <c r="N35" i="26" s="1"/>
  <c r="N36" i="26" s="1"/>
  <c r="N37" i="26" s="1"/>
  <c r="N38" i="26" s="1"/>
  <c r="N39" i="26" s="1"/>
  <c r="M14" i="32"/>
  <c r="M10" i="27"/>
  <c r="M11" i="30"/>
  <c r="M11" i="28"/>
  <c r="M13" i="31"/>
  <c r="G14" i="32" l="1"/>
  <c r="W12" i="32"/>
  <c r="Q12" i="32"/>
  <c r="U12" i="32"/>
  <c r="S12" i="32"/>
  <c r="A15" i="32"/>
  <c r="G13" i="31"/>
  <c r="Q11" i="31"/>
  <c r="W11" i="31"/>
  <c r="U11" i="31"/>
  <c r="S11" i="31"/>
  <c r="A14" i="31"/>
  <c r="G12" i="31"/>
  <c r="O12" i="31"/>
  <c r="O11" i="30"/>
  <c r="G11" i="30"/>
  <c r="A13" i="30"/>
  <c r="G11" i="29"/>
  <c r="O11" i="29"/>
  <c r="A13" i="29"/>
  <c r="A13" i="28"/>
  <c r="M12" i="28"/>
  <c r="O11" i="28"/>
  <c r="G11" i="28"/>
  <c r="G10" i="27"/>
  <c r="P40" i="27"/>
  <c r="P41" i="27"/>
  <c r="A12" i="27"/>
  <c r="H40" i="26"/>
  <c r="A9" i="26"/>
  <c r="P9" i="26"/>
  <c r="Y40" i="25"/>
  <c r="X40" i="25"/>
  <c r="V40" i="25"/>
  <c r="T40" i="25"/>
  <c r="R40" i="25"/>
  <c r="P44" i="25" s="1"/>
  <c r="Y39" i="25"/>
  <c r="H39" i="25"/>
  <c r="P39" i="25" s="1"/>
  <c r="Y38" i="25"/>
  <c r="H38" i="25"/>
  <c r="P38" i="25" s="1"/>
  <c r="Y37" i="25"/>
  <c r="H37" i="25"/>
  <c r="P37" i="25" s="1"/>
  <c r="Y36" i="25"/>
  <c r="H36" i="25"/>
  <c r="P36" i="25" s="1"/>
  <c r="Y35" i="25"/>
  <c r="H35" i="25"/>
  <c r="P35" i="25" s="1"/>
  <c r="Y34" i="25"/>
  <c r="P34" i="25"/>
  <c r="H34" i="25"/>
  <c r="Y33" i="25"/>
  <c r="H33" i="25"/>
  <c r="P33" i="25" s="1"/>
  <c r="Y32" i="25"/>
  <c r="H32" i="25"/>
  <c r="P32" i="25" s="1"/>
  <c r="Y31" i="25"/>
  <c r="H31" i="25"/>
  <c r="P31" i="25" s="1"/>
  <c r="Y30" i="25"/>
  <c r="H30" i="25"/>
  <c r="P30" i="25" s="1"/>
  <c r="Y29" i="25"/>
  <c r="H29" i="25"/>
  <c r="P29" i="25" s="1"/>
  <c r="Y28" i="25"/>
  <c r="H28" i="25"/>
  <c r="P28" i="25" s="1"/>
  <c r="Y27" i="25"/>
  <c r="H27" i="25"/>
  <c r="P27" i="25" s="1"/>
  <c r="Y26" i="25"/>
  <c r="H26" i="25"/>
  <c r="P26" i="25" s="1"/>
  <c r="Y25" i="25"/>
  <c r="H25" i="25"/>
  <c r="P25" i="25" s="1"/>
  <c r="Y24" i="25"/>
  <c r="H24" i="25"/>
  <c r="P24" i="25" s="1"/>
  <c r="Y23" i="25"/>
  <c r="H23" i="25"/>
  <c r="P23" i="25" s="1"/>
  <c r="Y22" i="25"/>
  <c r="P22" i="25"/>
  <c r="H22" i="25"/>
  <c r="Y21" i="25"/>
  <c r="P21" i="25"/>
  <c r="H21" i="25"/>
  <c r="Y20" i="25"/>
  <c r="H20" i="25"/>
  <c r="P20" i="25" s="1"/>
  <c r="Y19" i="25"/>
  <c r="H19" i="25"/>
  <c r="P19" i="25" s="1"/>
  <c r="Y18" i="25"/>
  <c r="H18" i="25"/>
  <c r="P18" i="25" s="1"/>
  <c r="Y17" i="25"/>
  <c r="H17" i="25"/>
  <c r="P17" i="25" s="1"/>
  <c r="Y16" i="25"/>
  <c r="H16" i="25"/>
  <c r="P16" i="25" s="1"/>
  <c r="Y15" i="25"/>
  <c r="H15" i="25"/>
  <c r="P15" i="25" s="1"/>
  <c r="Y14" i="25"/>
  <c r="P14" i="25"/>
  <c r="H14" i="25"/>
  <c r="Y13" i="25"/>
  <c r="P13" i="25"/>
  <c r="H13" i="25"/>
  <c r="Y12" i="25"/>
  <c r="H12" i="25"/>
  <c r="P12" i="25" s="1"/>
  <c r="Y11" i="25"/>
  <c r="H11" i="25"/>
  <c r="P11" i="25" s="1"/>
  <c r="Y10" i="25"/>
  <c r="H10" i="25"/>
  <c r="P10" i="25" s="1"/>
  <c r="Y9" i="25"/>
  <c r="H9" i="25"/>
  <c r="P9" i="25" s="1"/>
  <c r="A7" i="25"/>
  <c r="N9" i="25" s="1"/>
  <c r="N10" i="25" s="1"/>
  <c r="N11" i="25" s="1"/>
  <c r="N12" i="25" s="1"/>
  <c r="N13" i="25" s="1"/>
  <c r="N14" i="25" s="1"/>
  <c r="N15" i="25" s="1"/>
  <c r="N16" i="25" s="1"/>
  <c r="N17" i="25" s="1"/>
  <c r="N18" i="25" s="1"/>
  <c r="N19" i="25" s="1"/>
  <c r="N20" i="25" s="1"/>
  <c r="N21" i="25" s="1"/>
  <c r="N22" i="25" s="1"/>
  <c r="N23" i="25" s="1"/>
  <c r="N24" i="25" s="1"/>
  <c r="N25" i="25" s="1"/>
  <c r="N26" i="25" s="1"/>
  <c r="N27" i="25" s="1"/>
  <c r="N28" i="25" s="1"/>
  <c r="N29" i="25" s="1"/>
  <c r="N30" i="25" s="1"/>
  <c r="N31" i="25" s="1"/>
  <c r="N32" i="25" s="1"/>
  <c r="N33" i="25" s="1"/>
  <c r="N34" i="25" s="1"/>
  <c r="N35" i="25" s="1"/>
  <c r="N36" i="25" s="1"/>
  <c r="N37" i="25" s="1"/>
  <c r="N38" i="25" s="1"/>
  <c r="N39" i="25" s="1"/>
  <c r="M14" i="31"/>
  <c r="M12" i="30"/>
  <c r="M15" i="32"/>
  <c r="M9" i="26"/>
  <c r="M13" i="30"/>
  <c r="M12" i="29"/>
  <c r="M11" i="27"/>
  <c r="G15" i="32" l="1"/>
  <c r="A16" i="32"/>
  <c r="G14" i="31"/>
  <c r="S12" i="31"/>
  <c r="W12" i="31"/>
  <c r="Q12" i="31"/>
  <c r="U12" i="31"/>
  <c r="A15" i="31"/>
  <c r="G13" i="30"/>
  <c r="G12" i="30"/>
  <c r="A14" i="30"/>
  <c r="Q11" i="30"/>
  <c r="W11" i="30"/>
  <c r="S11" i="30"/>
  <c r="U11" i="30"/>
  <c r="Q11" i="29"/>
  <c r="S11" i="29"/>
  <c r="W11" i="29"/>
  <c r="U11" i="29"/>
  <c r="G12" i="29"/>
  <c r="A14" i="29"/>
  <c r="Q11" i="28"/>
  <c r="W11" i="28"/>
  <c r="U11" i="28"/>
  <c r="S11" i="28"/>
  <c r="G12" i="28"/>
  <c r="O12" i="28"/>
  <c r="A14" i="28"/>
  <c r="A13" i="27"/>
  <c r="G11" i="27"/>
  <c r="G9" i="26"/>
  <c r="A10" i="26"/>
  <c r="P40" i="26"/>
  <c r="P41" i="26"/>
  <c r="A9" i="25"/>
  <c r="A10" i="25" s="1"/>
  <c r="P40" i="25"/>
  <c r="P41" i="25"/>
  <c r="H40" i="25"/>
  <c r="Y40" i="24"/>
  <c r="X40" i="24"/>
  <c r="V40" i="24"/>
  <c r="T40" i="24"/>
  <c r="R40" i="24"/>
  <c r="P44" i="24" s="1"/>
  <c r="Y39" i="24"/>
  <c r="H39" i="24"/>
  <c r="P39" i="24" s="1"/>
  <c r="Y38" i="24"/>
  <c r="H38" i="24"/>
  <c r="P38" i="24" s="1"/>
  <c r="Y37" i="24"/>
  <c r="H37" i="24"/>
  <c r="P37" i="24" s="1"/>
  <c r="Y36" i="24"/>
  <c r="H36" i="24"/>
  <c r="P36" i="24" s="1"/>
  <c r="Y35" i="24"/>
  <c r="H35" i="24"/>
  <c r="P35" i="24" s="1"/>
  <c r="Y34" i="24"/>
  <c r="H34" i="24"/>
  <c r="P34" i="24" s="1"/>
  <c r="Y33" i="24"/>
  <c r="H33" i="24"/>
  <c r="P33" i="24" s="1"/>
  <c r="Y32" i="24"/>
  <c r="H32" i="24"/>
  <c r="P32" i="24" s="1"/>
  <c r="Y31" i="24"/>
  <c r="H31" i="24"/>
  <c r="P31" i="24" s="1"/>
  <c r="Y30" i="24"/>
  <c r="H30" i="24"/>
  <c r="P30" i="24" s="1"/>
  <c r="Y29" i="24"/>
  <c r="H29" i="24"/>
  <c r="P29" i="24" s="1"/>
  <c r="Y28" i="24"/>
  <c r="H28" i="24"/>
  <c r="P28" i="24" s="1"/>
  <c r="Y27" i="24"/>
  <c r="H27" i="24"/>
  <c r="P27" i="24" s="1"/>
  <c r="Y26" i="24"/>
  <c r="H26" i="24"/>
  <c r="P26" i="24" s="1"/>
  <c r="Y25" i="24"/>
  <c r="H25" i="24"/>
  <c r="P25" i="24" s="1"/>
  <c r="Y24" i="24"/>
  <c r="H24" i="24"/>
  <c r="P24" i="24" s="1"/>
  <c r="Y23" i="24"/>
  <c r="H23" i="24"/>
  <c r="P23" i="24" s="1"/>
  <c r="Y22" i="24"/>
  <c r="H22" i="24"/>
  <c r="P22" i="24" s="1"/>
  <c r="Y21" i="24"/>
  <c r="H21" i="24"/>
  <c r="P21" i="24" s="1"/>
  <c r="Y20" i="24"/>
  <c r="H20" i="24"/>
  <c r="P20" i="24" s="1"/>
  <c r="Y19" i="24"/>
  <c r="H19" i="24"/>
  <c r="P19" i="24" s="1"/>
  <c r="Y18" i="24"/>
  <c r="H18" i="24"/>
  <c r="P18" i="24" s="1"/>
  <c r="Y17" i="24"/>
  <c r="H17" i="24"/>
  <c r="P17" i="24" s="1"/>
  <c r="Y16" i="24"/>
  <c r="H16" i="24"/>
  <c r="P16" i="24" s="1"/>
  <c r="Y15" i="24"/>
  <c r="H15" i="24"/>
  <c r="P15" i="24" s="1"/>
  <c r="Y14" i="24"/>
  <c r="H14" i="24"/>
  <c r="P14" i="24" s="1"/>
  <c r="Y13" i="24"/>
  <c r="H13" i="24"/>
  <c r="P13" i="24" s="1"/>
  <c r="Y12" i="24"/>
  <c r="H12" i="24"/>
  <c r="P12" i="24" s="1"/>
  <c r="Y11" i="24"/>
  <c r="H11" i="24"/>
  <c r="P11" i="24" s="1"/>
  <c r="Y10" i="24"/>
  <c r="H10" i="24"/>
  <c r="P10" i="24" s="1"/>
  <c r="Y9" i="24"/>
  <c r="P9" i="24"/>
  <c r="H9" i="24"/>
  <c r="A7" i="24"/>
  <c r="N9" i="24" s="1"/>
  <c r="N10" i="24" s="1"/>
  <c r="N11" i="24" s="1"/>
  <c r="N12" i="24" s="1"/>
  <c r="N13" i="24" s="1"/>
  <c r="N14" i="24" s="1"/>
  <c r="N15" i="24" s="1"/>
  <c r="N16" i="24" s="1"/>
  <c r="N17" i="24" s="1"/>
  <c r="N18" i="24" s="1"/>
  <c r="N19" i="24" s="1"/>
  <c r="N20" i="24" s="1"/>
  <c r="N21" i="24" s="1"/>
  <c r="N22" i="24" s="1"/>
  <c r="N23" i="24" s="1"/>
  <c r="N24" i="24" s="1"/>
  <c r="N25" i="24" s="1"/>
  <c r="N26" i="24" s="1"/>
  <c r="N27" i="24" s="1"/>
  <c r="N28" i="24" s="1"/>
  <c r="N29" i="24" s="1"/>
  <c r="N30" i="24" s="1"/>
  <c r="N31" i="24" s="1"/>
  <c r="N32" i="24" s="1"/>
  <c r="N33" i="24" s="1"/>
  <c r="N34" i="24" s="1"/>
  <c r="N35" i="24" s="1"/>
  <c r="N36" i="24" s="1"/>
  <c r="N37" i="24" s="1"/>
  <c r="N38" i="24" s="1"/>
  <c r="N39" i="24" s="1"/>
  <c r="M10" i="26"/>
  <c r="M13" i="28"/>
  <c r="M14" i="30"/>
  <c r="M12" i="27"/>
  <c r="M13" i="29"/>
  <c r="M9" i="25"/>
  <c r="M15" i="31"/>
  <c r="M16" i="32"/>
  <c r="G16" i="32" l="1"/>
  <c r="A17" i="32"/>
  <c r="G15" i="31"/>
  <c r="A16" i="31"/>
  <c r="G14" i="30"/>
  <c r="A15" i="30"/>
  <c r="G13" i="29"/>
  <c r="A15" i="29"/>
  <c r="G13" i="28"/>
  <c r="S12" i="28"/>
  <c r="Q12" i="28"/>
  <c r="U12" i="28"/>
  <c r="W12" i="28"/>
  <c r="A15" i="28"/>
  <c r="G12" i="27"/>
  <c r="A14" i="27"/>
  <c r="G10" i="26"/>
  <c r="A11" i="26"/>
  <c r="G9" i="25"/>
  <c r="A11" i="25"/>
  <c r="A9" i="24"/>
  <c r="A10" i="24" s="1"/>
  <c r="P40" i="24"/>
  <c r="P41" i="24"/>
  <c r="H40" i="24"/>
  <c r="Y40" i="23"/>
  <c r="X40" i="23"/>
  <c r="V40" i="23"/>
  <c r="T40" i="23"/>
  <c r="R40" i="23"/>
  <c r="Y39" i="23"/>
  <c r="H39" i="23"/>
  <c r="P39" i="23" s="1"/>
  <c r="Y38" i="23"/>
  <c r="H38" i="23"/>
  <c r="P38" i="23" s="1"/>
  <c r="Y37" i="23"/>
  <c r="P37" i="23"/>
  <c r="H37" i="23"/>
  <c r="Y36" i="23"/>
  <c r="H36" i="23"/>
  <c r="P36" i="23" s="1"/>
  <c r="Y35" i="23"/>
  <c r="H35" i="23"/>
  <c r="P35" i="23" s="1"/>
  <c r="Y34" i="23"/>
  <c r="H34" i="23"/>
  <c r="P34" i="23" s="1"/>
  <c r="Y33" i="23"/>
  <c r="P33" i="23"/>
  <c r="H33" i="23"/>
  <c r="Y32" i="23"/>
  <c r="H32" i="23"/>
  <c r="P32" i="23" s="1"/>
  <c r="Y31" i="23"/>
  <c r="H31" i="23"/>
  <c r="P31" i="23" s="1"/>
  <c r="Y30" i="23"/>
  <c r="H30" i="23"/>
  <c r="P30" i="23" s="1"/>
  <c r="Y29" i="23"/>
  <c r="P29" i="23"/>
  <c r="H29" i="23"/>
  <c r="Y28" i="23"/>
  <c r="H28" i="23"/>
  <c r="P28" i="23" s="1"/>
  <c r="Y27" i="23"/>
  <c r="H27" i="23"/>
  <c r="P27" i="23" s="1"/>
  <c r="Y26" i="23"/>
  <c r="P26" i="23"/>
  <c r="H26" i="23"/>
  <c r="Y25" i="23"/>
  <c r="P25" i="23"/>
  <c r="H25" i="23"/>
  <c r="Y24" i="23"/>
  <c r="H24" i="23"/>
  <c r="P24" i="23" s="1"/>
  <c r="Y23" i="23"/>
  <c r="H23" i="23"/>
  <c r="P23" i="23" s="1"/>
  <c r="Y22" i="23"/>
  <c r="H22" i="23"/>
  <c r="P22" i="23" s="1"/>
  <c r="Y21" i="23"/>
  <c r="H21" i="23"/>
  <c r="P21" i="23" s="1"/>
  <c r="Y20" i="23"/>
  <c r="H20" i="23"/>
  <c r="P20" i="23" s="1"/>
  <c r="Y19" i="23"/>
  <c r="H19" i="23"/>
  <c r="P19" i="23" s="1"/>
  <c r="Y18" i="23"/>
  <c r="P18" i="23"/>
  <c r="H18" i="23"/>
  <c r="Y17" i="23"/>
  <c r="H17" i="23"/>
  <c r="P17" i="23" s="1"/>
  <c r="Y16" i="23"/>
  <c r="H16" i="23"/>
  <c r="Y15" i="23"/>
  <c r="H15" i="23"/>
  <c r="P15" i="23" s="1"/>
  <c r="Y14" i="23"/>
  <c r="H14" i="23"/>
  <c r="P14" i="23" s="1"/>
  <c r="Y13" i="23"/>
  <c r="H13" i="23"/>
  <c r="P13" i="23" s="1"/>
  <c r="Y12" i="23"/>
  <c r="P12" i="23"/>
  <c r="H12" i="23"/>
  <c r="Y11" i="23"/>
  <c r="P11" i="23"/>
  <c r="H11" i="23"/>
  <c r="Y10" i="23"/>
  <c r="N10" i="23"/>
  <c r="N11" i="23" s="1"/>
  <c r="N12" i="23" s="1"/>
  <c r="N13" i="23" s="1"/>
  <c r="N14" i="23" s="1"/>
  <c r="N15" i="23" s="1"/>
  <c r="N16" i="23" s="1"/>
  <c r="N17" i="23" s="1"/>
  <c r="N18" i="23" s="1"/>
  <c r="N19" i="23" s="1"/>
  <c r="N20" i="23" s="1"/>
  <c r="N21" i="23" s="1"/>
  <c r="N22" i="23" s="1"/>
  <c r="N23" i="23" s="1"/>
  <c r="N24" i="23" s="1"/>
  <c r="N25" i="23" s="1"/>
  <c r="N26" i="23" s="1"/>
  <c r="N27" i="23" s="1"/>
  <c r="N28" i="23" s="1"/>
  <c r="N29" i="23" s="1"/>
  <c r="N30" i="23" s="1"/>
  <c r="N31" i="23" s="1"/>
  <c r="N32" i="23" s="1"/>
  <c r="N33" i="23" s="1"/>
  <c r="N34" i="23" s="1"/>
  <c r="N35" i="23" s="1"/>
  <c r="N36" i="23" s="1"/>
  <c r="N37" i="23" s="1"/>
  <c r="N38" i="23" s="1"/>
  <c r="N39" i="23" s="1"/>
  <c r="H10" i="23"/>
  <c r="P10" i="23" s="1"/>
  <c r="A10" i="23"/>
  <c r="Y9" i="23"/>
  <c r="N9" i="23"/>
  <c r="H9" i="23"/>
  <c r="P9" i="23" s="1"/>
  <c r="A9" i="23"/>
  <c r="A7" i="23"/>
  <c r="M9" i="24"/>
  <c r="M15" i="30"/>
  <c r="M17" i="32"/>
  <c r="M14" i="28"/>
  <c r="M10" i="25"/>
  <c r="M16" i="31"/>
  <c r="M13" i="27"/>
  <c r="M14" i="29"/>
  <c r="M10" i="23"/>
  <c r="M9" i="23"/>
  <c r="G17" i="32" l="1"/>
  <c r="A18" i="32"/>
  <c r="G16" i="31"/>
  <c r="A17" i="31"/>
  <c r="G15" i="30"/>
  <c r="A16" i="30"/>
  <c r="G14" i="29"/>
  <c r="A16" i="29"/>
  <c r="G14" i="28"/>
  <c r="A16" i="28"/>
  <c r="G13" i="27"/>
  <c r="A15" i="27"/>
  <c r="A12" i="26"/>
  <c r="M11" i="26"/>
  <c r="G10" i="25"/>
  <c r="A12" i="25"/>
  <c r="G9" i="24"/>
  <c r="A11" i="24"/>
  <c r="G10" i="23"/>
  <c r="G9" i="23"/>
  <c r="H40" i="23"/>
  <c r="P16" i="23"/>
  <c r="P40" i="23" s="1"/>
  <c r="P41" i="23"/>
  <c r="P44" i="23"/>
  <c r="A11" i="23"/>
  <c r="X40" i="22"/>
  <c r="V40" i="22"/>
  <c r="T40" i="22"/>
  <c r="R40" i="22"/>
  <c r="P44" i="22" s="1"/>
  <c r="Y39" i="22"/>
  <c r="H39" i="22"/>
  <c r="P39" i="22" s="1"/>
  <c r="Y38" i="22"/>
  <c r="H38" i="22"/>
  <c r="P38" i="22" s="1"/>
  <c r="Y37" i="22"/>
  <c r="H37" i="22"/>
  <c r="P37" i="22" s="1"/>
  <c r="Y36" i="22"/>
  <c r="H36" i="22"/>
  <c r="P36" i="22" s="1"/>
  <c r="Y35" i="22"/>
  <c r="H35" i="22"/>
  <c r="P35" i="22" s="1"/>
  <c r="Y34" i="22"/>
  <c r="H34" i="22"/>
  <c r="P34" i="22" s="1"/>
  <c r="Y33" i="22"/>
  <c r="H33" i="22"/>
  <c r="P33" i="22" s="1"/>
  <c r="Y32" i="22"/>
  <c r="H32" i="22"/>
  <c r="P32" i="22" s="1"/>
  <c r="Y31" i="22"/>
  <c r="H31" i="22"/>
  <c r="P31" i="22" s="1"/>
  <c r="Y30" i="22"/>
  <c r="H30" i="22"/>
  <c r="P30" i="22" s="1"/>
  <c r="Y29" i="22"/>
  <c r="H29" i="22"/>
  <c r="P29" i="22" s="1"/>
  <c r="Y28" i="22"/>
  <c r="H28" i="22"/>
  <c r="P28" i="22" s="1"/>
  <c r="Y27" i="22"/>
  <c r="H27" i="22"/>
  <c r="P27" i="22" s="1"/>
  <c r="Y26" i="22"/>
  <c r="H26" i="22"/>
  <c r="P26" i="22" s="1"/>
  <c r="Y25" i="22"/>
  <c r="H25" i="22"/>
  <c r="P25" i="22" s="1"/>
  <c r="Y24" i="22"/>
  <c r="H24" i="22"/>
  <c r="P24" i="22" s="1"/>
  <c r="Y23" i="22"/>
  <c r="H23" i="22"/>
  <c r="P23" i="22" s="1"/>
  <c r="Y22" i="22"/>
  <c r="P22" i="22"/>
  <c r="H22" i="22"/>
  <c r="Y21" i="22"/>
  <c r="H21" i="22"/>
  <c r="P21" i="22" s="1"/>
  <c r="Y20" i="22"/>
  <c r="H20" i="22"/>
  <c r="P20" i="22" s="1"/>
  <c r="Y19" i="22"/>
  <c r="P19" i="22"/>
  <c r="H19" i="22"/>
  <c r="Y18" i="22"/>
  <c r="H18" i="22"/>
  <c r="P18" i="22" s="1"/>
  <c r="Y17" i="22"/>
  <c r="H17" i="22"/>
  <c r="P17" i="22" s="1"/>
  <c r="Y16" i="22"/>
  <c r="H16" i="22"/>
  <c r="P16" i="22" s="1"/>
  <c r="Y15" i="22"/>
  <c r="H15" i="22"/>
  <c r="P15" i="22" s="1"/>
  <c r="Y14" i="22"/>
  <c r="P14" i="22"/>
  <c r="H14" i="22"/>
  <c r="Y13" i="22"/>
  <c r="H13" i="22"/>
  <c r="P13" i="22" s="1"/>
  <c r="Y12" i="22"/>
  <c r="H12" i="22"/>
  <c r="P12" i="22" s="1"/>
  <c r="Y11" i="22"/>
  <c r="H11" i="22"/>
  <c r="P11" i="22" s="1"/>
  <c r="Y10" i="22"/>
  <c r="H10" i="22"/>
  <c r="P10" i="22" s="1"/>
  <c r="Y9" i="22"/>
  <c r="Y40" i="22" s="1"/>
  <c r="H9" i="22"/>
  <c r="A7" i="22"/>
  <c r="A9" i="22" s="1"/>
  <c r="M10" i="24"/>
  <c r="M9" i="22"/>
  <c r="M15" i="29"/>
  <c r="M15" i="28"/>
  <c r="M11" i="25"/>
  <c r="M16" i="30"/>
  <c r="M17" i="31"/>
  <c r="M14" i="27"/>
  <c r="M18" i="32" l="1"/>
  <c r="A19" i="32"/>
  <c r="G17" i="31"/>
  <c r="A18" i="31"/>
  <c r="G16" i="30"/>
  <c r="A17" i="30"/>
  <c r="G15" i="29"/>
  <c r="A17" i="29"/>
  <c r="G15" i="28"/>
  <c r="A17" i="28"/>
  <c r="G14" i="27"/>
  <c r="A16" i="27"/>
  <c r="G11" i="26"/>
  <c r="O11" i="26"/>
  <c r="A13" i="26"/>
  <c r="G11" i="25"/>
  <c r="A13" i="25"/>
  <c r="G10" i="24"/>
  <c r="A12" i="24"/>
  <c r="M11" i="23"/>
  <c r="A12" i="23"/>
  <c r="N9" i="22"/>
  <c r="N10" i="22" s="1"/>
  <c r="N11" i="22" s="1"/>
  <c r="N12" i="22" s="1"/>
  <c r="N13" i="22" s="1"/>
  <c r="N14" i="22" s="1"/>
  <c r="N15" i="22" s="1"/>
  <c r="N16" i="22" s="1"/>
  <c r="N17" i="22" s="1"/>
  <c r="N18" i="22" s="1"/>
  <c r="N19" i="22" s="1"/>
  <c r="N20" i="22" s="1"/>
  <c r="N21" i="22" s="1"/>
  <c r="N22" i="22" s="1"/>
  <c r="N23" i="22" s="1"/>
  <c r="N24" i="22" s="1"/>
  <c r="N25" i="22" s="1"/>
  <c r="N26" i="22" s="1"/>
  <c r="N27" i="22" s="1"/>
  <c r="N28" i="22" s="1"/>
  <c r="N29" i="22" s="1"/>
  <c r="N30" i="22" s="1"/>
  <c r="N31" i="22" s="1"/>
  <c r="N32" i="22" s="1"/>
  <c r="N33" i="22" s="1"/>
  <c r="N34" i="22" s="1"/>
  <c r="N35" i="22" s="1"/>
  <c r="N36" i="22" s="1"/>
  <c r="N37" i="22" s="1"/>
  <c r="N38" i="22" s="1"/>
  <c r="N39" i="22" s="1"/>
  <c r="H40" i="22"/>
  <c r="P9" i="22"/>
  <c r="P40" i="22" s="1"/>
  <c r="G9" i="22"/>
  <c r="A10" i="22"/>
  <c r="X40" i="21"/>
  <c r="V40" i="21"/>
  <c r="T40" i="21"/>
  <c r="R40" i="21"/>
  <c r="Y39" i="21"/>
  <c r="H39" i="21"/>
  <c r="P39" i="21" s="1"/>
  <c r="Y38" i="21"/>
  <c r="H38" i="21"/>
  <c r="P38" i="21" s="1"/>
  <c r="Y37" i="21"/>
  <c r="H37" i="21"/>
  <c r="P37" i="21" s="1"/>
  <c r="Y36" i="21"/>
  <c r="H36" i="21"/>
  <c r="P36" i="21" s="1"/>
  <c r="Y35" i="21"/>
  <c r="H35" i="21"/>
  <c r="P35" i="21" s="1"/>
  <c r="Y34" i="21"/>
  <c r="H34" i="21"/>
  <c r="P34" i="21" s="1"/>
  <c r="Y33" i="21"/>
  <c r="H33" i="21"/>
  <c r="P33" i="21" s="1"/>
  <c r="Y32" i="21"/>
  <c r="H32" i="21"/>
  <c r="P32" i="21" s="1"/>
  <c r="Y31" i="21"/>
  <c r="H31" i="21"/>
  <c r="P31" i="21" s="1"/>
  <c r="Y30" i="21"/>
  <c r="H30" i="21"/>
  <c r="P30" i="21" s="1"/>
  <c r="Y29" i="21"/>
  <c r="H29" i="21"/>
  <c r="P29" i="21" s="1"/>
  <c r="Y28" i="21"/>
  <c r="H28" i="21"/>
  <c r="P28" i="21" s="1"/>
  <c r="Y27" i="21"/>
  <c r="H27" i="21"/>
  <c r="P27" i="21" s="1"/>
  <c r="Y26" i="21"/>
  <c r="H26" i="21"/>
  <c r="P26" i="21" s="1"/>
  <c r="Y25" i="21"/>
  <c r="H25" i="21"/>
  <c r="P25" i="21" s="1"/>
  <c r="Y24" i="21"/>
  <c r="H24" i="21"/>
  <c r="P24" i="21" s="1"/>
  <c r="Y23" i="21"/>
  <c r="H23" i="21"/>
  <c r="P23" i="21" s="1"/>
  <c r="Y22" i="21"/>
  <c r="H22" i="21"/>
  <c r="P22" i="21" s="1"/>
  <c r="Y21" i="21"/>
  <c r="H21" i="21"/>
  <c r="P21" i="21" s="1"/>
  <c r="Y20" i="21"/>
  <c r="H20" i="21"/>
  <c r="P20" i="21" s="1"/>
  <c r="Y19" i="21"/>
  <c r="H19" i="21"/>
  <c r="P19" i="21" s="1"/>
  <c r="Y18" i="21"/>
  <c r="H18" i="21"/>
  <c r="P18" i="21" s="1"/>
  <c r="Y17" i="21"/>
  <c r="H17" i="21"/>
  <c r="P17" i="21" s="1"/>
  <c r="Y16" i="21"/>
  <c r="H16" i="21"/>
  <c r="P16" i="21" s="1"/>
  <c r="Y15" i="21"/>
  <c r="H15" i="21"/>
  <c r="P15" i="21" s="1"/>
  <c r="Y14" i="21"/>
  <c r="H14" i="21"/>
  <c r="P14" i="21" s="1"/>
  <c r="Y13" i="21"/>
  <c r="H13" i="21"/>
  <c r="P13" i="21" s="1"/>
  <c r="Y12" i="21"/>
  <c r="H12" i="21"/>
  <c r="P12" i="21" s="1"/>
  <c r="Y11" i="21"/>
  <c r="H11" i="21"/>
  <c r="P11" i="21" s="1"/>
  <c r="Y10" i="21"/>
  <c r="H10" i="21"/>
  <c r="P10" i="21" s="1"/>
  <c r="Y9" i="21"/>
  <c r="H9" i="21"/>
  <c r="A7" i="21"/>
  <c r="M15" i="27"/>
  <c r="M16" i="28"/>
  <c r="M11" i="24"/>
  <c r="M12" i="25"/>
  <c r="M17" i="30"/>
  <c r="M12" i="26"/>
  <c r="M16" i="29"/>
  <c r="M13" i="26"/>
  <c r="A20" i="32" l="1"/>
  <c r="M19" i="32"/>
  <c r="O18" i="32"/>
  <c r="G18" i="32"/>
  <c r="M18" i="31"/>
  <c r="A19" i="31"/>
  <c r="G17" i="30"/>
  <c r="A18" i="30"/>
  <c r="G16" i="29"/>
  <c r="A18" i="29"/>
  <c r="G16" i="28"/>
  <c r="A18" i="28"/>
  <c r="G15" i="27"/>
  <c r="A17" i="27"/>
  <c r="G13" i="26"/>
  <c r="G12" i="26"/>
  <c r="A14" i="26"/>
  <c r="W11" i="26"/>
  <c r="S11" i="26"/>
  <c r="Q11" i="26"/>
  <c r="U11" i="26"/>
  <c r="G12" i="25"/>
  <c r="A14" i="25"/>
  <c r="G11" i="24"/>
  <c r="A13" i="24"/>
  <c r="A13" i="23"/>
  <c r="M12" i="23"/>
  <c r="O11" i="23"/>
  <c r="G11" i="23"/>
  <c r="P44" i="21"/>
  <c r="P41" i="22"/>
  <c r="A11" i="22"/>
  <c r="H40" i="21"/>
  <c r="Y40" i="21"/>
  <c r="N9" i="21"/>
  <c r="N10" i="21" s="1"/>
  <c r="N11" i="21" s="1"/>
  <c r="N12" i="21" s="1"/>
  <c r="N13" i="21" s="1"/>
  <c r="N14" i="21" s="1"/>
  <c r="N15" i="21" s="1"/>
  <c r="N16" i="21" s="1"/>
  <c r="N17" i="21" s="1"/>
  <c r="N18" i="21" s="1"/>
  <c r="N19" i="21" s="1"/>
  <c r="N20" i="21" s="1"/>
  <c r="N21" i="21" s="1"/>
  <c r="N22" i="21" s="1"/>
  <c r="N23" i="21" s="1"/>
  <c r="N24" i="21" s="1"/>
  <c r="N25" i="21" s="1"/>
  <c r="N26" i="21" s="1"/>
  <c r="N27" i="21" s="1"/>
  <c r="N28" i="21" s="1"/>
  <c r="N29" i="21" s="1"/>
  <c r="N30" i="21" s="1"/>
  <c r="N31" i="21" s="1"/>
  <c r="N32" i="21" s="1"/>
  <c r="N33" i="21" s="1"/>
  <c r="N34" i="21" s="1"/>
  <c r="N35" i="21" s="1"/>
  <c r="N36" i="21" s="1"/>
  <c r="N37" i="21" s="1"/>
  <c r="N38" i="21" s="1"/>
  <c r="N39" i="21" s="1"/>
  <c r="A9" i="21"/>
  <c r="P9" i="21"/>
  <c r="X40" i="20"/>
  <c r="V40" i="20"/>
  <c r="T40" i="20"/>
  <c r="R40" i="20"/>
  <c r="Y39" i="20"/>
  <c r="H39" i="20"/>
  <c r="P39" i="20" s="1"/>
  <c r="Y38" i="20"/>
  <c r="H38" i="20"/>
  <c r="P38" i="20" s="1"/>
  <c r="Y37" i="20"/>
  <c r="H37" i="20"/>
  <c r="P37" i="20" s="1"/>
  <c r="Y36" i="20"/>
  <c r="H36" i="20"/>
  <c r="P36" i="20" s="1"/>
  <c r="Y35" i="20"/>
  <c r="H35" i="20"/>
  <c r="P35" i="20" s="1"/>
  <c r="Y34" i="20"/>
  <c r="P34" i="20"/>
  <c r="H34" i="20"/>
  <c r="Y33" i="20"/>
  <c r="H33" i="20"/>
  <c r="P33" i="20" s="1"/>
  <c r="Y32" i="20"/>
  <c r="H32" i="20"/>
  <c r="P32" i="20" s="1"/>
  <c r="Y31" i="20"/>
  <c r="H31" i="20"/>
  <c r="P31" i="20" s="1"/>
  <c r="Y30" i="20"/>
  <c r="H30" i="20"/>
  <c r="P30" i="20" s="1"/>
  <c r="Y29" i="20"/>
  <c r="H29" i="20"/>
  <c r="P29" i="20" s="1"/>
  <c r="Y28" i="20"/>
  <c r="H28" i="20"/>
  <c r="P28" i="20" s="1"/>
  <c r="Y27" i="20"/>
  <c r="H27" i="20"/>
  <c r="P27" i="20" s="1"/>
  <c r="Y26" i="20"/>
  <c r="P26" i="20"/>
  <c r="H26" i="20"/>
  <c r="Y25" i="20"/>
  <c r="H25" i="20"/>
  <c r="P25" i="20" s="1"/>
  <c r="Y24" i="20"/>
  <c r="H24" i="20"/>
  <c r="P24" i="20" s="1"/>
  <c r="Y23" i="20"/>
  <c r="H23" i="20"/>
  <c r="P23" i="20" s="1"/>
  <c r="Y22" i="20"/>
  <c r="H22" i="20"/>
  <c r="P22" i="20" s="1"/>
  <c r="Y21" i="20"/>
  <c r="H21" i="20"/>
  <c r="P21" i="20" s="1"/>
  <c r="Y20" i="20"/>
  <c r="H20" i="20"/>
  <c r="P20" i="20" s="1"/>
  <c r="Y19" i="20"/>
  <c r="P19" i="20"/>
  <c r="H19" i="20"/>
  <c r="Y18" i="20"/>
  <c r="H18" i="20"/>
  <c r="P18" i="20" s="1"/>
  <c r="Y17" i="20"/>
  <c r="H17" i="20"/>
  <c r="P17" i="20" s="1"/>
  <c r="Y16" i="20"/>
  <c r="H16" i="20"/>
  <c r="P16" i="20" s="1"/>
  <c r="Y15" i="20"/>
  <c r="H15" i="20"/>
  <c r="P15" i="20" s="1"/>
  <c r="Y14" i="20"/>
  <c r="H14" i="20"/>
  <c r="P14" i="20" s="1"/>
  <c r="Y13" i="20"/>
  <c r="H13" i="20"/>
  <c r="P13" i="20" s="1"/>
  <c r="Y12" i="20"/>
  <c r="H12" i="20"/>
  <c r="P12" i="20" s="1"/>
  <c r="Y11" i="20"/>
  <c r="H11" i="20"/>
  <c r="P11" i="20" s="1"/>
  <c r="Y10" i="20"/>
  <c r="H10" i="20"/>
  <c r="P10" i="20" s="1"/>
  <c r="Y9" i="20"/>
  <c r="H9" i="20"/>
  <c r="A7" i="20"/>
  <c r="A9" i="20" s="1"/>
  <c r="M13" i="25"/>
  <c r="M16" i="27"/>
  <c r="M17" i="29"/>
  <c r="M12" i="24"/>
  <c r="M9" i="20"/>
  <c r="M17" i="28"/>
  <c r="M14" i="26"/>
  <c r="M10" i="22"/>
  <c r="M20" i="32"/>
  <c r="G20" i="32" l="1"/>
  <c r="U18" i="32"/>
  <c r="S18" i="32"/>
  <c r="Q18" i="32"/>
  <c r="W18" i="32"/>
  <c r="G19" i="32"/>
  <c r="O19" i="32"/>
  <c r="A21" i="32"/>
  <c r="O18" i="31"/>
  <c r="G18" i="31"/>
  <c r="A20" i="31"/>
  <c r="M19" i="31"/>
  <c r="A19" i="30"/>
  <c r="G17" i="29"/>
  <c r="A19" i="29"/>
  <c r="M18" i="29"/>
  <c r="G17" i="28"/>
  <c r="A19" i="28"/>
  <c r="G16" i="27"/>
  <c r="A18" i="27"/>
  <c r="G14" i="26"/>
  <c r="A15" i="26"/>
  <c r="G13" i="25"/>
  <c r="A15" i="25"/>
  <c r="G12" i="24"/>
  <c r="A14" i="24"/>
  <c r="Q11" i="23"/>
  <c r="W11" i="23"/>
  <c r="S11" i="23"/>
  <c r="U11" i="23"/>
  <c r="O12" i="23"/>
  <c r="G12" i="23"/>
  <c r="A14" i="23"/>
  <c r="P44" i="20"/>
  <c r="G10" i="22"/>
  <c r="A12" i="22"/>
  <c r="P41" i="21"/>
  <c r="P40" i="21"/>
  <c r="A10" i="21"/>
  <c r="N9" i="20"/>
  <c r="N10" i="20" s="1"/>
  <c r="N11" i="20" s="1"/>
  <c r="N12" i="20" s="1"/>
  <c r="N13" i="20" s="1"/>
  <c r="N14" i="20" s="1"/>
  <c r="N15" i="20" s="1"/>
  <c r="N16" i="20" s="1"/>
  <c r="N17" i="20" s="1"/>
  <c r="N18" i="20" s="1"/>
  <c r="N19" i="20" s="1"/>
  <c r="N20" i="20" s="1"/>
  <c r="N21" i="20" s="1"/>
  <c r="N22" i="20" s="1"/>
  <c r="N23" i="20" s="1"/>
  <c r="N24" i="20" s="1"/>
  <c r="N25" i="20" s="1"/>
  <c r="N26" i="20" s="1"/>
  <c r="N27" i="20" s="1"/>
  <c r="N28" i="20" s="1"/>
  <c r="N29" i="20" s="1"/>
  <c r="N30" i="20" s="1"/>
  <c r="N31" i="20" s="1"/>
  <c r="N32" i="20" s="1"/>
  <c r="N33" i="20" s="1"/>
  <c r="N34" i="20" s="1"/>
  <c r="N35" i="20" s="1"/>
  <c r="N36" i="20" s="1"/>
  <c r="N37" i="20" s="1"/>
  <c r="N38" i="20" s="1"/>
  <c r="N39" i="20" s="1"/>
  <c r="G9" i="20"/>
  <c r="H40" i="20"/>
  <c r="A10" i="20"/>
  <c r="Y40" i="20"/>
  <c r="P9" i="20"/>
  <c r="X40" i="19"/>
  <c r="V40" i="19"/>
  <c r="T40" i="19"/>
  <c r="R40" i="19"/>
  <c r="Y39" i="19"/>
  <c r="H39" i="19"/>
  <c r="P39" i="19" s="1"/>
  <c r="Y38" i="19"/>
  <c r="H38" i="19"/>
  <c r="P38" i="19" s="1"/>
  <c r="Y37" i="19"/>
  <c r="H37" i="19"/>
  <c r="P37" i="19" s="1"/>
  <c r="Y36" i="19"/>
  <c r="H36" i="19"/>
  <c r="P36" i="19" s="1"/>
  <c r="Y35" i="19"/>
  <c r="H35" i="19"/>
  <c r="P35" i="19" s="1"/>
  <c r="Y34" i="19"/>
  <c r="H34" i="19"/>
  <c r="P34" i="19" s="1"/>
  <c r="Y33" i="19"/>
  <c r="H33" i="19"/>
  <c r="P33" i="19" s="1"/>
  <c r="Y32" i="19"/>
  <c r="H32" i="19"/>
  <c r="P32" i="19" s="1"/>
  <c r="Y31" i="19"/>
  <c r="H31" i="19"/>
  <c r="P31" i="19" s="1"/>
  <c r="Y30" i="19"/>
  <c r="H30" i="19"/>
  <c r="P30" i="19" s="1"/>
  <c r="Y29" i="19"/>
  <c r="H29" i="19"/>
  <c r="P29" i="19" s="1"/>
  <c r="Y28" i="19"/>
  <c r="H28" i="19"/>
  <c r="P28" i="19" s="1"/>
  <c r="Y27" i="19"/>
  <c r="H27" i="19"/>
  <c r="P27" i="19" s="1"/>
  <c r="Y26" i="19"/>
  <c r="H26" i="19"/>
  <c r="P26" i="19" s="1"/>
  <c r="Y25" i="19"/>
  <c r="H25" i="19"/>
  <c r="P25" i="19" s="1"/>
  <c r="Y24" i="19"/>
  <c r="H24" i="19"/>
  <c r="P24" i="19" s="1"/>
  <c r="Y23" i="19"/>
  <c r="H23" i="19"/>
  <c r="P23" i="19" s="1"/>
  <c r="Y22" i="19"/>
  <c r="H22" i="19"/>
  <c r="P22" i="19" s="1"/>
  <c r="Y21" i="19"/>
  <c r="H21" i="19"/>
  <c r="P21" i="19" s="1"/>
  <c r="Y20" i="19"/>
  <c r="H20" i="19"/>
  <c r="P20" i="19" s="1"/>
  <c r="Y19" i="19"/>
  <c r="H19" i="19"/>
  <c r="P19" i="19" s="1"/>
  <c r="Y18" i="19"/>
  <c r="H18" i="19"/>
  <c r="P18" i="19" s="1"/>
  <c r="Y17" i="19"/>
  <c r="H17" i="19"/>
  <c r="P17" i="19" s="1"/>
  <c r="Y16" i="19"/>
  <c r="H16" i="19"/>
  <c r="P16" i="19" s="1"/>
  <c r="Y15" i="19"/>
  <c r="H15" i="19"/>
  <c r="P15" i="19" s="1"/>
  <c r="Y14" i="19"/>
  <c r="H14" i="19"/>
  <c r="P14" i="19" s="1"/>
  <c r="Y13" i="19"/>
  <c r="P13" i="19"/>
  <c r="H13" i="19"/>
  <c r="Y12" i="19"/>
  <c r="H12" i="19"/>
  <c r="P12" i="19" s="1"/>
  <c r="Y11" i="19"/>
  <c r="H11" i="19"/>
  <c r="P11" i="19" s="1"/>
  <c r="Y10" i="19"/>
  <c r="H10" i="19"/>
  <c r="P10" i="19" s="1"/>
  <c r="Y9" i="19"/>
  <c r="H9" i="19"/>
  <c r="A7" i="19"/>
  <c r="N9" i="19" s="1"/>
  <c r="N10" i="19" s="1"/>
  <c r="N11" i="19" s="1"/>
  <c r="N12" i="19" s="1"/>
  <c r="N13" i="19" s="1"/>
  <c r="N14" i="19" s="1"/>
  <c r="N15" i="19" s="1"/>
  <c r="N16" i="19" s="1"/>
  <c r="N17" i="19" s="1"/>
  <c r="N18" i="19" s="1"/>
  <c r="N19" i="19" s="1"/>
  <c r="N20" i="19" s="1"/>
  <c r="N21" i="19" s="1"/>
  <c r="N22" i="19" s="1"/>
  <c r="N23" i="19" s="1"/>
  <c r="N24" i="19" s="1"/>
  <c r="N25" i="19" s="1"/>
  <c r="N26" i="19" s="1"/>
  <c r="N27" i="19" s="1"/>
  <c r="N28" i="19" s="1"/>
  <c r="N29" i="19" s="1"/>
  <c r="N30" i="19" s="1"/>
  <c r="N31" i="19" s="1"/>
  <c r="N32" i="19" s="1"/>
  <c r="N33" i="19" s="1"/>
  <c r="N34" i="19" s="1"/>
  <c r="N35" i="19" s="1"/>
  <c r="N36" i="19" s="1"/>
  <c r="N37" i="19" s="1"/>
  <c r="N38" i="19" s="1"/>
  <c r="N39" i="19" s="1"/>
  <c r="M9" i="21"/>
  <c r="M14" i="25"/>
  <c r="M20" i="31"/>
  <c r="M13" i="24"/>
  <c r="M21" i="32"/>
  <c r="M18" i="28"/>
  <c r="M18" i="30"/>
  <c r="M13" i="23"/>
  <c r="M11" i="22"/>
  <c r="M17" i="27"/>
  <c r="M15" i="26"/>
  <c r="G21" i="32" l="1"/>
  <c r="A22" i="32"/>
  <c r="U19" i="32"/>
  <c r="W19" i="32"/>
  <c r="S19" i="32"/>
  <c r="Q19" i="32"/>
  <c r="G20" i="31"/>
  <c r="Q18" i="31"/>
  <c r="U18" i="31"/>
  <c r="W18" i="31"/>
  <c r="S18" i="31"/>
  <c r="O19" i="31"/>
  <c r="G19" i="31"/>
  <c r="A21" i="31"/>
  <c r="G18" i="30"/>
  <c r="A20" i="30"/>
  <c r="A20" i="29"/>
  <c r="O18" i="29"/>
  <c r="G18" i="29"/>
  <c r="G18" i="28"/>
  <c r="A20" i="28"/>
  <c r="M19" i="28"/>
  <c r="G17" i="27"/>
  <c r="A19" i="27"/>
  <c r="G15" i="26"/>
  <c r="A16" i="26"/>
  <c r="G14" i="25"/>
  <c r="A16" i="25"/>
  <c r="G13" i="24"/>
  <c r="A15" i="24"/>
  <c r="G13" i="23"/>
  <c r="A15" i="23"/>
  <c r="S12" i="23"/>
  <c r="Q12" i="23"/>
  <c r="U12" i="23"/>
  <c r="W12" i="23"/>
  <c r="A9" i="19"/>
  <c r="A10" i="19" s="1"/>
  <c r="A11" i="19" s="1"/>
  <c r="G11" i="22"/>
  <c r="A13" i="22"/>
  <c r="G9" i="21"/>
  <c r="A11" i="21"/>
  <c r="P40" i="20"/>
  <c r="P41" i="20"/>
  <c r="A11" i="20"/>
  <c r="H40" i="19"/>
  <c r="P9" i="19"/>
  <c r="Y40" i="19"/>
  <c r="P44" i="19"/>
  <c r="X40" i="18"/>
  <c r="V40" i="18"/>
  <c r="T40" i="18"/>
  <c r="R40" i="18"/>
  <c r="Y39" i="18"/>
  <c r="H39" i="18"/>
  <c r="P39" i="18" s="1"/>
  <c r="Y38" i="18"/>
  <c r="H38" i="18"/>
  <c r="P38" i="18" s="1"/>
  <c r="Y37" i="18"/>
  <c r="H37" i="18"/>
  <c r="P37" i="18" s="1"/>
  <c r="Y36" i="18"/>
  <c r="P36" i="18"/>
  <c r="H36" i="18"/>
  <c r="Y35" i="18"/>
  <c r="H35" i="18"/>
  <c r="P35" i="18" s="1"/>
  <c r="Y34" i="18"/>
  <c r="H34" i="18"/>
  <c r="P34" i="18" s="1"/>
  <c r="Y33" i="18"/>
  <c r="P33" i="18"/>
  <c r="H33" i="18"/>
  <c r="Y32" i="18"/>
  <c r="H32" i="18"/>
  <c r="P32" i="18" s="1"/>
  <c r="Y31" i="18"/>
  <c r="H31" i="18"/>
  <c r="P31" i="18" s="1"/>
  <c r="Y30" i="18"/>
  <c r="H30" i="18"/>
  <c r="P30" i="18" s="1"/>
  <c r="Y29" i="18"/>
  <c r="H29" i="18"/>
  <c r="P29" i="18" s="1"/>
  <c r="Y28" i="18"/>
  <c r="H28" i="18"/>
  <c r="P28" i="18" s="1"/>
  <c r="Y27" i="18"/>
  <c r="H27" i="18"/>
  <c r="P27" i="18" s="1"/>
  <c r="Y26" i="18"/>
  <c r="H26" i="18"/>
  <c r="P26" i="18" s="1"/>
  <c r="Y25" i="18"/>
  <c r="H25" i="18"/>
  <c r="P25" i="18" s="1"/>
  <c r="Y24" i="18"/>
  <c r="H24" i="18"/>
  <c r="P24" i="18" s="1"/>
  <c r="Y23" i="18"/>
  <c r="H23" i="18"/>
  <c r="P23" i="18" s="1"/>
  <c r="Y22" i="18"/>
  <c r="H22" i="18"/>
  <c r="P22" i="18" s="1"/>
  <c r="Y21" i="18"/>
  <c r="H21" i="18"/>
  <c r="P21" i="18" s="1"/>
  <c r="Y20" i="18"/>
  <c r="H20" i="18"/>
  <c r="P20" i="18" s="1"/>
  <c r="Y19" i="18"/>
  <c r="H19" i="18"/>
  <c r="P19" i="18" s="1"/>
  <c r="Y18" i="18"/>
  <c r="H18" i="18"/>
  <c r="P18" i="18" s="1"/>
  <c r="Y17" i="18"/>
  <c r="P17" i="18"/>
  <c r="H17" i="18"/>
  <c r="Y16" i="18"/>
  <c r="H16" i="18"/>
  <c r="P16" i="18" s="1"/>
  <c r="Y15" i="18"/>
  <c r="H15" i="18"/>
  <c r="P15" i="18" s="1"/>
  <c r="Y14" i="18"/>
  <c r="H14" i="18"/>
  <c r="P14" i="18" s="1"/>
  <c r="Y13" i="18"/>
  <c r="H13" i="18"/>
  <c r="P13" i="18" s="1"/>
  <c r="Y12" i="18"/>
  <c r="H12" i="18"/>
  <c r="P12" i="18" s="1"/>
  <c r="Y11" i="18"/>
  <c r="H11" i="18"/>
  <c r="P11" i="18" s="1"/>
  <c r="Y10" i="18"/>
  <c r="H10" i="18"/>
  <c r="P10" i="18" s="1"/>
  <c r="Y9" i="18"/>
  <c r="H9" i="18"/>
  <c r="A7" i="18"/>
  <c r="N9" i="18" s="1"/>
  <c r="N10" i="18" s="1"/>
  <c r="N11" i="18" s="1"/>
  <c r="N12" i="18" s="1"/>
  <c r="N13" i="18" s="1"/>
  <c r="N14" i="18" s="1"/>
  <c r="N15" i="18" s="1"/>
  <c r="N16" i="18" s="1"/>
  <c r="N17" i="18" s="1"/>
  <c r="N18" i="18" s="1"/>
  <c r="N19" i="18" s="1"/>
  <c r="N20" i="18" s="1"/>
  <c r="N21" i="18" s="1"/>
  <c r="N22" i="18" s="1"/>
  <c r="N23" i="18" s="1"/>
  <c r="N24" i="18" s="1"/>
  <c r="N25" i="18" s="1"/>
  <c r="N26" i="18" s="1"/>
  <c r="N27" i="18" s="1"/>
  <c r="N28" i="18" s="1"/>
  <c r="N29" i="18" s="1"/>
  <c r="N30" i="18" s="1"/>
  <c r="N31" i="18" s="1"/>
  <c r="N32" i="18" s="1"/>
  <c r="N33" i="18" s="1"/>
  <c r="N34" i="18" s="1"/>
  <c r="N35" i="18" s="1"/>
  <c r="N36" i="18" s="1"/>
  <c r="N37" i="18" s="1"/>
  <c r="N38" i="18" s="1"/>
  <c r="N39" i="18" s="1"/>
  <c r="M10" i="21"/>
  <c r="M14" i="23"/>
  <c r="M10" i="20"/>
  <c r="M12" i="22"/>
  <c r="M21" i="31"/>
  <c r="M15" i="25"/>
  <c r="M16" i="26"/>
  <c r="M9" i="19"/>
  <c r="M22" i="32"/>
  <c r="M19" i="29"/>
  <c r="M14" i="24"/>
  <c r="M18" i="27"/>
  <c r="M20" i="30"/>
  <c r="M19" i="30"/>
  <c r="G22" i="32" l="1"/>
  <c r="A23" i="32"/>
  <c r="G21" i="31"/>
  <c r="A22" i="31"/>
  <c r="W19" i="31"/>
  <c r="S19" i="31"/>
  <c r="Q19" i="31"/>
  <c r="U19" i="31"/>
  <c r="G20" i="30"/>
  <c r="G19" i="30"/>
  <c r="A21" i="30"/>
  <c r="S18" i="29"/>
  <c r="Q18" i="29"/>
  <c r="U18" i="29"/>
  <c r="W18" i="29"/>
  <c r="G19" i="29"/>
  <c r="A21" i="29"/>
  <c r="O19" i="28"/>
  <c r="G19" i="28"/>
  <c r="A21" i="28"/>
  <c r="G18" i="27"/>
  <c r="A20" i="27"/>
  <c r="G16" i="26"/>
  <c r="A17" i="26"/>
  <c r="G15" i="25"/>
  <c r="A17" i="25"/>
  <c r="G14" i="24"/>
  <c r="A16" i="24"/>
  <c r="G14" i="23"/>
  <c r="A16" i="23"/>
  <c r="G12" i="22"/>
  <c r="A14" i="22"/>
  <c r="G10" i="21"/>
  <c r="A12" i="21"/>
  <c r="G10" i="20"/>
  <c r="A12" i="20"/>
  <c r="G9" i="19"/>
  <c r="P40" i="19"/>
  <c r="P41" i="19"/>
  <c r="A12" i="19"/>
  <c r="H40" i="18"/>
  <c r="A9" i="18"/>
  <c r="P9" i="18"/>
  <c r="Y40" i="18"/>
  <c r="P44" i="18"/>
  <c r="X40" i="17"/>
  <c r="V40" i="17"/>
  <c r="T40" i="17"/>
  <c r="R40" i="17"/>
  <c r="Y39" i="17"/>
  <c r="H39" i="17"/>
  <c r="P39" i="17" s="1"/>
  <c r="Y38" i="17"/>
  <c r="H38" i="17"/>
  <c r="P38" i="17" s="1"/>
  <c r="Y37" i="17"/>
  <c r="H37" i="17"/>
  <c r="P37" i="17" s="1"/>
  <c r="Y36" i="17"/>
  <c r="H36" i="17"/>
  <c r="P36" i="17" s="1"/>
  <c r="Y35" i="17"/>
  <c r="H35" i="17"/>
  <c r="P35" i="17" s="1"/>
  <c r="Y34" i="17"/>
  <c r="H34" i="17"/>
  <c r="P34" i="17" s="1"/>
  <c r="Y33" i="17"/>
  <c r="H33" i="17"/>
  <c r="P33" i="17" s="1"/>
  <c r="Y32" i="17"/>
  <c r="H32" i="17"/>
  <c r="P32" i="17" s="1"/>
  <c r="Y31" i="17"/>
  <c r="H31" i="17"/>
  <c r="P31" i="17" s="1"/>
  <c r="Y30" i="17"/>
  <c r="H30" i="17"/>
  <c r="P30" i="17" s="1"/>
  <c r="Y29" i="17"/>
  <c r="H29" i="17"/>
  <c r="P29" i="17" s="1"/>
  <c r="Y28" i="17"/>
  <c r="H28" i="17"/>
  <c r="P28" i="17" s="1"/>
  <c r="Y27" i="17"/>
  <c r="H27" i="17"/>
  <c r="P27" i="17" s="1"/>
  <c r="Y26" i="17"/>
  <c r="H26" i="17"/>
  <c r="P26" i="17" s="1"/>
  <c r="Y25" i="17"/>
  <c r="H25" i="17"/>
  <c r="P25" i="17" s="1"/>
  <c r="Y24" i="17"/>
  <c r="H24" i="17"/>
  <c r="P24" i="17" s="1"/>
  <c r="Y23" i="17"/>
  <c r="H23" i="17"/>
  <c r="P23" i="17" s="1"/>
  <c r="Y22" i="17"/>
  <c r="H22" i="17"/>
  <c r="P22" i="17" s="1"/>
  <c r="Y21" i="17"/>
  <c r="H21" i="17"/>
  <c r="P21" i="17" s="1"/>
  <c r="Y20" i="17"/>
  <c r="H20" i="17"/>
  <c r="P20" i="17" s="1"/>
  <c r="Y19" i="17"/>
  <c r="H19" i="17"/>
  <c r="P19" i="17" s="1"/>
  <c r="Y18" i="17"/>
  <c r="H18" i="17"/>
  <c r="P18" i="17" s="1"/>
  <c r="Y17" i="17"/>
  <c r="H17" i="17"/>
  <c r="P17" i="17" s="1"/>
  <c r="Y16" i="17"/>
  <c r="H16" i="17"/>
  <c r="P16" i="17" s="1"/>
  <c r="Y15" i="17"/>
  <c r="H15" i="17"/>
  <c r="P15" i="17" s="1"/>
  <c r="Y14" i="17"/>
  <c r="H14" i="17"/>
  <c r="P14" i="17" s="1"/>
  <c r="Y13" i="17"/>
  <c r="H13" i="17"/>
  <c r="P13" i="17" s="1"/>
  <c r="Y12" i="17"/>
  <c r="H12" i="17"/>
  <c r="P12" i="17" s="1"/>
  <c r="Y11" i="17"/>
  <c r="H11" i="17"/>
  <c r="P11" i="17" s="1"/>
  <c r="Y10" i="17"/>
  <c r="H10" i="17"/>
  <c r="P10" i="17" s="1"/>
  <c r="Y9" i="17"/>
  <c r="H9" i="17"/>
  <c r="A7" i="17"/>
  <c r="N9" i="17" s="1"/>
  <c r="N10" i="17" s="1"/>
  <c r="N11" i="17" s="1"/>
  <c r="N12" i="17" s="1"/>
  <c r="N13" i="17" s="1"/>
  <c r="N14" i="17" s="1"/>
  <c r="N15" i="17" s="1"/>
  <c r="N16" i="17" s="1"/>
  <c r="N17" i="17" s="1"/>
  <c r="N18" i="17" s="1"/>
  <c r="N19" i="17" s="1"/>
  <c r="N20" i="17" s="1"/>
  <c r="N21" i="17" s="1"/>
  <c r="N22" i="17" s="1"/>
  <c r="N23" i="17" s="1"/>
  <c r="N24" i="17" s="1"/>
  <c r="N25" i="17" s="1"/>
  <c r="N26" i="17" s="1"/>
  <c r="N27" i="17" s="1"/>
  <c r="N28" i="17" s="1"/>
  <c r="N29" i="17" s="1"/>
  <c r="N30" i="17" s="1"/>
  <c r="N31" i="17" s="1"/>
  <c r="N32" i="17" s="1"/>
  <c r="N33" i="17" s="1"/>
  <c r="N34" i="17" s="1"/>
  <c r="N35" i="17" s="1"/>
  <c r="N36" i="17" s="1"/>
  <c r="N37" i="17" s="1"/>
  <c r="N38" i="17" s="1"/>
  <c r="N39" i="17" s="1"/>
  <c r="M17" i="26"/>
  <c r="M20" i="28"/>
  <c r="M21" i="30"/>
  <c r="M11" i="19"/>
  <c r="M16" i="25"/>
  <c r="M23" i="32"/>
  <c r="M13" i="22"/>
  <c r="M11" i="21"/>
  <c r="M15" i="24"/>
  <c r="M11" i="20"/>
  <c r="M15" i="23"/>
  <c r="M19" i="27"/>
  <c r="M20" i="29"/>
  <c r="M22" i="31"/>
  <c r="M10" i="19"/>
  <c r="G23" i="32" l="1"/>
  <c r="A24" i="32"/>
  <c r="G22" i="31"/>
  <c r="A23" i="31"/>
  <c r="G21" i="30"/>
  <c r="A22" i="30"/>
  <c r="G20" i="29"/>
  <c r="A22" i="29"/>
  <c r="G20" i="28"/>
  <c r="A22" i="28"/>
  <c r="S19" i="28"/>
  <c r="Q19" i="28"/>
  <c r="W19" i="28"/>
  <c r="U19" i="28"/>
  <c r="G19" i="27"/>
  <c r="A21" i="27"/>
  <c r="G17" i="26"/>
  <c r="A18" i="26"/>
  <c r="G16" i="25"/>
  <c r="A18" i="25"/>
  <c r="G15" i="24"/>
  <c r="A17" i="24"/>
  <c r="G15" i="23"/>
  <c r="A17" i="23"/>
  <c r="G10" i="19"/>
  <c r="Y40" i="17"/>
  <c r="P44" i="17"/>
  <c r="G13" i="22"/>
  <c r="M14" i="22"/>
  <c r="A15" i="22"/>
  <c r="G11" i="21"/>
  <c r="A13" i="21"/>
  <c r="G11" i="20"/>
  <c r="A13" i="20"/>
  <c r="G11" i="19"/>
  <c r="A13" i="19"/>
  <c r="P40" i="18"/>
  <c r="P41" i="18"/>
  <c r="A10" i="18"/>
  <c r="H40" i="17"/>
  <c r="A9" i="17"/>
  <c r="P9" i="17"/>
  <c r="X40" i="16"/>
  <c r="V40" i="16"/>
  <c r="T40" i="16"/>
  <c r="R40" i="16"/>
  <c r="Y39" i="16"/>
  <c r="H39" i="16"/>
  <c r="P39" i="16" s="1"/>
  <c r="Y38" i="16"/>
  <c r="H38" i="16"/>
  <c r="P38" i="16" s="1"/>
  <c r="Y37" i="16"/>
  <c r="H37" i="16"/>
  <c r="P37" i="16" s="1"/>
  <c r="Y36" i="16"/>
  <c r="H36" i="16"/>
  <c r="P36" i="16" s="1"/>
  <c r="Y35" i="16"/>
  <c r="H35" i="16"/>
  <c r="P35" i="16" s="1"/>
  <c r="Y34" i="16"/>
  <c r="H34" i="16"/>
  <c r="P34" i="16" s="1"/>
  <c r="Y33" i="16"/>
  <c r="H33" i="16"/>
  <c r="P33" i="16" s="1"/>
  <c r="Y32" i="16"/>
  <c r="H32" i="16"/>
  <c r="P32" i="16" s="1"/>
  <c r="Y31" i="16"/>
  <c r="H31" i="16"/>
  <c r="P31" i="16" s="1"/>
  <c r="Y30" i="16"/>
  <c r="H30" i="16"/>
  <c r="P30" i="16" s="1"/>
  <c r="Y29" i="16"/>
  <c r="H29" i="16"/>
  <c r="P29" i="16" s="1"/>
  <c r="Y28" i="16"/>
  <c r="H28" i="16"/>
  <c r="P28" i="16" s="1"/>
  <c r="Y27" i="16"/>
  <c r="H27" i="16"/>
  <c r="P27" i="16" s="1"/>
  <c r="Y26" i="16"/>
  <c r="H26" i="16"/>
  <c r="P26" i="16" s="1"/>
  <c r="Y25" i="16"/>
  <c r="H25" i="16"/>
  <c r="P25" i="16" s="1"/>
  <c r="Y24" i="16"/>
  <c r="H24" i="16"/>
  <c r="P24" i="16" s="1"/>
  <c r="Y23" i="16"/>
  <c r="H23" i="16"/>
  <c r="P23" i="16" s="1"/>
  <c r="Y22" i="16"/>
  <c r="P22" i="16"/>
  <c r="H22" i="16"/>
  <c r="Y21" i="16"/>
  <c r="H21" i="16"/>
  <c r="P21" i="16" s="1"/>
  <c r="Y20" i="16"/>
  <c r="P20" i="16"/>
  <c r="H20" i="16"/>
  <c r="Y19" i="16"/>
  <c r="H19" i="16"/>
  <c r="P19" i="16" s="1"/>
  <c r="Y18" i="16"/>
  <c r="H18" i="16"/>
  <c r="P18" i="16" s="1"/>
  <c r="Y17" i="16"/>
  <c r="H17" i="16"/>
  <c r="P17" i="16" s="1"/>
  <c r="Y16" i="16"/>
  <c r="H16" i="16"/>
  <c r="P16" i="16" s="1"/>
  <c r="Y15" i="16"/>
  <c r="H15" i="16"/>
  <c r="P15" i="16" s="1"/>
  <c r="Y14" i="16"/>
  <c r="H14" i="16"/>
  <c r="P14" i="16" s="1"/>
  <c r="Y13" i="16"/>
  <c r="H13" i="16"/>
  <c r="P13" i="16" s="1"/>
  <c r="Y12" i="16"/>
  <c r="H12" i="16"/>
  <c r="P12" i="16" s="1"/>
  <c r="Y11" i="16"/>
  <c r="H11" i="16"/>
  <c r="P11" i="16" s="1"/>
  <c r="Y10" i="16"/>
  <c r="H10" i="16"/>
  <c r="P10" i="16" s="1"/>
  <c r="Y9" i="16"/>
  <c r="H9" i="16"/>
  <c r="P9" i="16" s="1"/>
  <c r="A7" i="16"/>
  <c r="M9" i="18"/>
  <c r="M12" i="19"/>
  <c r="M12" i="20"/>
  <c r="M16" i="24"/>
  <c r="M22" i="30"/>
  <c r="M21" i="28"/>
  <c r="M23" i="31"/>
  <c r="M17" i="25"/>
  <c r="M20" i="27"/>
  <c r="M21" i="29"/>
  <c r="M12" i="21"/>
  <c r="M16" i="23"/>
  <c r="M24" i="32"/>
  <c r="G24" i="32" l="1"/>
  <c r="A25" i="32"/>
  <c r="G23" i="31"/>
  <c r="A24" i="31"/>
  <c r="G22" i="30"/>
  <c r="A23" i="30"/>
  <c r="G21" i="29"/>
  <c r="A23" i="29"/>
  <c r="G21" i="28"/>
  <c r="A23" i="28"/>
  <c r="G20" i="27"/>
  <c r="A22" i="27"/>
  <c r="A19" i="26"/>
  <c r="M18" i="26"/>
  <c r="G17" i="25"/>
  <c r="A19" i="25"/>
  <c r="G16" i="24"/>
  <c r="A18" i="24"/>
  <c r="G16" i="23"/>
  <c r="A18" i="23"/>
  <c r="P44" i="16"/>
  <c r="M15" i="22"/>
  <c r="A16" i="22"/>
  <c r="O14" i="22"/>
  <c r="G14" i="22"/>
  <c r="G12" i="21"/>
  <c r="A14" i="21"/>
  <c r="G12" i="20"/>
  <c r="A14" i="20"/>
  <c r="G12" i="19"/>
  <c r="A14" i="19"/>
  <c r="G9" i="18"/>
  <c r="A11" i="18"/>
  <c r="P40" i="17"/>
  <c r="P41" i="17"/>
  <c r="A10" i="17"/>
  <c r="N9" i="16"/>
  <c r="N10" i="16" s="1"/>
  <c r="N11" i="16" s="1"/>
  <c r="N12" i="16" s="1"/>
  <c r="N13" i="16" s="1"/>
  <c r="N14" i="16" s="1"/>
  <c r="N15" i="16" s="1"/>
  <c r="N16" i="16" s="1"/>
  <c r="N17" i="16" s="1"/>
  <c r="N18" i="16" s="1"/>
  <c r="N19" i="16" s="1"/>
  <c r="N20" i="16" s="1"/>
  <c r="N21" i="16" s="1"/>
  <c r="N22" i="16" s="1"/>
  <c r="N23" i="16" s="1"/>
  <c r="N24" i="16" s="1"/>
  <c r="N25" i="16" s="1"/>
  <c r="N26" i="16" s="1"/>
  <c r="N27" i="16" s="1"/>
  <c r="N28" i="16" s="1"/>
  <c r="N29" i="16" s="1"/>
  <c r="N30" i="16" s="1"/>
  <c r="N31" i="16" s="1"/>
  <c r="N32" i="16" s="1"/>
  <c r="N33" i="16" s="1"/>
  <c r="N34" i="16" s="1"/>
  <c r="N35" i="16" s="1"/>
  <c r="N36" i="16" s="1"/>
  <c r="N37" i="16" s="1"/>
  <c r="N38" i="16" s="1"/>
  <c r="N39" i="16" s="1"/>
  <c r="A9" i="16"/>
  <c r="P40" i="16"/>
  <c r="P41" i="16"/>
  <c r="Y40" i="16"/>
  <c r="H40" i="16"/>
  <c r="X40" i="14"/>
  <c r="V40" i="14"/>
  <c r="T40" i="14"/>
  <c r="R40" i="14"/>
  <c r="Y39" i="14"/>
  <c r="H39" i="14"/>
  <c r="P39" i="14" s="1"/>
  <c r="Y38" i="14"/>
  <c r="H38" i="14"/>
  <c r="P38" i="14" s="1"/>
  <c r="Y37" i="14"/>
  <c r="P37" i="14"/>
  <c r="H37" i="14"/>
  <c r="Y36" i="14"/>
  <c r="H36" i="14"/>
  <c r="P36" i="14" s="1"/>
  <c r="Y35" i="14"/>
  <c r="H35" i="14"/>
  <c r="P35" i="14" s="1"/>
  <c r="Y34" i="14"/>
  <c r="H34" i="14"/>
  <c r="P34" i="14" s="1"/>
  <c r="Y33" i="14"/>
  <c r="H33" i="14"/>
  <c r="P33" i="14" s="1"/>
  <c r="Y32" i="14"/>
  <c r="H32" i="14"/>
  <c r="P32" i="14" s="1"/>
  <c r="Y31" i="14"/>
  <c r="H31" i="14"/>
  <c r="P31" i="14" s="1"/>
  <c r="Y30" i="14"/>
  <c r="H30" i="14"/>
  <c r="P30" i="14" s="1"/>
  <c r="Y29" i="14"/>
  <c r="H29" i="14"/>
  <c r="P29" i="14" s="1"/>
  <c r="Y28" i="14"/>
  <c r="H28" i="14"/>
  <c r="P28" i="14" s="1"/>
  <c r="Y27" i="14"/>
  <c r="H27" i="14"/>
  <c r="P27" i="14" s="1"/>
  <c r="Y26" i="14"/>
  <c r="H26" i="14"/>
  <c r="P26" i="14" s="1"/>
  <c r="Y25" i="14"/>
  <c r="H25" i="14"/>
  <c r="P25" i="14" s="1"/>
  <c r="Y24" i="14"/>
  <c r="H24" i="14"/>
  <c r="P24" i="14" s="1"/>
  <c r="Y23" i="14"/>
  <c r="H23" i="14"/>
  <c r="P23" i="14" s="1"/>
  <c r="Y22" i="14"/>
  <c r="H22" i="14"/>
  <c r="P22" i="14" s="1"/>
  <c r="Y21" i="14"/>
  <c r="H21" i="14"/>
  <c r="P21" i="14" s="1"/>
  <c r="Y20" i="14"/>
  <c r="H20" i="14"/>
  <c r="P20" i="14" s="1"/>
  <c r="Y19" i="14"/>
  <c r="H19" i="14"/>
  <c r="P19" i="14" s="1"/>
  <c r="Y18" i="14"/>
  <c r="H18" i="14"/>
  <c r="P18" i="14" s="1"/>
  <c r="Y17" i="14"/>
  <c r="P17" i="14"/>
  <c r="H17" i="14"/>
  <c r="Y16" i="14"/>
  <c r="H16" i="14"/>
  <c r="P16" i="14" s="1"/>
  <c r="Y15" i="14"/>
  <c r="H15" i="14"/>
  <c r="P15" i="14" s="1"/>
  <c r="Y14" i="14"/>
  <c r="H14" i="14"/>
  <c r="P14" i="14" s="1"/>
  <c r="Y13" i="14"/>
  <c r="H13" i="14"/>
  <c r="P13" i="14" s="1"/>
  <c r="Y12" i="14"/>
  <c r="H12" i="14"/>
  <c r="P12" i="14" s="1"/>
  <c r="Y11" i="14"/>
  <c r="H11" i="14"/>
  <c r="P11" i="14" s="1"/>
  <c r="Y10" i="14"/>
  <c r="P10" i="14"/>
  <c r="H10" i="14"/>
  <c r="Y9" i="14"/>
  <c r="H9" i="14"/>
  <c r="A7" i="14"/>
  <c r="A9" i="14" s="1"/>
  <c r="M13" i="19"/>
  <c r="M13" i="20"/>
  <c r="M17" i="24"/>
  <c r="M22" i="29"/>
  <c r="M21" i="27"/>
  <c r="M10" i="18"/>
  <c r="M24" i="31"/>
  <c r="M23" i="30"/>
  <c r="M22" i="28"/>
  <c r="M9" i="17"/>
  <c r="M17" i="23"/>
  <c r="M13" i="21"/>
  <c r="M18" i="25"/>
  <c r="M25" i="32" l="1"/>
  <c r="A26" i="32"/>
  <c r="G24" i="31"/>
  <c r="A25" i="31"/>
  <c r="G23" i="30"/>
  <c r="A24" i="30"/>
  <c r="G22" i="29"/>
  <c r="A24" i="29"/>
  <c r="G22" i="28"/>
  <c r="A24" i="28"/>
  <c r="G21" i="27"/>
  <c r="A23" i="27"/>
  <c r="G18" i="26"/>
  <c r="O18" i="26"/>
  <c r="A20" i="26"/>
  <c r="A20" i="25"/>
  <c r="G18" i="25"/>
  <c r="G17" i="24"/>
  <c r="A19" i="24"/>
  <c r="G17" i="23"/>
  <c r="A19" i="23"/>
  <c r="M18" i="23"/>
  <c r="P44" i="14"/>
  <c r="G15" i="22"/>
  <c r="O15" i="22"/>
  <c r="Q14" i="22"/>
  <c r="W14" i="22"/>
  <c r="U14" i="22"/>
  <c r="S14" i="22"/>
  <c r="A17" i="22"/>
  <c r="G13" i="21"/>
  <c r="A15" i="21"/>
  <c r="G13" i="20"/>
  <c r="A15" i="20"/>
  <c r="G13" i="19"/>
  <c r="A15" i="19"/>
  <c r="G10" i="18"/>
  <c r="A12" i="18"/>
  <c r="G9" i="17"/>
  <c r="A11" i="17"/>
  <c r="A10" i="16"/>
  <c r="H40" i="14"/>
  <c r="A10" i="14"/>
  <c r="N9" i="14"/>
  <c r="N10" i="14" s="1"/>
  <c r="N11" i="14" s="1"/>
  <c r="N12" i="14" s="1"/>
  <c r="N13" i="14" s="1"/>
  <c r="N14" i="14" s="1"/>
  <c r="N15" i="14" s="1"/>
  <c r="N16" i="14" s="1"/>
  <c r="N17" i="14" s="1"/>
  <c r="N18" i="14" s="1"/>
  <c r="N19" i="14" s="1"/>
  <c r="N20" i="14" s="1"/>
  <c r="N21" i="14" s="1"/>
  <c r="N22" i="14" s="1"/>
  <c r="N23" i="14" s="1"/>
  <c r="N24" i="14" s="1"/>
  <c r="N25" i="14" s="1"/>
  <c r="N26" i="14" s="1"/>
  <c r="N27" i="14" s="1"/>
  <c r="N28" i="14" s="1"/>
  <c r="N29" i="14" s="1"/>
  <c r="N30" i="14" s="1"/>
  <c r="N31" i="14" s="1"/>
  <c r="N32" i="14" s="1"/>
  <c r="N33" i="14" s="1"/>
  <c r="N34" i="14" s="1"/>
  <c r="N35" i="14" s="1"/>
  <c r="N36" i="14" s="1"/>
  <c r="N37" i="14" s="1"/>
  <c r="N38" i="14" s="1"/>
  <c r="N39" i="14" s="1"/>
  <c r="P9" i="14"/>
  <c r="Y40" i="14"/>
  <c r="M9" i="14"/>
  <c r="M22" i="27"/>
  <c r="M16" i="22"/>
  <c r="M14" i="20"/>
  <c r="M14" i="19"/>
  <c r="M9" i="16"/>
  <c r="M11" i="18"/>
  <c r="M14" i="21"/>
  <c r="M19" i="26"/>
  <c r="M24" i="30"/>
  <c r="M20" i="26"/>
  <c r="M18" i="24"/>
  <c r="M10" i="17"/>
  <c r="M23" i="28"/>
  <c r="M23" i="29"/>
  <c r="M19" i="25"/>
  <c r="A27" i="32" l="1"/>
  <c r="M26" i="32"/>
  <c r="G25" i="32"/>
  <c r="O25" i="32"/>
  <c r="M25" i="31"/>
  <c r="A26" i="31"/>
  <c r="G24" i="30"/>
  <c r="A25" i="30"/>
  <c r="G23" i="29"/>
  <c r="A25" i="29"/>
  <c r="G23" i="28"/>
  <c r="A25" i="28"/>
  <c r="G22" i="27"/>
  <c r="A24" i="27"/>
  <c r="G19" i="26"/>
  <c r="G20" i="26"/>
  <c r="A21" i="26"/>
  <c r="S18" i="26"/>
  <c r="U18" i="26"/>
  <c r="Q18" i="26"/>
  <c r="W18" i="26"/>
  <c r="O19" i="25"/>
  <c r="G19" i="25"/>
  <c r="A21" i="25"/>
  <c r="G18" i="24"/>
  <c r="A20" i="24"/>
  <c r="O18" i="23"/>
  <c r="G18" i="23"/>
  <c r="A20" i="23"/>
  <c r="M19" i="23"/>
  <c r="G16" i="22"/>
  <c r="Q15" i="22"/>
  <c r="S15" i="22"/>
  <c r="U15" i="22"/>
  <c r="W15" i="22"/>
  <c r="A18" i="22"/>
  <c r="A16" i="21"/>
  <c r="G14" i="21"/>
  <c r="A16" i="20"/>
  <c r="G14" i="20"/>
  <c r="A16" i="19"/>
  <c r="G14" i="19"/>
  <c r="G11" i="18"/>
  <c r="A13" i="18"/>
  <c r="G10" i="17"/>
  <c r="A12" i="17"/>
  <c r="G9" i="16"/>
  <c r="A11" i="16"/>
  <c r="G9" i="14"/>
  <c r="A11" i="14"/>
  <c r="P41" i="14"/>
  <c r="P40" i="14"/>
  <c r="X40" i="13"/>
  <c r="V40" i="13"/>
  <c r="T40" i="13"/>
  <c r="R40" i="13"/>
  <c r="Y39" i="13"/>
  <c r="P39" i="13"/>
  <c r="H39" i="13"/>
  <c r="Y38" i="13"/>
  <c r="H38" i="13"/>
  <c r="P38" i="13" s="1"/>
  <c r="Y37" i="13"/>
  <c r="H37" i="13"/>
  <c r="P37" i="13" s="1"/>
  <c r="Y36" i="13"/>
  <c r="H36" i="13"/>
  <c r="P36" i="13" s="1"/>
  <c r="Y35" i="13"/>
  <c r="H35" i="13"/>
  <c r="P35" i="13" s="1"/>
  <c r="Y34" i="13"/>
  <c r="H34" i="13"/>
  <c r="P34" i="13" s="1"/>
  <c r="Y33" i="13"/>
  <c r="H33" i="13"/>
  <c r="P33" i="13" s="1"/>
  <c r="Y32" i="13"/>
  <c r="H32" i="13"/>
  <c r="P32" i="13" s="1"/>
  <c r="Y31" i="13"/>
  <c r="H31" i="13"/>
  <c r="P31" i="13" s="1"/>
  <c r="Y30" i="13"/>
  <c r="P30" i="13"/>
  <c r="H30" i="13"/>
  <c r="Y29" i="13"/>
  <c r="H29" i="13"/>
  <c r="P29" i="13" s="1"/>
  <c r="Y28" i="13"/>
  <c r="H28" i="13"/>
  <c r="P28" i="13" s="1"/>
  <c r="Y27" i="13"/>
  <c r="P27" i="13"/>
  <c r="H27" i="13"/>
  <c r="Y26" i="13"/>
  <c r="P26" i="13"/>
  <c r="H26" i="13"/>
  <c r="Y25" i="13"/>
  <c r="H25" i="13"/>
  <c r="P25" i="13" s="1"/>
  <c r="Y24" i="13"/>
  <c r="H24" i="13"/>
  <c r="P24" i="13" s="1"/>
  <c r="Y23" i="13"/>
  <c r="H23" i="13"/>
  <c r="P23" i="13" s="1"/>
  <c r="Y22" i="13"/>
  <c r="H22" i="13"/>
  <c r="P22" i="13" s="1"/>
  <c r="Y21" i="13"/>
  <c r="H21" i="13"/>
  <c r="P21" i="13" s="1"/>
  <c r="Y20" i="13"/>
  <c r="H20" i="13"/>
  <c r="P20" i="13" s="1"/>
  <c r="Y19" i="13"/>
  <c r="H19" i="13"/>
  <c r="P19" i="13" s="1"/>
  <c r="Y18" i="13"/>
  <c r="H18" i="13"/>
  <c r="P18" i="13" s="1"/>
  <c r="Y17" i="13"/>
  <c r="H17" i="13"/>
  <c r="P17" i="13" s="1"/>
  <c r="Y16" i="13"/>
  <c r="H16" i="13"/>
  <c r="P16" i="13" s="1"/>
  <c r="Y15" i="13"/>
  <c r="H15" i="13"/>
  <c r="P15" i="13" s="1"/>
  <c r="Y14" i="13"/>
  <c r="H14" i="13"/>
  <c r="P14" i="13" s="1"/>
  <c r="Y13" i="13"/>
  <c r="H13" i="13"/>
  <c r="P13" i="13" s="1"/>
  <c r="Y12" i="13"/>
  <c r="H12" i="13"/>
  <c r="P12" i="13" s="1"/>
  <c r="Y11" i="13"/>
  <c r="H11" i="13"/>
  <c r="P11" i="13" s="1"/>
  <c r="Y10" i="13"/>
  <c r="H10" i="13"/>
  <c r="P10" i="13" s="1"/>
  <c r="Y9" i="13"/>
  <c r="H9" i="13"/>
  <c r="A7" i="13"/>
  <c r="N9" i="13" s="1"/>
  <c r="N10" i="13" s="1"/>
  <c r="N11" i="13" s="1"/>
  <c r="N12" i="13" s="1"/>
  <c r="N13" i="13" s="1"/>
  <c r="N14" i="13" s="1"/>
  <c r="N15" i="13" s="1"/>
  <c r="N16" i="13" s="1"/>
  <c r="N17" i="13" s="1"/>
  <c r="N18" i="13" s="1"/>
  <c r="N19" i="13" s="1"/>
  <c r="N20" i="13" s="1"/>
  <c r="N21" i="13" s="1"/>
  <c r="N22" i="13" s="1"/>
  <c r="N23" i="13" s="1"/>
  <c r="N24" i="13" s="1"/>
  <c r="N25" i="13" s="1"/>
  <c r="N26" i="13" s="1"/>
  <c r="N27" i="13" s="1"/>
  <c r="N28" i="13" s="1"/>
  <c r="N29" i="13" s="1"/>
  <c r="N30" i="13" s="1"/>
  <c r="N31" i="13" s="1"/>
  <c r="N32" i="13" s="1"/>
  <c r="N33" i="13" s="1"/>
  <c r="N34" i="13" s="1"/>
  <c r="N35" i="13" s="1"/>
  <c r="N36" i="13" s="1"/>
  <c r="N37" i="13" s="1"/>
  <c r="N38" i="13" s="1"/>
  <c r="N39" i="13" s="1"/>
  <c r="M10" i="14"/>
  <c r="M11" i="17"/>
  <c r="M20" i="25"/>
  <c r="M23" i="27"/>
  <c r="M24" i="29"/>
  <c r="M10" i="16"/>
  <c r="M19" i="24"/>
  <c r="M21" i="26"/>
  <c r="M15" i="20"/>
  <c r="M17" i="22"/>
  <c r="M12" i="18"/>
  <c r="M15" i="21"/>
  <c r="M24" i="28"/>
  <c r="M15" i="19"/>
  <c r="M27" i="32"/>
  <c r="G27" i="32" l="1"/>
  <c r="G26" i="32"/>
  <c r="O26" i="32"/>
  <c r="W25" i="32"/>
  <c r="U25" i="32"/>
  <c r="Q25" i="32"/>
  <c r="S25" i="32"/>
  <c r="A28" i="32"/>
  <c r="A27" i="31"/>
  <c r="M26" i="31"/>
  <c r="O25" i="31"/>
  <c r="G25" i="31"/>
  <c r="A26" i="30"/>
  <c r="G24" i="29"/>
  <c r="A26" i="29"/>
  <c r="M25" i="29"/>
  <c r="G24" i="28"/>
  <c r="A26" i="28"/>
  <c r="G23" i="27"/>
  <c r="A25" i="27"/>
  <c r="G21" i="26"/>
  <c r="A22" i="26"/>
  <c r="G20" i="25"/>
  <c r="A22" i="25"/>
  <c r="S19" i="25"/>
  <c r="Q19" i="25"/>
  <c r="W19" i="25"/>
  <c r="U19" i="25"/>
  <c r="G19" i="24"/>
  <c r="A21" i="24"/>
  <c r="A21" i="23"/>
  <c r="O19" i="23"/>
  <c r="G19" i="23"/>
  <c r="S18" i="23"/>
  <c r="Q18" i="23"/>
  <c r="U18" i="23"/>
  <c r="W18" i="23"/>
  <c r="P44" i="13"/>
  <c r="G17" i="22"/>
  <c r="A19" i="22"/>
  <c r="G15" i="21"/>
  <c r="A17" i="21"/>
  <c r="G15" i="20"/>
  <c r="A17" i="20"/>
  <c r="G15" i="19"/>
  <c r="A17" i="19"/>
  <c r="G12" i="18"/>
  <c r="A14" i="18"/>
  <c r="G11" i="17"/>
  <c r="A13" i="17"/>
  <c r="G10" i="16"/>
  <c r="A12" i="16"/>
  <c r="G10" i="14"/>
  <c r="A12" i="14"/>
  <c r="H40" i="13"/>
  <c r="P9" i="13"/>
  <c r="P40" i="13" s="1"/>
  <c r="Y40" i="13"/>
  <c r="A9" i="13"/>
  <c r="X40" i="12"/>
  <c r="V40" i="12"/>
  <c r="T40" i="12"/>
  <c r="R40" i="12"/>
  <c r="Y39" i="12"/>
  <c r="H39" i="12"/>
  <c r="P39" i="12" s="1"/>
  <c r="Y38" i="12"/>
  <c r="H38" i="12"/>
  <c r="P38" i="12" s="1"/>
  <c r="Y37" i="12"/>
  <c r="H37" i="12"/>
  <c r="P37" i="12" s="1"/>
  <c r="Y36" i="12"/>
  <c r="H36" i="12"/>
  <c r="P36" i="12" s="1"/>
  <c r="Y35" i="12"/>
  <c r="H35" i="12"/>
  <c r="P35" i="12" s="1"/>
  <c r="Y34" i="12"/>
  <c r="H34" i="12"/>
  <c r="P34" i="12" s="1"/>
  <c r="Y33" i="12"/>
  <c r="H33" i="12"/>
  <c r="P33" i="12" s="1"/>
  <c r="Y32" i="12"/>
  <c r="H32" i="12"/>
  <c r="P32" i="12" s="1"/>
  <c r="Y31" i="12"/>
  <c r="H31" i="12"/>
  <c r="P31" i="12" s="1"/>
  <c r="Y30" i="12"/>
  <c r="H30" i="12"/>
  <c r="P30" i="12" s="1"/>
  <c r="Y29" i="12"/>
  <c r="H29" i="12"/>
  <c r="P29" i="12" s="1"/>
  <c r="Y28" i="12"/>
  <c r="H28" i="12"/>
  <c r="P28" i="12" s="1"/>
  <c r="Y27" i="12"/>
  <c r="H27" i="12"/>
  <c r="P27" i="12" s="1"/>
  <c r="Y26" i="12"/>
  <c r="H26" i="12"/>
  <c r="P26" i="12" s="1"/>
  <c r="Y25" i="12"/>
  <c r="H25" i="12"/>
  <c r="P25" i="12" s="1"/>
  <c r="Y24" i="12"/>
  <c r="H24" i="12"/>
  <c r="P24" i="12" s="1"/>
  <c r="Y23" i="12"/>
  <c r="H23" i="12"/>
  <c r="P23" i="12" s="1"/>
  <c r="Y22" i="12"/>
  <c r="H22" i="12"/>
  <c r="P22" i="12" s="1"/>
  <c r="Y21" i="12"/>
  <c r="H21" i="12"/>
  <c r="P21" i="12" s="1"/>
  <c r="Y20" i="12"/>
  <c r="H20" i="12"/>
  <c r="P20" i="12" s="1"/>
  <c r="Y19" i="12"/>
  <c r="H19" i="12"/>
  <c r="P19" i="12" s="1"/>
  <c r="Y18" i="12"/>
  <c r="H18" i="12"/>
  <c r="P18" i="12" s="1"/>
  <c r="Y17" i="12"/>
  <c r="H17" i="12"/>
  <c r="P17" i="12" s="1"/>
  <c r="Y16" i="12"/>
  <c r="H16" i="12"/>
  <c r="P16" i="12" s="1"/>
  <c r="Y15" i="12"/>
  <c r="H15" i="12"/>
  <c r="P15" i="12" s="1"/>
  <c r="Y14" i="12"/>
  <c r="H14" i="12"/>
  <c r="P14" i="12" s="1"/>
  <c r="Y13" i="12"/>
  <c r="H13" i="12"/>
  <c r="P13" i="12" s="1"/>
  <c r="Y12" i="12"/>
  <c r="H12" i="12"/>
  <c r="P12" i="12" s="1"/>
  <c r="Y11" i="12"/>
  <c r="H11" i="12"/>
  <c r="P11" i="12" s="1"/>
  <c r="Y10" i="12"/>
  <c r="H10" i="12"/>
  <c r="P10" i="12" s="1"/>
  <c r="Y9" i="12"/>
  <c r="Y40" i="12" s="1"/>
  <c r="N9" i="12"/>
  <c r="N10" i="12" s="1"/>
  <c r="N11" i="12" s="1"/>
  <c r="N12" i="12" s="1"/>
  <c r="N13" i="12" s="1"/>
  <c r="N14" i="12" s="1"/>
  <c r="N15" i="12" s="1"/>
  <c r="N16" i="12" s="1"/>
  <c r="N17" i="12" s="1"/>
  <c r="N18" i="12" s="1"/>
  <c r="N19" i="12" s="1"/>
  <c r="N20" i="12" s="1"/>
  <c r="N21" i="12" s="1"/>
  <c r="N22" i="12" s="1"/>
  <c r="N23" i="12" s="1"/>
  <c r="N24" i="12" s="1"/>
  <c r="N25" i="12" s="1"/>
  <c r="N26" i="12" s="1"/>
  <c r="N27" i="12" s="1"/>
  <c r="N28" i="12" s="1"/>
  <c r="N29" i="12" s="1"/>
  <c r="N30" i="12" s="1"/>
  <c r="N31" i="12" s="1"/>
  <c r="N32" i="12" s="1"/>
  <c r="N33" i="12" s="1"/>
  <c r="N34" i="12" s="1"/>
  <c r="N35" i="12" s="1"/>
  <c r="N36" i="12" s="1"/>
  <c r="N37" i="12" s="1"/>
  <c r="N38" i="12" s="1"/>
  <c r="N39" i="12" s="1"/>
  <c r="H9" i="12"/>
  <c r="A9" i="12"/>
  <c r="A7" i="12"/>
  <c r="M12" i="17"/>
  <c r="M16" i="21"/>
  <c r="M21" i="25"/>
  <c r="M20" i="24"/>
  <c r="M28" i="32"/>
  <c r="M16" i="19"/>
  <c r="M16" i="20"/>
  <c r="M18" i="22"/>
  <c r="M24" i="27"/>
  <c r="M13" i="18"/>
  <c r="M20" i="23"/>
  <c r="M9" i="12"/>
  <c r="M25" i="30"/>
  <c r="M22" i="26"/>
  <c r="M11" i="14"/>
  <c r="M25" i="28"/>
  <c r="M11" i="16"/>
  <c r="M27" i="31"/>
  <c r="G28" i="32" l="1"/>
  <c r="A29" i="32"/>
  <c r="U26" i="32"/>
  <c r="S26" i="32"/>
  <c r="Q26" i="32"/>
  <c r="W26" i="32"/>
  <c r="G27" i="31"/>
  <c r="W25" i="31"/>
  <c r="S25" i="31"/>
  <c r="Q25" i="31"/>
  <c r="U25" i="31"/>
  <c r="O26" i="31"/>
  <c r="G26" i="31"/>
  <c r="A28" i="31"/>
  <c r="G25" i="30"/>
  <c r="A27" i="30"/>
  <c r="O25" i="29"/>
  <c r="G25" i="29"/>
  <c r="A27" i="29"/>
  <c r="A27" i="28"/>
  <c r="M26" i="28"/>
  <c r="G25" i="28"/>
  <c r="G24" i="27"/>
  <c r="A26" i="27"/>
  <c r="G22" i="26"/>
  <c r="A23" i="26"/>
  <c r="G21" i="25"/>
  <c r="A23" i="25"/>
  <c r="G20" i="24"/>
  <c r="A22" i="24"/>
  <c r="G20" i="23"/>
  <c r="S19" i="23"/>
  <c r="Q19" i="23"/>
  <c r="W19" i="23"/>
  <c r="U19" i="23"/>
  <c r="A22" i="23"/>
  <c r="P41" i="13"/>
  <c r="P44" i="12"/>
  <c r="G18" i="22"/>
  <c r="A20" i="22"/>
  <c r="G16" i="21"/>
  <c r="A18" i="21"/>
  <c r="G16" i="20"/>
  <c r="A18" i="20"/>
  <c r="G16" i="19"/>
  <c r="A18" i="19"/>
  <c r="G13" i="18"/>
  <c r="A15" i="18"/>
  <c r="G12" i="17"/>
  <c r="A14" i="17"/>
  <c r="G11" i="16"/>
  <c r="A13" i="16"/>
  <c r="G11" i="14"/>
  <c r="A13" i="14"/>
  <c r="A10" i="13"/>
  <c r="H40" i="12"/>
  <c r="G9" i="12"/>
  <c r="A10" i="12"/>
  <c r="P9" i="12"/>
  <c r="M17" i="21"/>
  <c r="M27" i="30"/>
  <c r="M29" i="32"/>
  <c r="M9" i="13"/>
  <c r="M21" i="23"/>
  <c r="M14" i="18"/>
  <c r="M25" i="27"/>
  <c r="M17" i="19"/>
  <c r="M28" i="31"/>
  <c r="M26" i="30"/>
  <c r="M26" i="29"/>
  <c r="M17" i="20"/>
  <c r="M19" i="22"/>
  <c r="M23" i="26"/>
  <c r="M13" i="17"/>
  <c r="M22" i="25"/>
  <c r="M12" i="14"/>
  <c r="M12" i="16"/>
  <c r="M21" i="24"/>
  <c r="G29" i="32" l="1"/>
  <c r="A30" i="32"/>
  <c r="G28" i="31"/>
  <c r="A29" i="31"/>
  <c r="W26" i="31"/>
  <c r="S26" i="31"/>
  <c r="Q26" i="31"/>
  <c r="U26" i="31"/>
  <c r="G26" i="30"/>
  <c r="G27" i="30"/>
  <c r="A28" i="30"/>
  <c r="G26" i="29"/>
  <c r="A28" i="29"/>
  <c r="S25" i="29"/>
  <c r="Q25" i="29"/>
  <c r="U25" i="29"/>
  <c r="W25" i="29"/>
  <c r="O26" i="28"/>
  <c r="G26" i="28"/>
  <c r="A28" i="28"/>
  <c r="A27" i="27"/>
  <c r="G25" i="27"/>
  <c r="G23" i="26"/>
  <c r="A24" i="26"/>
  <c r="G22" i="25"/>
  <c r="A24" i="25"/>
  <c r="G21" i="24"/>
  <c r="A23" i="24"/>
  <c r="G21" i="23"/>
  <c r="A23" i="23"/>
  <c r="P40" i="12"/>
  <c r="P41" i="12"/>
  <c r="G19" i="22"/>
  <c r="A21" i="22"/>
  <c r="G17" i="21"/>
  <c r="A19" i="21"/>
  <c r="G17" i="20"/>
  <c r="A19" i="20"/>
  <c r="G17" i="19"/>
  <c r="A19" i="19"/>
  <c r="G14" i="18"/>
  <c r="A16" i="18"/>
  <c r="M15" i="18"/>
  <c r="G13" i="17"/>
  <c r="A15" i="17"/>
  <c r="G12" i="16"/>
  <c r="A14" i="16"/>
  <c r="G12" i="14"/>
  <c r="A14" i="14"/>
  <c r="G9" i="13"/>
  <c r="A11" i="13"/>
  <c r="A11" i="12"/>
  <c r="M13" i="16"/>
  <c r="M24" i="26"/>
  <c r="M27" i="28"/>
  <c r="M28" i="30"/>
  <c r="M26" i="27"/>
  <c r="M29" i="31"/>
  <c r="M22" i="24"/>
  <c r="M30" i="32"/>
  <c r="M27" i="29"/>
  <c r="M23" i="25"/>
  <c r="M18" i="20"/>
  <c r="M20" i="22"/>
  <c r="M18" i="21"/>
  <c r="M13" i="14"/>
  <c r="M14" i="17"/>
  <c r="M18" i="19"/>
  <c r="M10" i="13"/>
  <c r="M10" i="12"/>
  <c r="M22" i="23"/>
  <c r="G30" i="32" l="1"/>
  <c r="A31" i="32"/>
  <c r="G29" i="31"/>
  <c r="A30" i="31"/>
  <c r="G28" i="30"/>
  <c r="A29" i="30"/>
  <c r="G27" i="29"/>
  <c r="A29" i="29"/>
  <c r="G27" i="28"/>
  <c r="A29" i="28"/>
  <c r="S26" i="28"/>
  <c r="Q26" i="28"/>
  <c r="W26" i="28"/>
  <c r="U26" i="28"/>
  <c r="A28" i="27"/>
  <c r="G26" i="27"/>
  <c r="G24" i="26"/>
  <c r="A25" i="26"/>
  <c r="G23" i="25"/>
  <c r="A25" i="25"/>
  <c r="G22" i="24"/>
  <c r="A24" i="24"/>
  <c r="G22" i="23"/>
  <c r="A24" i="23"/>
  <c r="G20" i="22"/>
  <c r="M21" i="22"/>
  <c r="A22" i="22"/>
  <c r="G18" i="21"/>
  <c r="A20" i="21"/>
  <c r="G18" i="20"/>
  <c r="A20" i="20"/>
  <c r="G18" i="19"/>
  <c r="A20" i="19"/>
  <c r="O15" i="18"/>
  <c r="G15" i="18"/>
  <c r="A17" i="18"/>
  <c r="A16" i="17"/>
  <c r="G14" i="17"/>
  <c r="G13" i="16"/>
  <c r="A15" i="16"/>
  <c r="M14" i="16"/>
  <c r="G13" i="14"/>
  <c r="A15" i="14"/>
  <c r="G10" i="13"/>
  <c r="A12" i="13"/>
  <c r="G10" i="12"/>
  <c r="A12" i="12"/>
  <c r="M11" i="13"/>
  <c r="M16" i="18"/>
  <c r="M19" i="19"/>
  <c r="M19" i="20"/>
  <c r="M23" i="24"/>
  <c r="M29" i="30"/>
  <c r="M14" i="14"/>
  <c r="M27" i="27"/>
  <c r="M19" i="21"/>
  <c r="M30" i="31"/>
  <c r="M11" i="12"/>
  <c r="M24" i="25"/>
  <c r="M15" i="17"/>
  <c r="M31" i="32"/>
  <c r="M28" i="29"/>
  <c r="M28" i="28"/>
  <c r="M23" i="23"/>
  <c r="G31" i="32" l="1"/>
  <c r="A32" i="32"/>
  <c r="G30" i="31"/>
  <c r="A31" i="31"/>
  <c r="G29" i="30"/>
  <c r="A30" i="30"/>
  <c r="G28" i="29"/>
  <c r="A30" i="29"/>
  <c r="G28" i="28"/>
  <c r="A30" i="28"/>
  <c r="G27" i="27"/>
  <c r="A29" i="27"/>
  <c r="M25" i="26"/>
  <c r="A26" i="26"/>
  <c r="G24" i="25"/>
  <c r="A26" i="25"/>
  <c r="G23" i="24"/>
  <c r="A25" i="24"/>
  <c r="G23" i="23"/>
  <c r="A25" i="23"/>
  <c r="M22" i="22"/>
  <c r="A23" i="22"/>
  <c r="G21" i="22"/>
  <c r="O21" i="22"/>
  <c r="G19" i="21"/>
  <c r="A21" i="21"/>
  <c r="G19" i="20"/>
  <c r="A21" i="20"/>
  <c r="O19" i="19"/>
  <c r="G19" i="19"/>
  <c r="A21" i="19"/>
  <c r="G16" i="18"/>
  <c r="A18" i="18"/>
  <c r="U15" i="18"/>
  <c r="Q15" i="18"/>
  <c r="W15" i="18"/>
  <c r="S15" i="18"/>
  <c r="A17" i="17"/>
  <c r="G15" i="17"/>
  <c r="A16" i="16"/>
  <c r="O14" i="16"/>
  <c r="G14" i="16"/>
  <c r="A16" i="14"/>
  <c r="G14" i="14"/>
  <c r="G11" i="13"/>
  <c r="A13" i="13"/>
  <c r="G11" i="12"/>
  <c r="A13" i="12"/>
  <c r="M12" i="13"/>
  <c r="M20" i="19"/>
  <c r="M20" i="20"/>
  <c r="M24" i="24"/>
  <c r="M15" i="16"/>
  <c r="M28" i="27"/>
  <c r="M31" i="31"/>
  <c r="M16" i="17"/>
  <c r="M12" i="12"/>
  <c r="M15" i="14"/>
  <c r="M29" i="29"/>
  <c r="M17" i="18"/>
  <c r="M24" i="23"/>
  <c r="M29" i="28"/>
  <c r="M30" i="30"/>
  <c r="M20" i="21"/>
  <c r="M25" i="25"/>
  <c r="M32" i="32" l="1"/>
  <c r="A33" i="32"/>
  <c r="G31" i="31"/>
  <c r="A32" i="31"/>
  <c r="G30" i="30"/>
  <c r="A31" i="30"/>
  <c r="G29" i="29"/>
  <c r="A31" i="29"/>
  <c r="G29" i="28"/>
  <c r="A31" i="28"/>
  <c r="G28" i="27"/>
  <c r="A30" i="27"/>
  <c r="A27" i="26"/>
  <c r="O25" i="26"/>
  <c r="G25" i="26"/>
  <c r="G25" i="25"/>
  <c r="A27" i="25"/>
  <c r="G24" i="24"/>
  <c r="A26" i="24"/>
  <c r="G24" i="23"/>
  <c r="A26" i="23"/>
  <c r="M25" i="23"/>
  <c r="Q21" i="22"/>
  <c r="S21" i="22"/>
  <c r="U21" i="22"/>
  <c r="W21" i="22"/>
  <c r="A24" i="22"/>
  <c r="O22" i="22"/>
  <c r="G22" i="22"/>
  <c r="G20" i="21"/>
  <c r="A22" i="21"/>
  <c r="G20" i="20"/>
  <c r="A22" i="20"/>
  <c r="G20" i="19"/>
  <c r="U19" i="19"/>
  <c r="W19" i="19"/>
  <c r="S19" i="19"/>
  <c r="Q19" i="19"/>
  <c r="A22" i="19"/>
  <c r="G17" i="18"/>
  <c r="A19" i="18"/>
  <c r="G16" i="17"/>
  <c r="A18" i="17"/>
  <c r="U14" i="16"/>
  <c r="Q14" i="16"/>
  <c r="W14" i="16"/>
  <c r="S14" i="16"/>
  <c r="A17" i="16"/>
  <c r="G15" i="16"/>
  <c r="A17" i="14"/>
  <c r="G15" i="14"/>
  <c r="G12" i="13"/>
  <c r="A14" i="13"/>
  <c r="G12" i="12"/>
  <c r="A14" i="12"/>
  <c r="M16" i="14"/>
  <c r="M29" i="27"/>
  <c r="M23" i="22"/>
  <c r="M30" i="28"/>
  <c r="M18" i="18"/>
  <c r="M31" i="30"/>
  <c r="M17" i="17"/>
  <c r="M27" i="26"/>
  <c r="M30" i="29"/>
  <c r="M16" i="16"/>
  <c r="M21" i="19"/>
  <c r="M21" i="20"/>
  <c r="M21" i="21"/>
  <c r="M26" i="26"/>
  <c r="M13" i="13"/>
  <c r="M13" i="12"/>
  <c r="M26" i="25"/>
  <c r="M25" i="24"/>
  <c r="A34" i="32" l="1"/>
  <c r="M33" i="32"/>
  <c r="O32" i="32"/>
  <c r="G32" i="32"/>
  <c r="A33" i="31"/>
  <c r="M32" i="31"/>
  <c r="G31" i="30"/>
  <c r="A32" i="30"/>
  <c r="G30" i="29"/>
  <c r="A32" i="29"/>
  <c r="G30" i="28"/>
  <c r="A32" i="28"/>
  <c r="G29" i="27"/>
  <c r="A31" i="27"/>
  <c r="G26" i="26"/>
  <c r="O26" i="26"/>
  <c r="G27" i="26"/>
  <c r="S25" i="26"/>
  <c r="Q25" i="26"/>
  <c r="W25" i="26"/>
  <c r="U25" i="26"/>
  <c r="A28" i="26"/>
  <c r="A28" i="25"/>
  <c r="G26" i="25"/>
  <c r="G25" i="24"/>
  <c r="A27" i="24"/>
  <c r="G25" i="23"/>
  <c r="O25" i="23"/>
  <c r="A27" i="23"/>
  <c r="M26" i="23"/>
  <c r="G23" i="22"/>
  <c r="Q22" i="22"/>
  <c r="W22" i="22"/>
  <c r="U22" i="22"/>
  <c r="S22" i="22"/>
  <c r="A25" i="22"/>
  <c r="G21" i="21"/>
  <c r="A23" i="21"/>
  <c r="G21" i="20"/>
  <c r="A23" i="20"/>
  <c r="A23" i="19"/>
  <c r="G21" i="19"/>
  <c r="G18" i="18"/>
  <c r="A20" i="18"/>
  <c r="G17" i="17"/>
  <c r="A19" i="17"/>
  <c r="G16" i="16"/>
  <c r="A18" i="16"/>
  <c r="G16" i="14"/>
  <c r="A18" i="14"/>
  <c r="G13" i="13"/>
  <c r="A15" i="13"/>
  <c r="G13" i="12"/>
  <c r="M14" i="12"/>
  <c r="A15" i="12"/>
  <c r="M17" i="14"/>
  <c r="M18" i="17"/>
  <c r="M27" i="25"/>
  <c r="M30" i="27"/>
  <c r="M31" i="29"/>
  <c r="M31" i="28"/>
  <c r="M22" i="19"/>
  <c r="M19" i="18"/>
  <c r="M17" i="16"/>
  <c r="M22" i="21"/>
  <c r="M26" i="24"/>
  <c r="M14" i="13"/>
  <c r="M34" i="32"/>
  <c r="M28" i="26"/>
  <c r="M22" i="20"/>
  <c r="M24" i="22"/>
  <c r="G34" i="32" l="1"/>
  <c r="U32" i="32"/>
  <c r="S32" i="32"/>
  <c r="Q32" i="32"/>
  <c r="W32" i="32"/>
  <c r="G33" i="32"/>
  <c r="O33" i="32"/>
  <c r="A35" i="32"/>
  <c r="O32" i="31"/>
  <c r="G32" i="31"/>
  <c r="A34" i="31"/>
  <c r="M33" i="31"/>
  <c r="A33" i="30"/>
  <c r="G31" i="29"/>
  <c r="A33" i="29"/>
  <c r="M32" i="29"/>
  <c r="G31" i="28"/>
  <c r="A33" i="28"/>
  <c r="G30" i="27"/>
  <c r="A32" i="27"/>
  <c r="G28" i="26"/>
  <c r="A29" i="26"/>
  <c r="U26" i="26"/>
  <c r="S26" i="26"/>
  <c r="Q26" i="26"/>
  <c r="W26" i="26"/>
  <c r="G27" i="25"/>
  <c r="A29" i="25"/>
  <c r="G26" i="24"/>
  <c r="A28" i="24"/>
  <c r="O26" i="23"/>
  <c r="G26" i="23"/>
  <c r="A28" i="23"/>
  <c r="S25" i="23"/>
  <c r="Q25" i="23"/>
  <c r="W25" i="23"/>
  <c r="U25" i="23"/>
  <c r="G24" i="22"/>
  <c r="A26" i="22"/>
  <c r="G22" i="21"/>
  <c r="A24" i="21"/>
  <c r="G22" i="20"/>
  <c r="A24" i="20"/>
  <c r="A24" i="19"/>
  <c r="G22" i="19"/>
  <c r="G19" i="18"/>
  <c r="A21" i="18"/>
  <c r="G18" i="17"/>
  <c r="A20" i="17"/>
  <c r="G17" i="16"/>
  <c r="A19" i="16"/>
  <c r="G17" i="14"/>
  <c r="A19" i="14"/>
  <c r="G14" i="13"/>
  <c r="A16" i="13"/>
  <c r="G14" i="12"/>
  <c r="O14" i="12"/>
  <c r="M15" i="12"/>
  <c r="A16" i="12"/>
  <c r="M19" i="17"/>
  <c r="M23" i="21"/>
  <c r="M28" i="25"/>
  <c r="M31" i="27"/>
  <c r="M35" i="32"/>
  <c r="M32" i="28"/>
  <c r="M27" i="23"/>
  <c r="M23" i="20"/>
  <c r="M34" i="31"/>
  <c r="M15" i="13"/>
  <c r="M25" i="22"/>
  <c r="M18" i="16"/>
  <c r="M18" i="14"/>
  <c r="M23" i="19"/>
  <c r="M29" i="26"/>
  <c r="M20" i="18"/>
  <c r="M27" i="24"/>
  <c r="M32" i="30"/>
  <c r="G35" i="32" l="1"/>
  <c r="W33" i="32"/>
  <c r="S33" i="32"/>
  <c r="Q33" i="32"/>
  <c r="U33" i="32"/>
  <c r="A36" i="32"/>
  <c r="G34" i="31"/>
  <c r="O33" i="31"/>
  <c r="G33" i="31"/>
  <c r="A35" i="31"/>
  <c r="W32" i="31"/>
  <c r="S32" i="31"/>
  <c r="Q32" i="31"/>
  <c r="U32" i="31"/>
  <c r="G32" i="30"/>
  <c r="A34" i="30"/>
  <c r="O32" i="29"/>
  <c r="G32" i="29"/>
  <c r="A34" i="29"/>
  <c r="G32" i="28"/>
  <c r="A34" i="28"/>
  <c r="M33" i="28"/>
  <c r="G31" i="27"/>
  <c r="A33" i="27"/>
  <c r="G29" i="26"/>
  <c r="A30" i="26"/>
  <c r="G28" i="25"/>
  <c r="A30" i="25"/>
  <c r="G27" i="24"/>
  <c r="A29" i="24"/>
  <c r="G27" i="23"/>
  <c r="A29" i="23"/>
  <c r="S26" i="23"/>
  <c r="Q26" i="23"/>
  <c r="U26" i="23"/>
  <c r="W26" i="23"/>
  <c r="G25" i="22"/>
  <c r="A27" i="22"/>
  <c r="G23" i="21"/>
  <c r="A25" i="21"/>
  <c r="G23" i="20"/>
  <c r="A25" i="20"/>
  <c r="G23" i="19"/>
  <c r="A25" i="19"/>
  <c r="G20" i="18"/>
  <c r="A22" i="18"/>
  <c r="O19" i="17"/>
  <c r="G19" i="17"/>
  <c r="A21" i="17"/>
  <c r="G18" i="16"/>
  <c r="A20" i="16"/>
  <c r="G18" i="14"/>
  <c r="A20" i="14"/>
  <c r="A17" i="13"/>
  <c r="G15" i="13"/>
  <c r="A17" i="12"/>
  <c r="G15" i="12"/>
  <c r="O15" i="12"/>
  <c r="Q14" i="12"/>
  <c r="W14" i="12"/>
  <c r="S14" i="12"/>
  <c r="U14" i="12"/>
  <c r="M24" i="21"/>
  <c r="M30" i="26"/>
  <c r="M19" i="14"/>
  <c r="M16" i="12"/>
  <c r="M28" i="23"/>
  <c r="M36" i="32"/>
  <c r="M29" i="25"/>
  <c r="M19" i="16"/>
  <c r="M32" i="27"/>
  <c r="M33" i="30"/>
  <c r="M20" i="17"/>
  <c r="M24" i="19"/>
  <c r="M33" i="29"/>
  <c r="M34" i="30"/>
  <c r="M35" i="31"/>
  <c r="M28" i="24"/>
  <c r="M16" i="13"/>
  <c r="M26" i="22"/>
  <c r="M21" i="18"/>
  <c r="M24" i="20"/>
  <c r="G36" i="32" l="1"/>
  <c r="A37" i="32"/>
  <c r="G35" i="31"/>
  <c r="A36" i="31"/>
  <c r="U33" i="31"/>
  <c r="W33" i="31"/>
  <c r="S33" i="31"/>
  <c r="Q33" i="31"/>
  <c r="G34" i="30"/>
  <c r="G33" i="30"/>
  <c r="A35" i="30"/>
  <c r="A35" i="29"/>
  <c r="G33" i="29"/>
  <c r="S32" i="29"/>
  <c r="Q32" i="29"/>
  <c r="W32" i="29"/>
  <c r="U32" i="29"/>
  <c r="G33" i="28"/>
  <c r="O33" i="28"/>
  <c r="A35" i="28"/>
  <c r="A34" i="27"/>
  <c r="G32" i="27"/>
  <c r="G30" i="26"/>
  <c r="A31" i="26"/>
  <c r="G29" i="25"/>
  <c r="A31" i="25"/>
  <c r="G28" i="24"/>
  <c r="A30" i="24"/>
  <c r="G28" i="23"/>
  <c r="A30" i="23"/>
  <c r="G26" i="22"/>
  <c r="A28" i="22"/>
  <c r="G24" i="21"/>
  <c r="A26" i="21"/>
  <c r="G24" i="20"/>
  <c r="A26" i="20"/>
  <c r="G24" i="19"/>
  <c r="A26" i="19"/>
  <c r="M22" i="18"/>
  <c r="A23" i="18"/>
  <c r="G21" i="18"/>
  <c r="G20" i="17"/>
  <c r="A22" i="17"/>
  <c r="Q19" i="17"/>
  <c r="U19" i="17"/>
  <c r="W19" i="17"/>
  <c r="S19" i="17"/>
  <c r="G19" i="16"/>
  <c r="A21" i="16"/>
  <c r="G19" i="14"/>
  <c r="A21" i="14"/>
  <c r="G16" i="13"/>
  <c r="A18" i="13"/>
  <c r="G16" i="12"/>
  <c r="Q15" i="12"/>
  <c r="W15" i="12"/>
  <c r="S15" i="12"/>
  <c r="U15" i="12"/>
  <c r="A18" i="12"/>
  <c r="M20" i="16"/>
  <c r="M31" i="26"/>
  <c r="M34" i="28"/>
  <c r="M35" i="30"/>
  <c r="M17" i="12"/>
  <c r="M27" i="22"/>
  <c r="M25" i="20"/>
  <c r="M25" i="21"/>
  <c r="M30" i="25"/>
  <c r="M21" i="17"/>
  <c r="M25" i="19"/>
  <c r="M29" i="24"/>
  <c r="M37" i="32"/>
  <c r="M17" i="13"/>
  <c r="M34" i="29"/>
  <c r="M29" i="23"/>
  <c r="M36" i="31"/>
  <c r="M20" i="14"/>
  <c r="M33" i="27"/>
  <c r="G37" i="32" l="1"/>
  <c r="A38" i="32"/>
  <c r="G36" i="31"/>
  <c r="A37" i="31"/>
  <c r="G35" i="30"/>
  <c r="A36" i="30"/>
  <c r="G34" i="29"/>
  <c r="A36" i="29"/>
  <c r="G34" i="28"/>
  <c r="A36" i="28"/>
  <c r="S33" i="28"/>
  <c r="Q33" i="28"/>
  <c r="W33" i="28"/>
  <c r="U33" i="28"/>
  <c r="G33" i="27"/>
  <c r="A35" i="27"/>
  <c r="G31" i="26"/>
  <c r="A32" i="26"/>
  <c r="G30" i="25"/>
  <c r="A32" i="25"/>
  <c r="G29" i="24"/>
  <c r="A31" i="24"/>
  <c r="G29" i="23"/>
  <c r="A31" i="23"/>
  <c r="G27" i="22"/>
  <c r="M28" i="22"/>
  <c r="A29" i="22"/>
  <c r="G25" i="21"/>
  <c r="A27" i="21"/>
  <c r="G25" i="20"/>
  <c r="A27" i="20"/>
  <c r="G25" i="19"/>
  <c r="A27" i="19"/>
  <c r="A24" i="18"/>
  <c r="O22" i="18"/>
  <c r="G22" i="18"/>
  <c r="A23" i="17"/>
  <c r="G21" i="17"/>
  <c r="G20" i="16"/>
  <c r="M21" i="16"/>
  <c r="A22" i="16"/>
  <c r="G20" i="14"/>
  <c r="A22" i="14"/>
  <c r="G17" i="13"/>
  <c r="A19" i="13"/>
  <c r="G17" i="12"/>
  <c r="A19" i="12"/>
  <c r="M18" i="13"/>
  <c r="M23" i="18"/>
  <c r="M26" i="19"/>
  <c r="M26" i="20"/>
  <c r="M30" i="24"/>
  <c r="M36" i="30"/>
  <c r="M37" i="31"/>
  <c r="M35" i="28"/>
  <c r="M30" i="23"/>
  <c r="M38" i="32"/>
  <c r="M22" i="17"/>
  <c r="M31" i="25"/>
  <c r="M35" i="29"/>
  <c r="M34" i="27"/>
  <c r="M21" i="14"/>
  <c r="M26" i="21"/>
  <c r="M18" i="12"/>
  <c r="G38" i="32" l="1"/>
  <c r="A39" i="32"/>
  <c r="M39" i="32" s="1"/>
  <c r="C40" i="32" s="1"/>
  <c r="P3" i="32" s="1"/>
  <c r="Q3" i="32" s="1"/>
  <c r="O10" i="32" s="1"/>
  <c r="O29" i="32"/>
  <c r="G37" i="31"/>
  <c r="A38" i="31"/>
  <c r="G36" i="30"/>
  <c r="A37" i="30"/>
  <c r="G35" i="29"/>
  <c r="A37" i="29"/>
  <c r="G35" i="28"/>
  <c r="A37" i="28"/>
  <c r="G34" i="27"/>
  <c r="A36" i="27"/>
  <c r="M32" i="26"/>
  <c r="A33" i="26"/>
  <c r="G31" i="25"/>
  <c r="A33" i="25"/>
  <c r="G30" i="24"/>
  <c r="A32" i="24"/>
  <c r="G30" i="23"/>
  <c r="A32" i="23"/>
  <c r="O28" i="22"/>
  <c r="G28" i="22"/>
  <c r="M29" i="22"/>
  <c r="A30" i="22"/>
  <c r="G26" i="21"/>
  <c r="A28" i="21"/>
  <c r="G26" i="20"/>
  <c r="A28" i="20"/>
  <c r="G26" i="19"/>
  <c r="A28" i="19"/>
  <c r="G23" i="18"/>
  <c r="Q22" i="18"/>
  <c r="U22" i="18"/>
  <c r="S22" i="18"/>
  <c r="W22" i="18"/>
  <c r="A25" i="18"/>
  <c r="A24" i="17"/>
  <c r="G22" i="17"/>
  <c r="O21" i="16"/>
  <c r="G21" i="16"/>
  <c r="A23" i="16"/>
  <c r="A23" i="14"/>
  <c r="G21" i="14"/>
  <c r="G18" i="13"/>
  <c r="A20" i="13"/>
  <c r="G18" i="12"/>
  <c r="A20" i="12"/>
  <c r="M19" i="13"/>
  <c r="M27" i="19"/>
  <c r="M27" i="20"/>
  <c r="M31" i="24"/>
  <c r="M38" i="31"/>
  <c r="M36" i="29"/>
  <c r="M36" i="28"/>
  <c r="M22" i="16"/>
  <c r="M27" i="21"/>
  <c r="M32" i="25"/>
  <c r="M19" i="12"/>
  <c r="M22" i="14"/>
  <c r="M24" i="18"/>
  <c r="M37" i="30"/>
  <c r="M31" i="23"/>
  <c r="M23" i="17"/>
  <c r="M35" i="27"/>
  <c r="O15" i="32" l="1"/>
  <c r="S15" i="32" s="1"/>
  <c r="O37" i="32"/>
  <c r="U37" i="32" s="1"/>
  <c r="O9" i="32"/>
  <c r="U9" i="32" s="1"/>
  <c r="O36" i="32"/>
  <c r="Q36" i="32" s="1"/>
  <c r="O27" i="32"/>
  <c r="U27" i="32" s="1"/>
  <c r="O30" i="32"/>
  <c r="U30" i="32" s="1"/>
  <c r="O31" i="32"/>
  <c r="S31" i="32" s="1"/>
  <c r="O21" i="32"/>
  <c r="S21" i="32" s="1"/>
  <c r="O20" i="32"/>
  <c r="W20" i="32" s="1"/>
  <c r="O35" i="32"/>
  <c r="Q35" i="32" s="1"/>
  <c r="O23" i="32"/>
  <c r="Q23" i="32" s="1"/>
  <c r="O17" i="32"/>
  <c r="Q17" i="32" s="1"/>
  <c r="O13" i="32"/>
  <c r="Q13" i="32" s="1"/>
  <c r="O39" i="32"/>
  <c r="G39" i="32"/>
  <c r="G40" i="32" s="1"/>
  <c r="O24" i="32"/>
  <c r="Q24" i="32" s="1"/>
  <c r="O14" i="32"/>
  <c r="Q14" i="32" s="1"/>
  <c r="R3" i="32"/>
  <c r="O38" i="32"/>
  <c r="Q38" i="32" s="1"/>
  <c r="O34" i="32"/>
  <c r="Q34" i="32" s="1"/>
  <c r="O28" i="32"/>
  <c r="S28" i="32" s="1"/>
  <c r="O22" i="32"/>
  <c r="Q22" i="32" s="1"/>
  <c r="O16" i="32"/>
  <c r="Q16" i="32" s="1"/>
  <c r="S29" i="32"/>
  <c r="Q29" i="32"/>
  <c r="U29" i="32"/>
  <c r="W29" i="32"/>
  <c r="Q10" i="32"/>
  <c r="U10" i="32"/>
  <c r="S10" i="32"/>
  <c r="W10" i="32"/>
  <c r="G38" i="31"/>
  <c r="A39" i="31"/>
  <c r="M39" i="31" s="1"/>
  <c r="C40" i="31" s="1"/>
  <c r="P3" i="31" s="1"/>
  <c r="Q3" i="31" s="1"/>
  <c r="O9" i="31" s="1"/>
  <c r="O20" i="31"/>
  <c r="O37" i="31"/>
  <c r="O38" i="31"/>
  <c r="G37" i="30"/>
  <c r="A38" i="30"/>
  <c r="G36" i="29"/>
  <c r="A38" i="29"/>
  <c r="G36" i="28"/>
  <c r="A38" i="28"/>
  <c r="G35" i="27"/>
  <c r="A37" i="27"/>
  <c r="A34" i="26"/>
  <c r="O32" i="26"/>
  <c r="G32" i="26"/>
  <c r="A34" i="25"/>
  <c r="G32" i="25"/>
  <c r="G31" i="24"/>
  <c r="A33" i="24"/>
  <c r="G31" i="23"/>
  <c r="A33" i="23"/>
  <c r="M32" i="23"/>
  <c r="G29" i="22"/>
  <c r="O29" i="22"/>
  <c r="A31" i="22"/>
  <c r="Q28" i="22"/>
  <c r="W28" i="22"/>
  <c r="U28" i="22"/>
  <c r="S28" i="22"/>
  <c r="G27" i="21"/>
  <c r="A29" i="21"/>
  <c r="G27" i="20"/>
  <c r="A29" i="20"/>
  <c r="G27" i="19"/>
  <c r="A29" i="19"/>
  <c r="G24" i="18"/>
  <c r="A26" i="18"/>
  <c r="G23" i="17"/>
  <c r="A25" i="17"/>
  <c r="A24" i="16"/>
  <c r="G22" i="16"/>
  <c r="U21" i="16"/>
  <c r="S21" i="16"/>
  <c r="Q21" i="16"/>
  <c r="W21" i="16"/>
  <c r="G22" i="14"/>
  <c r="A24" i="14"/>
  <c r="O19" i="13"/>
  <c r="G19" i="13"/>
  <c r="A21" i="13"/>
  <c r="G19" i="12"/>
  <c r="O19" i="12"/>
  <c r="A21" i="12"/>
  <c r="M23" i="14"/>
  <c r="M36" i="27"/>
  <c r="M23" i="16"/>
  <c r="M25" i="18"/>
  <c r="M28" i="19"/>
  <c r="M33" i="25"/>
  <c r="M32" i="24"/>
  <c r="M24" i="17"/>
  <c r="M34" i="26"/>
  <c r="M37" i="29"/>
  <c r="M30" i="22"/>
  <c r="M20" i="13"/>
  <c r="M33" i="26"/>
  <c r="M28" i="20"/>
  <c r="M20" i="12"/>
  <c r="M28" i="21"/>
  <c r="M37" i="28"/>
  <c r="M38" i="30"/>
  <c r="W35" i="32" l="1"/>
  <c r="U31" i="32"/>
  <c r="S20" i="32"/>
  <c r="S36" i="32"/>
  <c r="U28" i="32"/>
  <c r="W14" i="32"/>
  <c r="U15" i="32"/>
  <c r="Q30" i="32"/>
  <c r="S37" i="32"/>
  <c r="S30" i="32"/>
  <c r="Q15" i="32"/>
  <c r="U14" i="32"/>
  <c r="S23" i="32"/>
  <c r="Q9" i="32"/>
  <c r="Q20" i="32"/>
  <c r="W9" i="32"/>
  <c r="W31" i="32"/>
  <c r="U23" i="32"/>
  <c r="W27" i="32"/>
  <c r="W37" i="32"/>
  <c r="W28" i="32"/>
  <c r="S14" i="32"/>
  <c r="W13" i="32"/>
  <c r="U35" i="32"/>
  <c r="S27" i="32"/>
  <c r="Q37" i="32"/>
  <c r="Q28" i="32"/>
  <c r="W30" i="32"/>
  <c r="S35" i="32"/>
  <c r="W15" i="32"/>
  <c r="Q27" i="32"/>
  <c r="Q31" i="32"/>
  <c r="W16" i="32"/>
  <c r="S38" i="32"/>
  <c r="S13" i="32"/>
  <c r="U16" i="32"/>
  <c r="U13" i="32"/>
  <c r="U20" i="32"/>
  <c r="S22" i="32"/>
  <c r="O40" i="32"/>
  <c r="W21" i="32"/>
  <c r="U21" i="32"/>
  <c r="S34" i="32"/>
  <c r="S24" i="32"/>
  <c r="U36" i="32"/>
  <c r="Q21" i="32"/>
  <c r="S16" i="32"/>
  <c r="U38" i="32"/>
  <c r="S17" i="32"/>
  <c r="W36" i="32"/>
  <c r="S9" i="32"/>
  <c r="W22" i="32"/>
  <c r="W38" i="32"/>
  <c r="W23" i="32"/>
  <c r="U22" i="32"/>
  <c r="U34" i="32"/>
  <c r="U24" i="32"/>
  <c r="W17" i="32"/>
  <c r="W34" i="32"/>
  <c r="U39" i="32"/>
  <c r="W39" i="32"/>
  <c r="Q39" i="32"/>
  <c r="S39" i="32"/>
  <c r="W24" i="32"/>
  <c r="U17" i="32"/>
  <c r="O36" i="31"/>
  <c r="W36" i="31" s="1"/>
  <c r="O30" i="31"/>
  <c r="Q30" i="31" s="1"/>
  <c r="O24" i="31"/>
  <c r="W24" i="31" s="1"/>
  <c r="O14" i="31"/>
  <c r="S14" i="31" s="1"/>
  <c r="R3" i="31"/>
  <c r="O23" i="31"/>
  <c r="Q23" i="31" s="1"/>
  <c r="O35" i="31"/>
  <c r="S35" i="31" s="1"/>
  <c r="O29" i="31"/>
  <c r="W29" i="31" s="1"/>
  <c r="O17" i="31"/>
  <c r="S17" i="31" s="1"/>
  <c r="O13" i="31"/>
  <c r="U13" i="31" s="1"/>
  <c r="O39" i="31"/>
  <c r="G39" i="31"/>
  <c r="G40" i="31" s="1"/>
  <c r="O34" i="31"/>
  <c r="S34" i="31" s="1"/>
  <c r="O28" i="31"/>
  <c r="Q28" i="31" s="1"/>
  <c r="O22" i="31"/>
  <c r="S22" i="31" s="1"/>
  <c r="O16" i="31"/>
  <c r="Q16" i="31" s="1"/>
  <c r="O10" i="31"/>
  <c r="Q10" i="31" s="1"/>
  <c r="O31" i="31"/>
  <c r="Q31" i="31" s="1"/>
  <c r="O27" i="31"/>
  <c r="S27" i="31" s="1"/>
  <c r="O21" i="31"/>
  <c r="Q21" i="31" s="1"/>
  <c r="O15" i="31"/>
  <c r="Q15" i="31" s="1"/>
  <c r="S20" i="31"/>
  <c r="Q20" i="31"/>
  <c r="U20" i="31"/>
  <c r="W20" i="31"/>
  <c r="S38" i="31"/>
  <c r="Q38" i="31"/>
  <c r="U38" i="31"/>
  <c r="W38" i="31"/>
  <c r="S37" i="31"/>
  <c r="Q37" i="31"/>
  <c r="U37" i="31"/>
  <c r="W37" i="31"/>
  <c r="Q9" i="31"/>
  <c r="W9" i="31"/>
  <c r="U9" i="31"/>
  <c r="S9" i="31"/>
  <c r="G38" i="30"/>
  <c r="A39" i="30"/>
  <c r="O10" i="30"/>
  <c r="O9" i="30"/>
  <c r="O14" i="30"/>
  <c r="O15" i="30"/>
  <c r="O16" i="30"/>
  <c r="O21" i="30"/>
  <c r="O22" i="30"/>
  <c r="O28" i="30"/>
  <c r="O29" i="30"/>
  <c r="O35" i="30"/>
  <c r="O36" i="30"/>
  <c r="G37" i="29"/>
  <c r="A39" i="29"/>
  <c r="M39" i="29" s="1"/>
  <c r="G37" i="28"/>
  <c r="A39" i="28"/>
  <c r="M39" i="28" s="1"/>
  <c r="G36" i="27"/>
  <c r="A38" i="27"/>
  <c r="G33" i="26"/>
  <c r="G34" i="26"/>
  <c r="U32" i="26"/>
  <c r="S32" i="26"/>
  <c r="Q32" i="26"/>
  <c r="W32" i="26"/>
  <c r="A35" i="26"/>
  <c r="G33" i="25"/>
  <c r="A35" i="25"/>
  <c r="A34" i="24"/>
  <c r="G32" i="24"/>
  <c r="G32" i="23"/>
  <c r="O32" i="23"/>
  <c r="A34" i="23"/>
  <c r="M33" i="23"/>
  <c r="G30" i="22"/>
  <c r="Q29" i="22"/>
  <c r="S29" i="22"/>
  <c r="U29" i="22"/>
  <c r="W29" i="22"/>
  <c r="A32" i="22"/>
  <c r="G28" i="21"/>
  <c r="A30" i="21"/>
  <c r="G28" i="20"/>
  <c r="A30" i="20"/>
  <c r="A30" i="19"/>
  <c r="G28" i="19"/>
  <c r="G25" i="18"/>
  <c r="A27" i="18"/>
  <c r="G24" i="17"/>
  <c r="A26" i="17"/>
  <c r="G23" i="16"/>
  <c r="A25" i="16"/>
  <c r="G23" i="14"/>
  <c r="A25" i="14"/>
  <c r="G20" i="13"/>
  <c r="U19" i="13"/>
  <c r="S19" i="13"/>
  <c r="Q19" i="13"/>
  <c r="W19" i="13"/>
  <c r="A22" i="13"/>
  <c r="G20" i="12"/>
  <c r="M21" i="12"/>
  <c r="A22" i="12"/>
  <c r="Q19" i="12"/>
  <c r="W19" i="12"/>
  <c r="S19" i="12"/>
  <c r="U19" i="12"/>
  <c r="M24" i="14"/>
  <c r="M25" i="17"/>
  <c r="M34" i="25"/>
  <c r="M37" i="27"/>
  <c r="M38" i="29"/>
  <c r="M21" i="13"/>
  <c r="M29" i="20"/>
  <c r="M26" i="18"/>
  <c r="M29" i="21"/>
  <c r="M33" i="24"/>
  <c r="M38" i="28"/>
  <c r="M24" i="16"/>
  <c r="M35" i="26"/>
  <c r="M39" i="30"/>
  <c r="M31" i="22"/>
  <c r="M29" i="19"/>
  <c r="Q40" i="32" l="1"/>
  <c r="W40" i="32"/>
  <c r="U40" i="32"/>
  <c r="S40" i="32"/>
  <c r="Q13" i="31"/>
  <c r="W23" i="31"/>
  <c r="W30" i="31"/>
  <c r="S30" i="31"/>
  <c r="W31" i="31"/>
  <c r="U28" i="31"/>
  <c r="U23" i="31"/>
  <c r="S28" i="31"/>
  <c r="S31" i="31"/>
  <c r="U30" i="31"/>
  <c r="S13" i="31"/>
  <c r="U31" i="31"/>
  <c r="S23" i="31"/>
  <c r="W28" i="31"/>
  <c r="W13" i="31"/>
  <c r="U24" i="31"/>
  <c r="U36" i="31"/>
  <c r="W27" i="31"/>
  <c r="W35" i="31"/>
  <c r="W22" i="31"/>
  <c r="S36" i="31"/>
  <c r="Q35" i="31"/>
  <c r="S24" i="31"/>
  <c r="Q27" i="31"/>
  <c r="Q22" i="31"/>
  <c r="S15" i="31"/>
  <c r="U15" i="31"/>
  <c r="W17" i="31"/>
  <c r="W14" i="31"/>
  <c r="S21" i="31"/>
  <c r="Q17" i="31"/>
  <c r="U10" i="31"/>
  <c r="U29" i="31"/>
  <c r="W16" i="31"/>
  <c r="W21" i="31"/>
  <c r="U14" i="31"/>
  <c r="S16" i="31"/>
  <c r="Q29" i="31"/>
  <c r="U21" i="31"/>
  <c r="Q14" i="31"/>
  <c r="U16" i="31"/>
  <c r="W34" i="31"/>
  <c r="S29" i="31"/>
  <c r="Q24" i="31"/>
  <c r="Q36" i="31"/>
  <c r="W15" i="31"/>
  <c r="U27" i="31"/>
  <c r="U17" i="31"/>
  <c r="U35" i="31"/>
  <c r="W10" i="31"/>
  <c r="U22" i="31"/>
  <c r="U34" i="31"/>
  <c r="Q34" i="31"/>
  <c r="S10" i="31"/>
  <c r="Q39" i="31"/>
  <c r="U39" i="31"/>
  <c r="W39" i="31"/>
  <c r="S39" i="31"/>
  <c r="O40" i="31"/>
  <c r="G39" i="30"/>
  <c r="G40" i="30" s="1"/>
  <c r="C40" i="30"/>
  <c r="P3" i="30" s="1"/>
  <c r="Q3" i="30" s="1"/>
  <c r="S36" i="30"/>
  <c r="Q36" i="30"/>
  <c r="U36" i="30"/>
  <c r="W36" i="30"/>
  <c r="S35" i="30"/>
  <c r="Q35" i="30"/>
  <c r="W35" i="30"/>
  <c r="U35" i="30"/>
  <c r="S29" i="30"/>
  <c r="Q29" i="30"/>
  <c r="W29" i="30"/>
  <c r="U29" i="30"/>
  <c r="S14" i="30"/>
  <c r="Q14" i="30"/>
  <c r="U14" i="30"/>
  <c r="W14" i="30"/>
  <c r="S28" i="30"/>
  <c r="Q28" i="30"/>
  <c r="U28" i="30"/>
  <c r="W28" i="30"/>
  <c r="S22" i="30"/>
  <c r="Q22" i="30"/>
  <c r="U22" i="30"/>
  <c r="W22" i="30"/>
  <c r="S16" i="30"/>
  <c r="Q16" i="30"/>
  <c r="U16" i="30"/>
  <c r="W16" i="30"/>
  <c r="Q9" i="30"/>
  <c r="W9" i="30"/>
  <c r="S9" i="30"/>
  <c r="U9" i="30"/>
  <c r="S21" i="30"/>
  <c r="Q21" i="30"/>
  <c r="W21" i="30"/>
  <c r="U21" i="30"/>
  <c r="S15" i="30"/>
  <c r="Q15" i="30"/>
  <c r="W15" i="30"/>
  <c r="U15" i="30"/>
  <c r="Q10" i="30"/>
  <c r="S10" i="30"/>
  <c r="W10" i="30"/>
  <c r="U10" i="30"/>
  <c r="G38" i="29"/>
  <c r="O39" i="29"/>
  <c r="G39" i="29"/>
  <c r="C40" i="29"/>
  <c r="P3" i="29" s="1"/>
  <c r="Q3" i="29" s="1"/>
  <c r="G38" i="28"/>
  <c r="O39" i="28"/>
  <c r="G39" i="28"/>
  <c r="C40" i="28"/>
  <c r="P3" i="28" s="1"/>
  <c r="Q3" i="28" s="1"/>
  <c r="G37" i="27"/>
  <c r="A39" i="27"/>
  <c r="G35" i="26"/>
  <c r="A36" i="26"/>
  <c r="G34" i="25"/>
  <c r="A36" i="25"/>
  <c r="G33" i="24"/>
  <c r="A35" i="24"/>
  <c r="A35" i="23"/>
  <c r="G33" i="23"/>
  <c r="O33" i="23"/>
  <c r="S32" i="23"/>
  <c r="Q32" i="23"/>
  <c r="U32" i="23"/>
  <c r="W32" i="23"/>
  <c r="G31" i="22"/>
  <c r="A33" i="22"/>
  <c r="A31" i="21"/>
  <c r="G29" i="21"/>
  <c r="G29" i="20"/>
  <c r="A31" i="20"/>
  <c r="G29" i="19"/>
  <c r="A31" i="19"/>
  <c r="G26" i="18"/>
  <c r="A28" i="18"/>
  <c r="G25" i="17"/>
  <c r="A27" i="17"/>
  <c r="G24" i="16"/>
  <c r="A26" i="16"/>
  <c r="G24" i="14"/>
  <c r="A26" i="14"/>
  <c r="A23" i="13"/>
  <c r="G21" i="13"/>
  <c r="M22" i="12"/>
  <c r="A23" i="12"/>
  <c r="G21" i="12"/>
  <c r="O21" i="12"/>
  <c r="M26" i="17"/>
  <c r="M30" i="21"/>
  <c r="M35" i="25"/>
  <c r="M34" i="24"/>
  <c r="M25" i="14"/>
  <c r="M32" i="22"/>
  <c r="M22" i="13"/>
  <c r="M39" i="27"/>
  <c r="M27" i="18"/>
  <c r="M25" i="16"/>
  <c r="M36" i="26"/>
  <c r="M30" i="19"/>
  <c r="M34" i="23"/>
  <c r="M38" i="27"/>
  <c r="M30" i="20"/>
  <c r="O44" i="32" l="1"/>
  <c r="S40" i="31"/>
  <c r="W40" i="31"/>
  <c r="Q40" i="31"/>
  <c r="U40" i="31"/>
  <c r="O12" i="30"/>
  <c r="O18" i="30"/>
  <c r="O19" i="30"/>
  <c r="O25" i="30"/>
  <c r="O26" i="30"/>
  <c r="O32" i="30"/>
  <c r="O33" i="30"/>
  <c r="O27" i="30"/>
  <c r="O31" i="30"/>
  <c r="O37" i="30"/>
  <c r="O38" i="30"/>
  <c r="O13" i="30"/>
  <c r="O17" i="30"/>
  <c r="O23" i="30"/>
  <c r="R3" i="30"/>
  <c r="O20" i="30"/>
  <c r="O24" i="30"/>
  <c r="O30" i="30"/>
  <c r="O34" i="30"/>
  <c r="O39" i="30"/>
  <c r="G40" i="29"/>
  <c r="O12" i="29"/>
  <c r="O19" i="29"/>
  <c r="O26" i="29"/>
  <c r="O33" i="29"/>
  <c r="S39" i="29"/>
  <c r="Q39" i="29"/>
  <c r="W39" i="29"/>
  <c r="U39" i="29"/>
  <c r="R3" i="29"/>
  <c r="O9" i="29"/>
  <c r="O10" i="29"/>
  <c r="O13" i="29"/>
  <c r="O14" i="29"/>
  <c r="O15" i="29"/>
  <c r="O16" i="29"/>
  <c r="O17" i="29"/>
  <c r="O20" i="29"/>
  <c r="O21" i="29"/>
  <c r="O22" i="29"/>
  <c r="O23" i="29"/>
  <c r="O24" i="29"/>
  <c r="O27" i="29"/>
  <c r="O28" i="29"/>
  <c r="O29" i="29"/>
  <c r="O30" i="29"/>
  <c r="O31" i="29"/>
  <c r="O34" i="29"/>
  <c r="O35" i="29"/>
  <c r="O36" i="29"/>
  <c r="O37" i="29"/>
  <c r="O38" i="29"/>
  <c r="G40" i="28"/>
  <c r="O18" i="28"/>
  <c r="O25" i="28"/>
  <c r="O32" i="28"/>
  <c r="S39" i="28"/>
  <c r="Q39" i="28"/>
  <c r="W39" i="28"/>
  <c r="U39" i="28"/>
  <c r="R3" i="28"/>
  <c r="O9" i="28"/>
  <c r="O10" i="28"/>
  <c r="O13" i="28"/>
  <c r="O14" i="28"/>
  <c r="O15" i="28"/>
  <c r="O16" i="28"/>
  <c r="O17" i="28"/>
  <c r="O20" i="28"/>
  <c r="O21" i="28"/>
  <c r="O22" i="28"/>
  <c r="O23" i="28"/>
  <c r="O24" i="28"/>
  <c r="O27" i="28"/>
  <c r="O28" i="28"/>
  <c r="O29" i="28"/>
  <c r="O30" i="28"/>
  <c r="O31" i="28"/>
  <c r="O34" i="28"/>
  <c r="O35" i="28"/>
  <c r="O36" i="28"/>
  <c r="O37" i="28"/>
  <c r="O38" i="28"/>
  <c r="G38" i="27"/>
  <c r="G39" i="27"/>
  <c r="C40" i="27"/>
  <c r="P3" i="27" s="1"/>
  <c r="Q3" i="27" s="1"/>
  <c r="G36" i="26"/>
  <c r="A37" i="26"/>
  <c r="G35" i="25"/>
  <c r="A37" i="25"/>
  <c r="G34" i="24"/>
  <c r="A36" i="24"/>
  <c r="G34" i="23"/>
  <c r="S33" i="23"/>
  <c r="Q33" i="23"/>
  <c r="W33" i="23"/>
  <c r="U33" i="23"/>
  <c r="A36" i="23"/>
  <c r="G32" i="22"/>
  <c r="A34" i="22"/>
  <c r="G30" i="21"/>
  <c r="A32" i="21"/>
  <c r="G30" i="20"/>
  <c r="A32" i="20"/>
  <c r="G30" i="19"/>
  <c r="A32" i="19"/>
  <c r="G27" i="18"/>
  <c r="A29" i="18"/>
  <c r="G26" i="17"/>
  <c r="A28" i="17"/>
  <c r="G25" i="16"/>
  <c r="A27" i="16"/>
  <c r="G25" i="14"/>
  <c r="A27" i="14"/>
  <c r="A24" i="13"/>
  <c r="G22" i="13"/>
  <c r="Q21" i="12"/>
  <c r="W21" i="12"/>
  <c r="S21" i="12"/>
  <c r="U21" i="12"/>
  <c r="A24" i="12"/>
  <c r="G22" i="12"/>
  <c r="O22" i="12"/>
  <c r="M31" i="21"/>
  <c r="M28" i="18"/>
  <c r="M26" i="16"/>
  <c r="M26" i="14"/>
  <c r="M35" i="23"/>
  <c r="M31" i="20"/>
  <c r="M23" i="12"/>
  <c r="M37" i="26"/>
  <c r="M35" i="24"/>
  <c r="M36" i="25"/>
  <c r="M31" i="19"/>
  <c r="M33" i="22"/>
  <c r="M27" i="17"/>
  <c r="M23" i="13"/>
  <c r="O44" i="31" l="1"/>
  <c r="Q20" i="30"/>
  <c r="U20" i="30"/>
  <c r="W20" i="30"/>
  <c r="S20" i="30"/>
  <c r="Q13" i="30"/>
  <c r="W13" i="30"/>
  <c r="U13" i="30"/>
  <c r="S13" i="30"/>
  <c r="W25" i="30"/>
  <c r="U25" i="30"/>
  <c r="S25" i="30"/>
  <c r="Q25" i="30"/>
  <c r="Q34" i="30"/>
  <c r="U34" i="30"/>
  <c r="S34" i="30"/>
  <c r="W34" i="30"/>
  <c r="Q38" i="30"/>
  <c r="S38" i="30"/>
  <c r="U38" i="30"/>
  <c r="W38" i="30"/>
  <c r="U33" i="30"/>
  <c r="S33" i="30"/>
  <c r="Q33" i="30"/>
  <c r="W33" i="30"/>
  <c r="W19" i="30"/>
  <c r="U19" i="30"/>
  <c r="S19" i="30"/>
  <c r="Q19" i="30"/>
  <c r="Q30" i="30"/>
  <c r="U30" i="30"/>
  <c r="S30" i="30"/>
  <c r="W30" i="30"/>
  <c r="Q23" i="30"/>
  <c r="W23" i="30"/>
  <c r="U23" i="30"/>
  <c r="S23" i="30"/>
  <c r="S37" i="30"/>
  <c r="U37" i="30"/>
  <c r="Q37" i="30"/>
  <c r="W37" i="30"/>
  <c r="S32" i="30"/>
  <c r="Q32" i="30"/>
  <c r="U32" i="30"/>
  <c r="W32" i="30"/>
  <c r="W18" i="30"/>
  <c r="S18" i="30"/>
  <c r="Q18" i="30"/>
  <c r="U18" i="30"/>
  <c r="W39" i="30"/>
  <c r="U39" i="30"/>
  <c r="S39" i="30"/>
  <c r="Q39" i="30"/>
  <c r="S27" i="30"/>
  <c r="U27" i="30"/>
  <c r="Q27" i="30"/>
  <c r="W27" i="30"/>
  <c r="S24" i="30"/>
  <c r="W24" i="30"/>
  <c r="Q24" i="30"/>
  <c r="U24" i="30"/>
  <c r="Q17" i="30"/>
  <c r="S17" i="30"/>
  <c r="W17" i="30"/>
  <c r="U17" i="30"/>
  <c r="S31" i="30"/>
  <c r="Q31" i="30"/>
  <c r="U31" i="30"/>
  <c r="W31" i="30"/>
  <c r="W26" i="30"/>
  <c r="S26" i="30"/>
  <c r="Q26" i="30"/>
  <c r="U26" i="30"/>
  <c r="W12" i="30"/>
  <c r="S12" i="30"/>
  <c r="Q12" i="30"/>
  <c r="U12" i="30"/>
  <c r="O40" i="30"/>
  <c r="U33" i="29"/>
  <c r="S33" i="29"/>
  <c r="Q33" i="29"/>
  <c r="W33" i="29"/>
  <c r="W26" i="29"/>
  <c r="U26" i="29"/>
  <c r="S26" i="29"/>
  <c r="Q26" i="29"/>
  <c r="U19" i="29"/>
  <c r="W19" i="29"/>
  <c r="S19" i="29"/>
  <c r="Q19" i="29"/>
  <c r="W12" i="29"/>
  <c r="S12" i="29"/>
  <c r="U12" i="29"/>
  <c r="Q12" i="29"/>
  <c r="S35" i="29"/>
  <c r="Q35" i="29"/>
  <c r="W35" i="29"/>
  <c r="U35" i="29"/>
  <c r="S29" i="29"/>
  <c r="Q29" i="29"/>
  <c r="W29" i="29"/>
  <c r="U29" i="29"/>
  <c r="S17" i="29"/>
  <c r="Q17" i="29"/>
  <c r="U17" i="29"/>
  <c r="W17" i="29"/>
  <c r="Q13" i="29"/>
  <c r="U13" i="29"/>
  <c r="W13" i="29"/>
  <c r="S13" i="29"/>
  <c r="S38" i="29"/>
  <c r="Q38" i="29"/>
  <c r="W38" i="29"/>
  <c r="U38" i="29"/>
  <c r="S34" i="29"/>
  <c r="Q34" i="29"/>
  <c r="W34" i="29"/>
  <c r="U34" i="29"/>
  <c r="S28" i="29"/>
  <c r="Q28" i="29"/>
  <c r="W28" i="29"/>
  <c r="U28" i="29"/>
  <c r="S22" i="29"/>
  <c r="Q22" i="29"/>
  <c r="U22" i="29"/>
  <c r="W22" i="29"/>
  <c r="S16" i="29"/>
  <c r="Q16" i="29"/>
  <c r="U16" i="29"/>
  <c r="W16" i="29"/>
  <c r="Q10" i="29"/>
  <c r="U10" i="29"/>
  <c r="W10" i="29"/>
  <c r="S10" i="29"/>
  <c r="S23" i="29"/>
  <c r="Q23" i="29"/>
  <c r="U23" i="29"/>
  <c r="W23" i="29"/>
  <c r="S37" i="29"/>
  <c r="Q37" i="29"/>
  <c r="W37" i="29"/>
  <c r="U37" i="29"/>
  <c r="S31" i="29"/>
  <c r="Q31" i="29"/>
  <c r="W31" i="29"/>
  <c r="U31" i="29"/>
  <c r="S27" i="29"/>
  <c r="Q27" i="29"/>
  <c r="W27" i="29"/>
  <c r="U27" i="29"/>
  <c r="S21" i="29"/>
  <c r="Q21" i="29"/>
  <c r="U21" i="29"/>
  <c r="W21" i="29"/>
  <c r="Q15" i="29"/>
  <c r="U15" i="29"/>
  <c r="S15" i="29"/>
  <c r="W15" i="29"/>
  <c r="O40" i="29"/>
  <c r="Q9" i="29"/>
  <c r="W9" i="29"/>
  <c r="S9" i="29"/>
  <c r="U9" i="29"/>
  <c r="S36" i="29"/>
  <c r="Q36" i="29"/>
  <c r="W36" i="29"/>
  <c r="U36" i="29"/>
  <c r="S30" i="29"/>
  <c r="Q30" i="29"/>
  <c r="W30" i="29"/>
  <c r="U30" i="29"/>
  <c r="S24" i="29"/>
  <c r="Q24" i="29"/>
  <c r="U24" i="29"/>
  <c r="W24" i="29"/>
  <c r="S20" i="29"/>
  <c r="Q20" i="29"/>
  <c r="U20" i="29"/>
  <c r="W20" i="29"/>
  <c r="Q14" i="29"/>
  <c r="U14" i="29"/>
  <c r="S14" i="29"/>
  <c r="W14" i="29"/>
  <c r="Q32" i="28"/>
  <c r="S32" i="28"/>
  <c r="U32" i="28"/>
  <c r="W32" i="28"/>
  <c r="W25" i="28"/>
  <c r="U25" i="28"/>
  <c r="S25" i="28"/>
  <c r="Q25" i="28"/>
  <c r="Q18" i="28"/>
  <c r="W18" i="28"/>
  <c r="U18" i="28"/>
  <c r="S18" i="28"/>
  <c r="S35" i="28"/>
  <c r="Q35" i="28"/>
  <c r="W35" i="28"/>
  <c r="U35" i="28"/>
  <c r="S29" i="28"/>
  <c r="Q29" i="28"/>
  <c r="W29" i="28"/>
  <c r="U29" i="28"/>
  <c r="S23" i="28"/>
  <c r="Q23" i="28"/>
  <c r="W23" i="28"/>
  <c r="U23" i="28"/>
  <c r="S17" i="28"/>
  <c r="Q17" i="28"/>
  <c r="W17" i="28"/>
  <c r="U17" i="28"/>
  <c r="S13" i="28"/>
  <c r="Q13" i="28"/>
  <c r="W13" i="28"/>
  <c r="U13" i="28"/>
  <c r="S38" i="28"/>
  <c r="Q38" i="28"/>
  <c r="W38" i="28"/>
  <c r="U38" i="28"/>
  <c r="S34" i="28"/>
  <c r="Q34" i="28"/>
  <c r="W34" i="28"/>
  <c r="U34" i="28"/>
  <c r="S28" i="28"/>
  <c r="Q28" i="28"/>
  <c r="U28" i="28"/>
  <c r="W28" i="28"/>
  <c r="S22" i="28"/>
  <c r="Q22" i="28"/>
  <c r="W22" i="28"/>
  <c r="U22" i="28"/>
  <c r="S16" i="28"/>
  <c r="Q16" i="28"/>
  <c r="U16" i="28"/>
  <c r="W16" i="28"/>
  <c r="Q10" i="28"/>
  <c r="S10" i="28"/>
  <c r="W10" i="28"/>
  <c r="U10" i="28"/>
  <c r="S37" i="28"/>
  <c r="Q37" i="28"/>
  <c r="W37" i="28"/>
  <c r="U37" i="28"/>
  <c r="S31" i="28"/>
  <c r="Q31" i="28"/>
  <c r="W31" i="28"/>
  <c r="U31" i="28"/>
  <c r="S27" i="28"/>
  <c r="Q27" i="28"/>
  <c r="W27" i="28"/>
  <c r="U27" i="28"/>
  <c r="S21" i="28"/>
  <c r="Q21" i="28"/>
  <c r="W21" i="28"/>
  <c r="U21" i="28"/>
  <c r="S15" i="28"/>
  <c r="Q15" i="28"/>
  <c r="W15" i="28"/>
  <c r="U15" i="28"/>
  <c r="O40" i="28"/>
  <c r="Q9" i="28"/>
  <c r="W9" i="28"/>
  <c r="U9" i="28"/>
  <c r="S9" i="28"/>
  <c r="S36" i="28"/>
  <c r="Q36" i="28"/>
  <c r="U36" i="28"/>
  <c r="W36" i="28"/>
  <c r="S30" i="28"/>
  <c r="Q30" i="28"/>
  <c r="W30" i="28"/>
  <c r="U30" i="28"/>
  <c r="S24" i="28"/>
  <c r="Q24" i="28"/>
  <c r="U24" i="28"/>
  <c r="W24" i="28"/>
  <c r="S20" i="28"/>
  <c r="Q20" i="28"/>
  <c r="U20" i="28"/>
  <c r="W20" i="28"/>
  <c r="S14" i="28"/>
  <c r="Q14" i="28"/>
  <c r="W14" i="28"/>
  <c r="U14" i="28"/>
  <c r="G40" i="27"/>
  <c r="O11" i="27"/>
  <c r="O12" i="27"/>
  <c r="O18" i="27"/>
  <c r="O19" i="27"/>
  <c r="O25" i="27"/>
  <c r="O26" i="27"/>
  <c r="O32" i="27"/>
  <c r="O33" i="27"/>
  <c r="O39" i="27"/>
  <c r="W39" i="27" s="1"/>
  <c r="R3" i="27"/>
  <c r="O9" i="27"/>
  <c r="O10" i="27"/>
  <c r="O13" i="27"/>
  <c r="O14" i="27"/>
  <c r="O15" i="27"/>
  <c r="O16" i="27"/>
  <c r="O17" i="27"/>
  <c r="O20" i="27"/>
  <c r="O21" i="27"/>
  <c r="O22" i="27"/>
  <c r="O23" i="27"/>
  <c r="O24" i="27"/>
  <c r="O27" i="27"/>
  <c r="O28" i="27"/>
  <c r="O29" i="27"/>
  <c r="O30" i="27"/>
  <c r="O31" i="27"/>
  <c r="O34" i="27"/>
  <c r="O35" i="27"/>
  <c r="O36" i="27"/>
  <c r="O37" i="27"/>
  <c r="O38" i="27"/>
  <c r="G37" i="26"/>
  <c r="A38" i="26"/>
  <c r="G36" i="25"/>
  <c r="A38" i="25"/>
  <c r="G35" i="24"/>
  <c r="A37" i="24"/>
  <c r="G35" i="23"/>
  <c r="A37" i="23"/>
  <c r="G33" i="22"/>
  <c r="A35" i="22"/>
  <c r="G31" i="21"/>
  <c r="A33" i="21"/>
  <c r="G31" i="20"/>
  <c r="A33" i="20"/>
  <c r="G31" i="19"/>
  <c r="A33" i="19"/>
  <c r="G28" i="18"/>
  <c r="M29" i="18"/>
  <c r="A30" i="18"/>
  <c r="G27" i="17"/>
  <c r="A29" i="17"/>
  <c r="G26" i="16"/>
  <c r="A28" i="16"/>
  <c r="G26" i="14"/>
  <c r="A28" i="14"/>
  <c r="G23" i="13"/>
  <c r="A25" i="13"/>
  <c r="G23" i="12"/>
  <c r="Q22" i="12"/>
  <c r="W22" i="12"/>
  <c r="S22" i="12"/>
  <c r="U22" i="12"/>
  <c r="A25" i="12"/>
  <c r="M27" i="16"/>
  <c r="M38" i="26"/>
  <c r="M32" i="19"/>
  <c r="M28" i="17"/>
  <c r="M24" i="13"/>
  <c r="M34" i="22"/>
  <c r="M32" i="21"/>
  <c r="M24" i="12"/>
  <c r="M37" i="25"/>
  <c r="M27" i="14"/>
  <c r="M36" i="24"/>
  <c r="M32" i="20"/>
  <c r="M36" i="23"/>
  <c r="U40" i="30" l="1"/>
  <c r="Q40" i="30"/>
  <c r="S40" i="30"/>
  <c r="W40" i="30"/>
  <c r="Q39" i="27"/>
  <c r="W40" i="29"/>
  <c r="S40" i="29"/>
  <c r="Q40" i="29"/>
  <c r="U40" i="29"/>
  <c r="Q40" i="28"/>
  <c r="U40" i="28"/>
  <c r="W40" i="28"/>
  <c r="S40" i="28"/>
  <c r="S39" i="27"/>
  <c r="U39" i="27"/>
  <c r="U33" i="27"/>
  <c r="S33" i="27"/>
  <c r="Q33" i="27"/>
  <c r="W33" i="27"/>
  <c r="S19" i="27"/>
  <c r="Q19" i="27"/>
  <c r="W19" i="27"/>
  <c r="U19" i="27"/>
  <c r="U32" i="27"/>
  <c r="S32" i="27"/>
  <c r="Q32" i="27"/>
  <c r="W32" i="27"/>
  <c r="W18" i="27"/>
  <c r="U18" i="27"/>
  <c r="Q18" i="27"/>
  <c r="S18" i="27"/>
  <c r="U26" i="27"/>
  <c r="Q26" i="27"/>
  <c r="S26" i="27"/>
  <c r="W26" i="27"/>
  <c r="W12" i="27"/>
  <c r="U12" i="27"/>
  <c r="Q12" i="27"/>
  <c r="S12" i="27"/>
  <c r="Q25" i="27"/>
  <c r="W25" i="27"/>
  <c r="U25" i="27"/>
  <c r="S25" i="27"/>
  <c r="S11" i="27"/>
  <c r="U11" i="27"/>
  <c r="Q11" i="27"/>
  <c r="W11" i="27"/>
  <c r="Q30" i="27"/>
  <c r="S30" i="27"/>
  <c r="U30" i="27"/>
  <c r="W30" i="27"/>
  <c r="Q20" i="27"/>
  <c r="S20" i="27"/>
  <c r="U20" i="27"/>
  <c r="W20" i="27"/>
  <c r="Q35" i="27"/>
  <c r="W35" i="27"/>
  <c r="U35" i="27"/>
  <c r="S35" i="27"/>
  <c r="Q29" i="27"/>
  <c r="W29" i="27"/>
  <c r="U29" i="27"/>
  <c r="S29" i="27"/>
  <c r="Q23" i="27"/>
  <c r="W23" i="27"/>
  <c r="U23" i="27"/>
  <c r="S23" i="27"/>
  <c r="Q17" i="27"/>
  <c r="W17" i="27"/>
  <c r="U17" i="27"/>
  <c r="S17" i="27"/>
  <c r="Q13" i="27"/>
  <c r="W13" i="27"/>
  <c r="S13" i="27"/>
  <c r="U13" i="27"/>
  <c r="Q36" i="27"/>
  <c r="W36" i="27"/>
  <c r="U36" i="27"/>
  <c r="S36" i="27"/>
  <c r="Q24" i="27"/>
  <c r="S24" i="27"/>
  <c r="W24" i="27"/>
  <c r="U24" i="27"/>
  <c r="Q14" i="27"/>
  <c r="S14" i="27"/>
  <c r="U14" i="27"/>
  <c r="W14" i="27"/>
  <c r="Q38" i="27"/>
  <c r="W38" i="27"/>
  <c r="U38" i="27"/>
  <c r="S38" i="27"/>
  <c r="Q34" i="27"/>
  <c r="W34" i="27"/>
  <c r="U34" i="27"/>
  <c r="S34" i="27"/>
  <c r="Q28" i="27"/>
  <c r="S28" i="27"/>
  <c r="U28" i="27"/>
  <c r="W28" i="27"/>
  <c r="Q22" i="27"/>
  <c r="S22" i="27"/>
  <c r="U22" i="27"/>
  <c r="W22" i="27"/>
  <c r="Q16" i="27"/>
  <c r="S16" i="27"/>
  <c r="W16" i="27"/>
  <c r="U16" i="27"/>
  <c r="Q10" i="27"/>
  <c r="S10" i="27"/>
  <c r="U10" i="27"/>
  <c r="W10" i="27"/>
  <c r="Q37" i="27"/>
  <c r="W37" i="27"/>
  <c r="U37" i="27"/>
  <c r="S37" i="27"/>
  <c r="Q31" i="27"/>
  <c r="W31" i="27"/>
  <c r="U31" i="27"/>
  <c r="S31" i="27"/>
  <c r="Q27" i="27"/>
  <c r="W27" i="27"/>
  <c r="U27" i="27"/>
  <c r="S27" i="27"/>
  <c r="Q21" i="27"/>
  <c r="W21" i="27"/>
  <c r="U21" i="27"/>
  <c r="S21" i="27"/>
  <c r="Q15" i="27"/>
  <c r="W15" i="27"/>
  <c r="S15" i="27"/>
  <c r="U15" i="27"/>
  <c r="O40" i="27"/>
  <c r="Q9" i="27"/>
  <c r="W9" i="27"/>
  <c r="S9" i="27"/>
  <c r="U9" i="27"/>
  <c r="G38" i="26"/>
  <c r="A39" i="26"/>
  <c r="M39" i="26" s="1"/>
  <c r="C40" i="26" s="1"/>
  <c r="P3" i="26" s="1"/>
  <c r="Q3" i="26" s="1"/>
  <c r="O16" i="26" s="1"/>
  <c r="O10" i="26"/>
  <c r="O17" i="26"/>
  <c r="O24" i="26"/>
  <c r="O31" i="26"/>
  <c r="G37" i="25"/>
  <c r="A39" i="25"/>
  <c r="G36" i="24"/>
  <c r="A38" i="24"/>
  <c r="G36" i="23"/>
  <c r="A38" i="23"/>
  <c r="G34" i="22"/>
  <c r="M35" i="22"/>
  <c r="A36" i="22"/>
  <c r="G32" i="21"/>
  <c r="A34" i="21"/>
  <c r="G32" i="20"/>
  <c r="A34" i="20"/>
  <c r="G32" i="19"/>
  <c r="A34" i="19"/>
  <c r="A31" i="18"/>
  <c r="O29" i="18"/>
  <c r="G29" i="18"/>
  <c r="A30" i="17"/>
  <c r="G28" i="17"/>
  <c r="G27" i="16"/>
  <c r="M28" i="16"/>
  <c r="A29" i="16"/>
  <c r="G27" i="14"/>
  <c r="A29" i="14"/>
  <c r="G24" i="13"/>
  <c r="A26" i="13"/>
  <c r="G24" i="12"/>
  <c r="A26" i="12"/>
  <c r="M25" i="13"/>
  <c r="M30" i="18"/>
  <c r="M33" i="19"/>
  <c r="M33" i="20"/>
  <c r="M37" i="24"/>
  <c r="M37" i="23"/>
  <c r="M39" i="25"/>
  <c r="M29" i="17"/>
  <c r="M33" i="21"/>
  <c r="M25" i="12"/>
  <c r="M38" i="25"/>
  <c r="M28" i="14"/>
  <c r="O44" i="30" l="1"/>
  <c r="O44" i="29"/>
  <c r="O44" i="28"/>
  <c r="S40" i="27"/>
  <c r="Q40" i="27"/>
  <c r="U40" i="27"/>
  <c r="W40" i="27"/>
  <c r="O27" i="26"/>
  <c r="S27" i="26" s="1"/>
  <c r="O15" i="26"/>
  <c r="Q15" i="26" s="1"/>
  <c r="O37" i="26"/>
  <c r="W37" i="26" s="1"/>
  <c r="O21" i="26"/>
  <c r="U21" i="26" s="1"/>
  <c r="O9" i="26"/>
  <c r="Q9" i="26" s="1"/>
  <c r="O30" i="26"/>
  <c r="U30" i="26" s="1"/>
  <c r="O20" i="26"/>
  <c r="Q20" i="26" s="1"/>
  <c r="R3" i="26"/>
  <c r="O35" i="26"/>
  <c r="W35" i="26" s="1"/>
  <c r="O29" i="26"/>
  <c r="W29" i="26" s="1"/>
  <c r="O23" i="26"/>
  <c r="U23" i="26" s="1"/>
  <c r="O13" i="26"/>
  <c r="W13" i="26" s="1"/>
  <c r="O39" i="26"/>
  <c r="G39" i="26"/>
  <c r="G40" i="26" s="1"/>
  <c r="O36" i="26"/>
  <c r="W36" i="26" s="1"/>
  <c r="O14" i="26"/>
  <c r="W14" i="26" s="1"/>
  <c r="O34" i="26"/>
  <c r="W34" i="26" s="1"/>
  <c r="O28" i="26"/>
  <c r="U28" i="26" s="1"/>
  <c r="O22" i="26"/>
  <c r="S22" i="26" s="1"/>
  <c r="O38" i="26"/>
  <c r="O12" i="26"/>
  <c r="O19" i="26"/>
  <c r="O33" i="26"/>
  <c r="Q17" i="26"/>
  <c r="W17" i="26"/>
  <c r="S17" i="26"/>
  <c r="U17" i="26"/>
  <c r="Q16" i="26"/>
  <c r="W16" i="26"/>
  <c r="S16" i="26"/>
  <c r="U16" i="26"/>
  <c r="Q10" i="26"/>
  <c r="U10" i="26"/>
  <c r="S10" i="26"/>
  <c r="W10" i="26"/>
  <c r="S31" i="26"/>
  <c r="Q31" i="26"/>
  <c r="W31" i="26"/>
  <c r="U31" i="26"/>
  <c r="S24" i="26"/>
  <c r="Q24" i="26"/>
  <c r="W24" i="26"/>
  <c r="U24" i="26"/>
  <c r="G38" i="25"/>
  <c r="G39" i="25"/>
  <c r="C40" i="25"/>
  <c r="P3" i="25" s="1"/>
  <c r="Q3" i="25" s="1"/>
  <c r="G37" i="24"/>
  <c r="A39" i="24"/>
  <c r="G37" i="23"/>
  <c r="A39" i="23"/>
  <c r="M39" i="23" s="1"/>
  <c r="M36" i="22"/>
  <c r="A37" i="22"/>
  <c r="G35" i="22"/>
  <c r="O35" i="22"/>
  <c r="G33" i="21"/>
  <c r="A35" i="21"/>
  <c r="G33" i="20"/>
  <c r="A35" i="20"/>
  <c r="G33" i="19"/>
  <c r="A35" i="19"/>
  <c r="G30" i="18"/>
  <c r="Q29" i="18"/>
  <c r="U29" i="18"/>
  <c r="S29" i="18"/>
  <c r="W29" i="18"/>
  <c r="A32" i="18"/>
  <c r="A31" i="17"/>
  <c r="G29" i="17"/>
  <c r="O28" i="16"/>
  <c r="G28" i="16"/>
  <c r="A30" i="16"/>
  <c r="A30" i="14"/>
  <c r="G28" i="14"/>
  <c r="G25" i="13"/>
  <c r="A27" i="13"/>
  <c r="G25" i="12"/>
  <c r="A27" i="12"/>
  <c r="M26" i="13"/>
  <c r="M34" i="19"/>
  <c r="M34" i="20"/>
  <c r="M38" i="24"/>
  <c r="M34" i="21"/>
  <c r="M39" i="24"/>
  <c r="M30" i="17"/>
  <c r="M29" i="16"/>
  <c r="M31" i="18"/>
  <c r="M26" i="12"/>
  <c r="M38" i="23"/>
  <c r="M29" i="14"/>
  <c r="O44" i="27" l="1"/>
  <c r="W23" i="26"/>
  <c r="S15" i="26"/>
  <c r="Q37" i="26"/>
  <c r="W30" i="26"/>
  <c r="W9" i="26"/>
  <c r="U15" i="26"/>
  <c r="S20" i="26"/>
  <c r="S30" i="26"/>
  <c r="S36" i="26"/>
  <c r="W27" i="26"/>
  <c r="S37" i="26"/>
  <c r="U20" i="26"/>
  <c r="Q36" i="26"/>
  <c r="S23" i="26"/>
  <c r="S9" i="26"/>
  <c r="U27" i="26"/>
  <c r="Q22" i="26"/>
  <c r="U9" i="26"/>
  <c r="W15" i="26"/>
  <c r="Q27" i="26"/>
  <c r="Q35" i="26"/>
  <c r="Q34" i="26"/>
  <c r="W22" i="26"/>
  <c r="U29" i="26"/>
  <c r="W20" i="26"/>
  <c r="U36" i="26"/>
  <c r="U37" i="26"/>
  <c r="U22" i="26"/>
  <c r="Q23" i="26"/>
  <c r="S28" i="26"/>
  <c r="Q29" i="26"/>
  <c r="S21" i="26"/>
  <c r="Q14" i="26"/>
  <c r="Q21" i="26"/>
  <c r="W28" i="26"/>
  <c r="U13" i="26"/>
  <c r="U14" i="26"/>
  <c r="Q30" i="26"/>
  <c r="W21" i="26"/>
  <c r="Q28" i="26"/>
  <c r="Q13" i="26"/>
  <c r="S29" i="26"/>
  <c r="S12" i="26"/>
  <c r="U12" i="26"/>
  <c r="W12" i="26"/>
  <c r="Q12" i="26"/>
  <c r="O40" i="26"/>
  <c r="S34" i="26"/>
  <c r="S35" i="26"/>
  <c r="Q38" i="26"/>
  <c r="W38" i="26"/>
  <c r="S38" i="26"/>
  <c r="U38" i="26"/>
  <c r="S14" i="26"/>
  <c r="U34" i="26"/>
  <c r="S13" i="26"/>
  <c r="U35" i="26"/>
  <c r="W33" i="26"/>
  <c r="U33" i="26"/>
  <c r="S33" i="26"/>
  <c r="Q33" i="26"/>
  <c r="Q39" i="26"/>
  <c r="W39" i="26"/>
  <c r="S39" i="26"/>
  <c r="U39" i="26"/>
  <c r="U19" i="26"/>
  <c r="S19" i="26"/>
  <c r="Q19" i="26"/>
  <c r="W19" i="26"/>
  <c r="G40" i="25"/>
  <c r="O38" i="25"/>
  <c r="Q38" i="25" s="1"/>
  <c r="O11" i="25"/>
  <c r="O12" i="25"/>
  <c r="O18" i="25"/>
  <c r="O25" i="25"/>
  <c r="O26" i="25"/>
  <c r="O32" i="25"/>
  <c r="O33" i="25"/>
  <c r="O39" i="25"/>
  <c r="Q39" i="25" s="1"/>
  <c r="R3" i="25"/>
  <c r="O9" i="25"/>
  <c r="O10" i="25"/>
  <c r="O13" i="25"/>
  <c r="O14" i="25"/>
  <c r="O15" i="25"/>
  <c r="O16" i="25"/>
  <c r="O17" i="25"/>
  <c r="O20" i="25"/>
  <c r="O21" i="25"/>
  <c r="O22" i="25"/>
  <c r="O23" i="25"/>
  <c r="O24" i="25"/>
  <c r="O27" i="25"/>
  <c r="O28" i="25"/>
  <c r="O29" i="25"/>
  <c r="O30" i="25"/>
  <c r="O31" i="25"/>
  <c r="O34" i="25"/>
  <c r="O35" i="25"/>
  <c r="O36" i="25"/>
  <c r="O37" i="25"/>
  <c r="G38" i="24"/>
  <c r="G39" i="24"/>
  <c r="C40" i="24"/>
  <c r="P3" i="24" s="1"/>
  <c r="Q3" i="24" s="1"/>
  <c r="G38" i="23"/>
  <c r="G39" i="23"/>
  <c r="O39" i="23"/>
  <c r="C40" i="23"/>
  <c r="P3" i="23" s="1"/>
  <c r="Q3" i="23" s="1"/>
  <c r="A38" i="22"/>
  <c r="G36" i="22"/>
  <c r="O36" i="22"/>
  <c r="Q35" i="22"/>
  <c r="W35" i="22"/>
  <c r="S35" i="22"/>
  <c r="U35" i="22"/>
  <c r="G34" i="21"/>
  <c r="A36" i="21"/>
  <c r="G34" i="20"/>
  <c r="A36" i="20"/>
  <c r="G34" i="19"/>
  <c r="A36" i="19"/>
  <c r="G31" i="18"/>
  <c r="A33" i="18"/>
  <c r="G30" i="17"/>
  <c r="A32" i="17"/>
  <c r="G29" i="16"/>
  <c r="A31" i="16"/>
  <c r="U28" i="16"/>
  <c r="W28" i="16"/>
  <c r="S28" i="16"/>
  <c r="Q28" i="16"/>
  <c r="A31" i="14"/>
  <c r="G29" i="14"/>
  <c r="G26" i="13"/>
  <c r="A28" i="13"/>
  <c r="G26" i="12"/>
  <c r="A28" i="12"/>
  <c r="M30" i="14"/>
  <c r="M35" i="20"/>
  <c r="M30" i="16"/>
  <c r="M32" i="18"/>
  <c r="M27" i="13"/>
  <c r="M27" i="12"/>
  <c r="M31" i="17"/>
  <c r="M37" i="22"/>
  <c r="M35" i="21"/>
  <c r="M35" i="19"/>
  <c r="S40" i="26" l="1"/>
  <c r="Q40" i="26"/>
  <c r="W40" i="26"/>
  <c r="U40" i="26"/>
  <c r="U38" i="25"/>
  <c r="W38" i="25"/>
  <c r="S38" i="25"/>
  <c r="U39" i="25"/>
  <c r="S39" i="25"/>
  <c r="W39" i="25"/>
  <c r="W33" i="25"/>
  <c r="U33" i="25"/>
  <c r="S33" i="25"/>
  <c r="Q33" i="25"/>
  <c r="W18" i="25"/>
  <c r="U18" i="25"/>
  <c r="S18" i="25"/>
  <c r="Q18" i="25"/>
  <c r="S32" i="25"/>
  <c r="Q32" i="25"/>
  <c r="U32" i="25"/>
  <c r="W32" i="25"/>
  <c r="U12" i="25"/>
  <c r="Q12" i="25"/>
  <c r="W12" i="25"/>
  <c r="S12" i="25"/>
  <c r="U26" i="25"/>
  <c r="S26" i="25"/>
  <c r="Q26" i="25"/>
  <c r="W26" i="25"/>
  <c r="W11" i="25"/>
  <c r="U11" i="25"/>
  <c r="S11" i="25"/>
  <c r="Q11" i="25"/>
  <c r="U25" i="25"/>
  <c r="S25" i="25"/>
  <c r="Q25" i="25"/>
  <c r="W25" i="25"/>
  <c r="S35" i="25"/>
  <c r="Q35" i="25"/>
  <c r="W35" i="25"/>
  <c r="U35" i="25"/>
  <c r="S29" i="25"/>
  <c r="Q29" i="25"/>
  <c r="W29" i="25"/>
  <c r="U29" i="25"/>
  <c r="S23" i="25"/>
  <c r="Q23" i="25"/>
  <c r="W23" i="25"/>
  <c r="U23" i="25"/>
  <c r="S17" i="25"/>
  <c r="Q17" i="25"/>
  <c r="W17" i="25"/>
  <c r="U17" i="25"/>
  <c r="S13" i="25"/>
  <c r="Q13" i="25"/>
  <c r="W13" i="25"/>
  <c r="U13" i="25"/>
  <c r="S34" i="25"/>
  <c r="Q34" i="25"/>
  <c r="W34" i="25"/>
  <c r="U34" i="25"/>
  <c r="S28" i="25"/>
  <c r="Q28" i="25"/>
  <c r="U28" i="25"/>
  <c r="W28" i="25"/>
  <c r="S22" i="25"/>
  <c r="Q22" i="25"/>
  <c r="W22" i="25"/>
  <c r="U22" i="25"/>
  <c r="S16" i="25"/>
  <c r="Q16" i="25"/>
  <c r="U16" i="25"/>
  <c r="W16" i="25"/>
  <c r="Q10" i="25"/>
  <c r="S10" i="25"/>
  <c r="W10" i="25"/>
  <c r="U10" i="25"/>
  <c r="S37" i="25"/>
  <c r="Q37" i="25"/>
  <c r="W37" i="25"/>
  <c r="U37" i="25"/>
  <c r="S31" i="25"/>
  <c r="Q31" i="25"/>
  <c r="W31" i="25"/>
  <c r="U31" i="25"/>
  <c r="S27" i="25"/>
  <c r="Q27" i="25"/>
  <c r="W27" i="25"/>
  <c r="U27" i="25"/>
  <c r="S21" i="25"/>
  <c r="Q21" i="25"/>
  <c r="W21" i="25"/>
  <c r="U21" i="25"/>
  <c r="S15" i="25"/>
  <c r="Q15" i="25"/>
  <c r="W15" i="25"/>
  <c r="U15" i="25"/>
  <c r="O40" i="25"/>
  <c r="Q9" i="25"/>
  <c r="W9" i="25"/>
  <c r="U9" i="25"/>
  <c r="S9" i="25"/>
  <c r="S36" i="25"/>
  <c r="Q36" i="25"/>
  <c r="W36" i="25"/>
  <c r="U36" i="25"/>
  <c r="S30" i="25"/>
  <c r="Q30" i="25"/>
  <c r="W30" i="25"/>
  <c r="U30" i="25"/>
  <c r="S24" i="25"/>
  <c r="Q24" i="25"/>
  <c r="U24" i="25"/>
  <c r="W24" i="25"/>
  <c r="S20" i="25"/>
  <c r="Q20" i="25"/>
  <c r="U20" i="25"/>
  <c r="W20" i="25"/>
  <c r="S14" i="25"/>
  <c r="Q14" i="25"/>
  <c r="W14" i="25"/>
  <c r="U14" i="25"/>
  <c r="G40" i="24"/>
  <c r="O38" i="24"/>
  <c r="S38" i="24" s="1"/>
  <c r="O11" i="24"/>
  <c r="O12" i="24"/>
  <c r="O18" i="24"/>
  <c r="O19" i="24"/>
  <c r="O25" i="24"/>
  <c r="O26" i="24"/>
  <c r="O32" i="24"/>
  <c r="O33" i="24"/>
  <c r="O39" i="24"/>
  <c r="W39" i="24" s="1"/>
  <c r="R3" i="24"/>
  <c r="O9" i="24"/>
  <c r="O10" i="24"/>
  <c r="O13" i="24"/>
  <c r="O14" i="24"/>
  <c r="O15" i="24"/>
  <c r="O16" i="24"/>
  <c r="O17" i="24"/>
  <c r="O20" i="24"/>
  <c r="O21" i="24"/>
  <c r="O22" i="24"/>
  <c r="O23" i="24"/>
  <c r="O24" i="24"/>
  <c r="O27" i="24"/>
  <c r="O28" i="24"/>
  <c r="O29" i="24"/>
  <c r="O30" i="24"/>
  <c r="O31" i="24"/>
  <c r="O34" i="24"/>
  <c r="O35" i="24"/>
  <c r="O36" i="24"/>
  <c r="O37" i="24"/>
  <c r="G40" i="23"/>
  <c r="S39" i="23"/>
  <c r="Q39" i="23"/>
  <c r="W39" i="23"/>
  <c r="U39" i="23"/>
  <c r="R3" i="23"/>
  <c r="O9" i="23"/>
  <c r="O10" i="23"/>
  <c r="O13" i="23"/>
  <c r="O14" i="23"/>
  <c r="O15" i="23"/>
  <c r="O16" i="23"/>
  <c r="O17" i="23"/>
  <c r="O20" i="23"/>
  <c r="O21" i="23"/>
  <c r="O22" i="23"/>
  <c r="O23" i="23"/>
  <c r="O24" i="23"/>
  <c r="O27" i="23"/>
  <c r="O28" i="23"/>
  <c r="O29" i="23"/>
  <c r="O30" i="23"/>
  <c r="O31" i="23"/>
  <c r="O34" i="23"/>
  <c r="O35" i="23"/>
  <c r="O36" i="23"/>
  <c r="O37" i="23"/>
  <c r="O38" i="23"/>
  <c r="G37" i="22"/>
  <c r="Q36" i="22"/>
  <c r="W36" i="22"/>
  <c r="S36" i="22"/>
  <c r="U36" i="22"/>
  <c r="A39" i="22"/>
  <c r="G35" i="21"/>
  <c r="A37" i="21"/>
  <c r="G35" i="20"/>
  <c r="A37" i="20"/>
  <c r="A37" i="19"/>
  <c r="G35" i="19"/>
  <c r="G32" i="18"/>
  <c r="A34" i="18"/>
  <c r="G31" i="17"/>
  <c r="A33" i="17"/>
  <c r="G30" i="16"/>
  <c r="A32" i="16"/>
  <c r="G30" i="14"/>
  <c r="A32" i="14"/>
  <c r="G27" i="13"/>
  <c r="A29" i="13"/>
  <c r="G27" i="12"/>
  <c r="M28" i="12"/>
  <c r="A29" i="12"/>
  <c r="M31" i="14"/>
  <c r="M32" i="17"/>
  <c r="M28" i="13"/>
  <c r="M33" i="18"/>
  <c r="M38" i="22"/>
  <c r="M39" i="22"/>
  <c r="M36" i="19"/>
  <c r="M36" i="21"/>
  <c r="M31" i="16"/>
  <c r="M36" i="20"/>
  <c r="O44" i="26" l="1"/>
  <c r="Q40" i="25"/>
  <c r="U40" i="25"/>
  <c r="W40" i="25"/>
  <c r="S40" i="25"/>
  <c r="U38" i="24"/>
  <c r="Q38" i="24"/>
  <c r="W38" i="24"/>
  <c r="U39" i="24"/>
  <c r="Q39" i="24"/>
  <c r="S39" i="24"/>
  <c r="U26" i="24"/>
  <c r="W26" i="24"/>
  <c r="S26" i="24"/>
  <c r="Q26" i="24"/>
  <c r="U12" i="24"/>
  <c r="W12" i="24"/>
  <c r="S12" i="24"/>
  <c r="Q12" i="24"/>
  <c r="Q18" i="24"/>
  <c r="W18" i="24"/>
  <c r="U18" i="24"/>
  <c r="S18" i="24"/>
  <c r="U25" i="24"/>
  <c r="S25" i="24"/>
  <c r="Q25" i="24"/>
  <c r="W25" i="24"/>
  <c r="W11" i="24"/>
  <c r="U11" i="24"/>
  <c r="Q11" i="24"/>
  <c r="S11" i="24"/>
  <c r="S32" i="24"/>
  <c r="Q32" i="24"/>
  <c r="W32" i="24"/>
  <c r="U32" i="24"/>
  <c r="W33" i="24"/>
  <c r="U33" i="24"/>
  <c r="S33" i="24"/>
  <c r="Q33" i="24"/>
  <c r="W19" i="24"/>
  <c r="U19" i="24"/>
  <c r="S19" i="24"/>
  <c r="Q19" i="24"/>
  <c r="S35" i="24"/>
  <c r="Q35" i="24"/>
  <c r="W35" i="24"/>
  <c r="U35" i="24"/>
  <c r="S29" i="24"/>
  <c r="Q29" i="24"/>
  <c r="W29" i="24"/>
  <c r="U29" i="24"/>
  <c r="S23" i="24"/>
  <c r="Q23" i="24"/>
  <c r="W23" i="24"/>
  <c r="U23" i="24"/>
  <c r="S13" i="24"/>
  <c r="Q13" i="24"/>
  <c r="W13" i="24"/>
  <c r="U13" i="24"/>
  <c r="S34" i="24"/>
  <c r="Q34" i="24"/>
  <c r="W34" i="24"/>
  <c r="U34" i="24"/>
  <c r="S28" i="24"/>
  <c r="Q28" i="24"/>
  <c r="W28" i="24"/>
  <c r="U28" i="24"/>
  <c r="S22" i="24"/>
  <c r="Q22" i="24"/>
  <c r="W22" i="24"/>
  <c r="U22" i="24"/>
  <c r="S16" i="24"/>
  <c r="Q16" i="24"/>
  <c r="W16" i="24"/>
  <c r="U16" i="24"/>
  <c r="Q10" i="24"/>
  <c r="W10" i="24"/>
  <c r="U10" i="24"/>
  <c r="S10" i="24"/>
  <c r="S36" i="24"/>
  <c r="Q36" i="24"/>
  <c r="W36" i="24"/>
  <c r="U36" i="24"/>
  <c r="S24" i="24"/>
  <c r="Q24" i="24"/>
  <c r="W24" i="24"/>
  <c r="U24" i="24"/>
  <c r="S20" i="24"/>
  <c r="Q20" i="24"/>
  <c r="W20" i="24"/>
  <c r="U20" i="24"/>
  <c r="S14" i="24"/>
  <c r="Q14" i="24"/>
  <c r="W14" i="24"/>
  <c r="U14" i="24"/>
  <c r="S17" i="24"/>
  <c r="Q17" i="24"/>
  <c r="W17" i="24"/>
  <c r="U17" i="24"/>
  <c r="S37" i="24"/>
  <c r="Q37" i="24"/>
  <c r="W37" i="24"/>
  <c r="U37" i="24"/>
  <c r="S31" i="24"/>
  <c r="Q31" i="24"/>
  <c r="W31" i="24"/>
  <c r="U31" i="24"/>
  <c r="S27" i="24"/>
  <c r="Q27" i="24"/>
  <c r="W27" i="24"/>
  <c r="U27" i="24"/>
  <c r="S21" i="24"/>
  <c r="Q21" i="24"/>
  <c r="W21" i="24"/>
  <c r="U21" i="24"/>
  <c r="S15" i="24"/>
  <c r="Q15" i="24"/>
  <c r="W15" i="24"/>
  <c r="U15" i="24"/>
  <c r="O40" i="24"/>
  <c r="Q9" i="24"/>
  <c r="U9" i="24"/>
  <c r="S9" i="24"/>
  <c r="W9" i="24"/>
  <c r="S30" i="24"/>
  <c r="Q30" i="24"/>
  <c r="W30" i="24"/>
  <c r="U30" i="24"/>
  <c r="S30" i="23"/>
  <c r="Q30" i="23"/>
  <c r="U30" i="23"/>
  <c r="W30" i="23"/>
  <c r="S24" i="23"/>
  <c r="Q24" i="23"/>
  <c r="U24" i="23"/>
  <c r="W24" i="23"/>
  <c r="S14" i="23"/>
  <c r="Q14" i="23"/>
  <c r="U14" i="23"/>
  <c r="W14" i="23"/>
  <c r="S35" i="23"/>
  <c r="Q35" i="23"/>
  <c r="W35" i="23"/>
  <c r="U35" i="23"/>
  <c r="S29" i="23"/>
  <c r="Q29" i="23"/>
  <c r="W29" i="23"/>
  <c r="U29" i="23"/>
  <c r="S23" i="23"/>
  <c r="Q23" i="23"/>
  <c r="W23" i="23"/>
  <c r="U23" i="23"/>
  <c r="S17" i="23"/>
  <c r="Q17" i="23"/>
  <c r="W17" i="23"/>
  <c r="U17" i="23"/>
  <c r="S13" i="23"/>
  <c r="Q13" i="23"/>
  <c r="W13" i="23"/>
  <c r="U13" i="23"/>
  <c r="S38" i="23"/>
  <c r="Q38" i="23"/>
  <c r="U38" i="23"/>
  <c r="W38" i="23"/>
  <c r="S34" i="23"/>
  <c r="Q34" i="23"/>
  <c r="U34" i="23"/>
  <c r="W34" i="23"/>
  <c r="S28" i="23"/>
  <c r="Q28" i="23"/>
  <c r="U28" i="23"/>
  <c r="W28" i="23"/>
  <c r="S22" i="23"/>
  <c r="Q22" i="23"/>
  <c r="U22" i="23"/>
  <c r="W22" i="23"/>
  <c r="S16" i="23"/>
  <c r="Q16" i="23"/>
  <c r="U16" i="23"/>
  <c r="W16" i="23"/>
  <c r="Q10" i="23"/>
  <c r="S10" i="23"/>
  <c r="W10" i="23"/>
  <c r="U10" i="23"/>
  <c r="S36" i="23"/>
  <c r="Q36" i="23"/>
  <c r="U36" i="23"/>
  <c r="W36" i="23"/>
  <c r="S20" i="23"/>
  <c r="Q20" i="23"/>
  <c r="U20" i="23"/>
  <c r="W20" i="23"/>
  <c r="S37" i="23"/>
  <c r="Q37" i="23"/>
  <c r="W37" i="23"/>
  <c r="U37" i="23"/>
  <c r="S31" i="23"/>
  <c r="Q31" i="23"/>
  <c r="W31" i="23"/>
  <c r="U31" i="23"/>
  <c r="S27" i="23"/>
  <c r="Q27" i="23"/>
  <c r="W27" i="23"/>
  <c r="U27" i="23"/>
  <c r="S21" i="23"/>
  <c r="Q21" i="23"/>
  <c r="W21" i="23"/>
  <c r="U21" i="23"/>
  <c r="S15" i="23"/>
  <c r="Q15" i="23"/>
  <c r="W15" i="23"/>
  <c r="U15" i="23"/>
  <c r="O40" i="23"/>
  <c r="Q9" i="23"/>
  <c r="W9" i="23"/>
  <c r="S9" i="23"/>
  <c r="U9" i="23"/>
  <c r="G38" i="22"/>
  <c r="G39" i="22"/>
  <c r="C40" i="22"/>
  <c r="P3" i="22" s="1"/>
  <c r="Q3" i="22" s="1"/>
  <c r="A38" i="21"/>
  <c r="G36" i="21"/>
  <c r="G36" i="20"/>
  <c r="A38" i="20"/>
  <c r="G36" i="19"/>
  <c r="A38" i="19"/>
  <c r="G33" i="18"/>
  <c r="A35" i="18"/>
  <c r="G32" i="17"/>
  <c r="A34" i="17"/>
  <c r="G31" i="16"/>
  <c r="A33" i="16"/>
  <c r="G31" i="14"/>
  <c r="A33" i="14"/>
  <c r="G28" i="13"/>
  <c r="A30" i="13"/>
  <c r="M29" i="12"/>
  <c r="A30" i="12"/>
  <c r="G28" i="12"/>
  <c r="O28" i="12"/>
  <c r="M33" i="17"/>
  <c r="M37" i="19"/>
  <c r="M37" i="21"/>
  <c r="M32" i="16"/>
  <c r="M37" i="20"/>
  <c r="M34" i="18"/>
  <c r="M29" i="13"/>
  <c r="M32" i="14"/>
  <c r="O44" i="25" l="1"/>
  <c r="Q40" i="24"/>
  <c r="S40" i="24"/>
  <c r="U40" i="24"/>
  <c r="W40" i="24"/>
  <c r="S40" i="23"/>
  <c r="Q40" i="23"/>
  <c r="W40" i="23"/>
  <c r="U40" i="23"/>
  <c r="G40" i="22"/>
  <c r="O39" i="22"/>
  <c r="W39" i="22" s="1"/>
  <c r="O19" i="22"/>
  <c r="O38" i="22"/>
  <c r="R3" i="22"/>
  <c r="O9" i="22"/>
  <c r="O10" i="22"/>
  <c r="O11" i="22"/>
  <c r="O12" i="22"/>
  <c r="O13" i="22"/>
  <c r="O16" i="22"/>
  <c r="O17" i="22"/>
  <c r="O18" i="22"/>
  <c r="O20" i="22"/>
  <c r="O23" i="22"/>
  <c r="O24" i="22"/>
  <c r="O25" i="22"/>
  <c r="O26" i="22"/>
  <c r="O27" i="22"/>
  <c r="O30" i="22"/>
  <c r="O31" i="22"/>
  <c r="O32" i="22"/>
  <c r="O33" i="22"/>
  <c r="O34" i="22"/>
  <c r="O37" i="22"/>
  <c r="G37" i="21"/>
  <c r="A39" i="21"/>
  <c r="G37" i="20"/>
  <c r="A39" i="20"/>
  <c r="G37" i="19"/>
  <c r="A39" i="19"/>
  <c r="M39" i="19" s="1"/>
  <c r="G34" i="18"/>
  <c r="A36" i="18"/>
  <c r="G33" i="17"/>
  <c r="A35" i="17"/>
  <c r="G32" i="16"/>
  <c r="A34" i="16"/>
  <c r="G32" i="14"/>
  <c r="A34" i="14"/>
  <c r="A31" i="13"/>
  <c r="G29" i="13"/>
  <c r="Q28" i="12"/>
  <c r="W28" i="12"/>
  <c r="S28" i="12"/>
  <c r="U28" i="12"/>
  <c r="A31" i="12"/>
  <c r="G29" i="12"/>
  <c r="O29" i="12"/>
  <c r="M38" i="19"/>
  <c r="M39" i="21"/>
  <c r="M38" i="21"/>
  <c r="M38" i="20"/>
  <c r="M33" i="14"/>
  <c r="M34" i="17"/>
  <c r="M30" i="12"/>
  <c r="M35" i="18"/>
  <c r="M39" i="20"/>
  <c r="M30" i="13"/>
  <c r="M33" i="16"/>
  <c r="O44" i="24" l="1"/>
  <c r="O44" i="23"/>
  <c r="U39" i="22"/>
  <c r="Q39" i="22"/>
  <c r="S39" i="22"/>
  <c r="S19" i="22"/>
  <c r="U19" i="22"/>
  <c r="Q19" i="22"/>
  <c r="W19" i="22"/>
  <c r="Q32" i="22"/>
  <c r="W32" i="22"/>
  <c r="S32" i="22"/>
  <c r="U32" i="22"/>
  <c r="Q33" i="22"/>
  <c r="W33" i="22"/>
  <c r="S33" i="22"/>
  <c r="U33" i="22"/>
  <c r="Q27" i="22"/>
  <c r="S27" i="22"/>
  <c r="U27" i="22"/>
  <c r="W27" i="22"/>
  <c r="Q23" i="22"/>
  <c r="S23" i="22"/>
  <c r="U23" i="22"/>
  <c r="W23" i="22"/>
  <c r="Q16" i="22"/>
  <c r="W16" i="22"/>
  <c r="U16" i="22"/>
  <c r="S16" i="22"/>
  <c r="Q10" i="22"/>
  <c r="W10" i="22"/>
  <c r="U10" i="22"/>
  <c r="S10" i="22"/>
  <c r="Q26" i="22"/>
  <c r="W26" i="22"/>
  <c r="U26" i="22"/>
  <c r="S26" i="22"/>
  <c r="Q20" i="22"/>
  <c r="W20" i="22"/>
  <c r="U20" i="22"/>
  <c r="S20" i="22"/>
  <c r="Q13" i="22"/>
  <c r="S13" i="22"/>
  <c r="U13" i="22"/>
  <c r="W13" i="22"/>
  <c r="O40" i="22"/>
  <c r="Q9" i="22"/>
  <c r="S9" i="22"/>
  <c r="U9" i="22"/>
  <c r="W9" i="22"/>
  <c r="Q37" i="22"/>
  <c r="W37" i="22"/>
  <c r="S37" i="22"/>
  <c r="U37" i="22"/>
  <c r="Q31" i="22"/>
  <c r="W31" i="22"/>
  <c r="S31" i="22"/>
  <c r="U31" i="22"/>
  <c r="Q25" i="22"/>
  <c r="S25" i="22"/>
  <c r="U25" i="22"/>
  <c r="W25" i="22"/>
  <c r="Q18" i="22"/>
  <c r="W18" i="22"/>
  <c r="U18" i="22"/>
  <c r="S18" i="22"/>
  <c r="Q12" i="22"/>
  <c r="W12" i="22"/>
  <c r="U12" i="22"/>
  <c r="S12" i="22"/>
  <c r="Q34" i="22"/>
  <c r="W34" i="22"/>
  <c r="S34" i="22"/>
  <c r="U34" i="22"/>
  <c r="Q30" i="22"/>
  <c r="W30" i="22"/>
  <c r="U30" i="22"/>
  <c r="S30" i="22"/>
  <c r="Q24" i="22"/>
  <c r="W24" i="22"/>
  <c r="U24" i="22"/>
  <c r="S24" i="22"/>
  <c r="Q17" i="22"/>
  <c r="S17" i="22"/>
  <c r="U17" i="22"/>
  <c r="W17" i="22"/>
  <c r="Q11" i="22"/>
  <c r="S11" i="22"/>
  <c r="U11" i="22"/>
  <c r="W11" i="22"/>
  <c r="Q38" i="22"/>
  <c r="W38" i="22"/>
  <c r="S38" i="22"/>
  <c r="U38" i="22"/>
  <c r="G38" i="21"/>
  <c r="O39" i="21"/>
  <c r="G39" i="21"/>
  <c r="C40" i="21"/>
  <c r="P3" i="21" s="1"/>
  <c r="Q3" i="21" s="1"/>
  <c r="G38" i="20"/>
  <c r="G39" i="20"/>
  <c r="C40" i="20"/>
  <c r="P3" i="20" s="1"/>
  <c r="Q3" i="20" s="1"/>
  <c r="G39" i="19"/>
  <c r="C40" i="19"/>
  <c r="P3" i="19" s="1"/>
  <c r="Q3" i="19" s="1"/>
  <c r="G38" i="19"/>
  <c r="M36" i="18"/>
  <c r="A37" i="18"/>
  <c r="G35" i="18"/>
  <c r="G34" i="17"/>
  <c r="A36" i="17"/>
  <c r="G33" i="16"/>
  <c r="A35" i="16"/>
  <c r="G33" i="14"/>
  <c r="A35" i="14"/>
  <c r="G30" i="13"/>
  <c r="A32" i="13"/>
  <c r="G30" i="12"/>
  <c r="Q29" i="12"/>
  <c r="W29" i="12"/>
  <c r="S29" i="12"/>
  <c r="U29" i="12"/>
  <c r="A32" i="12"/>
  <c r="M34" i="16"/>
  <c r="M31" i="12"/>
  <c r="M35" i="17"/>
  <c r="M31" i="13"/>
  <c r="M34" i="14"/>
  <c r="S40" i="22" l="1"/>
  <c r="Q40" i="22"/>
  <c r="W40" i="22"/>
  <c r="U40" i="22"/>
  <c r="O14" i="21"/>
  <c r="O15" i="21"/>
  <c r="O19" i="21"/>
  <c r="O21" i="21"/>
  <c r="O22" i="21"/>
  <c r="O28" i="21"/>
  <c r="O29" i="21"/>
  <c r="O35" i="21"/>
  <c r="O36" i="21"/>
  <c r="G40" i="21"/>
  <c r="W39" i="21"/>
  <c r="U39" i="21"/>
  <c r="S39" i="21"/>
  <c r="Q39" i="21"/>
  <c r="R3" i="21"/>
  <c r="O9" i="21"/>
  <c r="O10" i="21"/>
  <c r="O11" i="21"/>
  <c r="O12" i="21"/>
  <c r="O13" i="21"/>
  <c r="O16" i="21"/>
  <c r="O17" i="21"/>
  <c r="O18" i="21"/>
  <c r="O20" i="21"/>
  <c r="O23" i="21"/>
  <c r="O24" i="21"/>
  <c r="O25" i="21"/>
  <c r="O26" i="21"/>
  <c r="O27" i="21"/>
  <c r="O30" i="21"/>
  <c r="O31" i="21"/>
  <c r="O32" i="21"/>
  <c r="O33" i="21"/>
  <c r="O34" i="21"/>
  <c r="O37" i="21"/>
  <c r="O38" i="21"/>
  <c r="G40" i="20"/>
  <c r="O39" i="20"/>
  <c r="W39" i="20" s="1"/>
  <c r="O14" i="20"/>
  <c r="O15" i="20"/>
  <c r="O19" i="20"/>
  <c r="O21" i="20"/>
  <c r="O22" i="20"/>
  <c r="O28" i="20"/>
  <c r="O29" i="20"/>
  <c r="O35" i="20"/>
  <c r="O36" i="20"/>
  <c r="R3" i="20"/>
  <c r="O9" i="20"/>
  <c r="O10" i="20"/>
  <c r="O11" i="20"/>
  <c r="O12" i="20"/>
  <c r="O13" i="20"/>
  <c r="O16" i="20"/>
  <c r="O17" i="20"/>
  <c r="O18" i="20"/>
  <c r="O20" i="20"/>
  <c r="O23" i="20"/>
  <c r="O24" i="20"/>
  <c r="O25" i="20"/>
  <c r="O26" i="20"/>
  <c r="O27" i="20"/>
  <c r="O30" i="20"/>
  <c r="O31" i="20"/>
  <c r="O32" i="20"/>
  <c r="O33" i="20"/>
  <c r="O34" i="20"/>
  <c r="O37" i="20"/>
  <c r="O38" i="20"/>
  <c r="O38" i="19"/>
  <c r="Q38" i="19" s="1"/>
  <c r="O14" i="19"/>
  <c r="O15" i="19"/>
  <c r="O21" i="19"/>
  <c r="O22" i="19"/>
  <c r="O28" i="19"/>
  <c r="O29" i="19"/>
  <c r="O35" i="19"/>
  <c r="O36" i="19"/>
  <c r="O39" i="19"/>
  <c r="R3" i="19"/>
  <c r="O9" i="19"/>
  <c r="O10" i="19"/>
  <c r="O11" i="19"/>
  <c r="O12" i="19"/>
  <c r="O13" i="19"/>
  <c r="O16" i="19"/>
  <c r="O17" i="19"/>
  <c r="O18" i="19"/>
  <c r="O20" i="19"/>
  <c r="O23" i="19"/>
  <c r="O24" i="19"/>
  <c r="O25" i="19"/>
  <c r="O26" i="19"/>
  <c r="O27" i="19"/>
  <c r="O30" i="19"/>
  <c r="O31" i="19"/>
  <c r="O32" i="19"/>
  <c r="O33" i="19"/>
  <c r="O34" i="19"/>
  <c r="O37" i="19"/>
  <c r="G40" i="19"/>
  <c r="A38" i="18"/>
  <c r="O36" i="18"/>
  <c r="G36" i="18"/>
  <c r="A37" i="17"/>
  <c r="G35" i="17"/>
  <c r="G34" i="16"/>
  <c r="M35" i="16"/>
  <c r="A36" i="16"/>
  <c r="G34" i="14"/>
  <c r="A36" i="14"/>
  <c r="G31" i="13"/>
  <c r="A33" i="13"/>
  <c r="G31" i="12"/>
  <c r="A33" i="12"/>
  <c r="M32" i="13"/>
  <c r="M37" i="18"/>
  <c r="M36" i="17"/>
  <c r="M35" i="14"/>
  <c r="M32" i="12"/>
  <c r="O44" i="22" l="1"/>
  <c r="U21" i="21"/>
  <c r="S21" i="21"/>
  <c r="Q21" i="21"/>
  <c r="W21" i="21"/>
  <c r="U19" i="21"/>
  <c r="S19" i="21"/>
  <c r="Q19" i="21"/>
  <c r="W19" i="21"/>
  <c r="Q28" i="21"/>
  <c r="U28" i="21"/>
  <c r="S28" i="21"/>
  <c r="W28" i="21"/>
  <c r="S15" i="21"/>
  <c r="Q15" i="21"/>
  <c r="W15" i="21"/>
  <c r="U15" i="21"/>
  <c r="U35" i="21"/>
  <c r="S35" i="21"/>
  <c r="W35" i="21"/>
  <c r="Q35" i="21"/>
  <c r="S29" i="21"/>
  <c r="W29" i="21"/>
  <c r="U29" i="21"/>
  <c r="Q29" i="21"/>
  <c r="Q36" i="21"/>
  <c r="W36" i="21"/>
  <c r="U36" i="21"/>
  <c r="S36" i="21"/>
  <c r="U22" i="21"/>
  <c r="S22" i="21"/>
  <c r="W22" i="21"/>
  <c r="Q22" i="21"/>
  <c r="W14" i="21"/>
  <c r="Q14" i="21"/>
  <c r="U14" i="21"/>
  <c r="S14" i="21"/>
  <c r="W34" i="21"/>
  <c r="U34" i="21"/>
  <c r="Q34" i="21"/>
  <c r="S34" i="21"/>
  <c r="W30" i="21"/>
  <c r="Q30" i="21"/>
  <c r="U30" i="21"/>
  <c r="S30" i="21"/>
  <c r="W24" i="21"/>
  <c r="Q24" i="21"/>
  <c r="U24" i="21"/>
  <c r="S24" i="21"/>
  <c r="W17" i="21"/>
  <c r="U17" i="21"/>
  <c r="S17" i="21"/>
  <c r="Q17" i="21"/>
  <c r="W11" i="21"/>
  <c r="U11" i="21"/>
  <c r="S11" i="21"/>
  <c r="Q11" i="21"/>
  <c r="W33" i="21"/>
  <c r="U33" i="21"/>
  <c r="S33" i="21"/>
  <c r="Q33" i="21"/>
  <c r="W27" i="21"/>
  <c r="U27" i="21"/>
  <c r="S27" i="21"/>
  <c r="Q27" i="21"/>
  <c r="W23" i="21"/>
  <c r="U23" i="21"/>
  <c r="S23" i="21"/>
  <c r="Q23" i="21"/>
  <c r="W16" i="21"/>
  <c r="Q16" i="21"/>
  <c r="U16" i="21"/>
  <c r="S16" i="21"/>
  <c r="W10" i="21"/>
  <c r="Q10" i="21"/>
  <c r="U10" i="21"/>
  <c r="S10" i="21"/>
  <c r="W38" i="21"/>
  <c r="U38" i="21"/>
  <c r="Q38" i="21"/>
  <c r="S38" i="21"/>
  <c r="W32" i="21"/>
  <c r="Q32" i="21"/>
  <c r="U32" i="21"/>
  <c r="S32" i="21"/>
  <c r="W26" i="21"/>
  <c r="Q26" i="21"/>
  <c r="U26" i="21"/>
  <c r="S26" i="21"/>
  <c r="W20" i="21"/>
  <c r="Q20" i="21"/>
  <c r="U20" i="21"/>
  <c r="S20" i="21"/>
  <c r="W13" i="21"/>
  <c r="U13" i="21"/>
  <c r="S13" i="21"/>
  <c r="Q13" i="21"/>
  <c r="W9" i="21"/>
  <c r="U9" i="21"/>
  <c r="O40" i="21"/>
  <c r="S9" i="21"/>
  <c r="Q9" i="21"/>
  <c r="W37" i="21"/>
  <c r="U37" i="21"/>
  <c r="S37" i="21"/>
  <c r="Q37" i="21"/>
  <c r="W31" i="21"/>
  <c r="U31" i="21"/>
  <c r="S31" i="21"/>
  <c r="Q31" i="21"/>
  <c r="W25" i="21"/>
  <c r="U25" i="21"/>
  <c r="S25" i="21"/>
  <c r="Q25" i="21"/>
  <c r="W18" i="21"/>
  <c r="Q18" i="21"/>
  <c r="U18" i="21"/>
  <c r="S18" i="21"/>
  <c r="W12" i="21"/>
  <c r="Q12" i="21"/>
  <c r="U12" i="21"/>
  <c r="S12" i="21"/>
  <c r="Q39" i="20"/>
  <c r="S39" i="20"/>
  <c r="U39" i="20"/>
  <c r="U29" i="20"/>
  <c r="S29" i="20"/>
  <c r="Q29" i="20"/>
  <c r="W29" i="20"/>
  <c r="W19" i="20"/>
  <c r="U19" i="20"/>
  <c r="Q19" i="20"/>
  <c r="S19" i="20"/>
  <c r="Q28" i="20"/>
  <c r="W28" i="20"/>
  <c r="U28" i="20"/>
  <c r="S28" i="20"/>
  <c r="W15" i="20"/>
  <c r="S15" i="20"/>
  <c r="U15" i="20"/>
  <c r="Q15" i="20"/>
  <c r="W36" i="20"/>
  <c r="U36" i="20"/>
  <c r="S36" i="20"/>
  <c r="Q36" i="20"/>
  <c r="U22" i="20"/>
  <c r="Q22" i="20"/>
  <c r="S22" i="20"/>
  <c r="W22" i="20"/>
  <c r="W14" i="20"/>
  <c r="U14" i="20"/>
  <c r="S14" i="20"/>
  <c r="Q14" i="20"/>
  <c r="U35" i="20"/>
  <c r="S35" i="20"/>
  <c r="Q35" i="20"/>
  <c r="W35" i="20"/>
  <c r="W21" i="20"/>
  <c r="U21" i="20"/>
  <c r="Q21" i="20"/>
  <c r="S21" i="20"/>
  <c r="S34" i="20"/>
  <c r="W34" i="20"/>
  <c r="U34" i="20"/>
  <c r="Q34" i="20"/>
  <c r="S30" i="20"/>
  <c r="W30" i="20"/>
  <c r="U30" i="20"/>
  <c r="Q30" i="20"/>
  <c r="S24" i="20"/>
  <c r="Q24" i="20"/>
  <c r="W24" i="20"/>
  <c r="U24" i="20"/>
  <c r="S17" i="20"/>
  <c r="W17" i="20"/>
  <c r="U17" i="20"/>
  <c r="Q17" i="20"/>
  <c r="Q11" i="20"/>
  <c r="W11" i="20"/>
  <c r="U11" i="20"/>
  <c r="S11" i="20"/>
  <c r="S33" i="20"/>
  <c r="W33" i="20"/>
  <c r="U33" i="20"/>
  <c r="Q33" i="20"/>
  <c r="S27" i="20"/>
  <c r="U27" i="20"/>
  <c r="Q27" i="20"/>
  <c r="W27" i="20"/>
  <c r="S23" i="20"/>
  <c r="U23" i="20"/>
  <c r="Q23" i="20"/>
  <c r="W23" i="20"/>
  <c r="S16" i="20"/>
  <c r="Q16" i="20"/>
  <c r="W16" i="20"/>
  <c r="U16" i="20"/>
  <c r="Q10" i="20"/>
  <c r="W10" i="20"/>
  <c r="U10" i="20"/>
  <c r="S10" i="20"/>
  <c r="S38" i="20"/>
  <c r="W38" i="20"/>
  <c r="U38" i="20"/>
  <c r="Q38" i="20"/>
  <c r="S32" i="20"/>
  <c r="Q32" i="20"/>
  <c r="W32" i="20"/>
  <c r="U32" i="20"/>
  <c r="S26" i="20"/>
  <c r="W26" i="20"/>
  <c r="U26" i="20"/>
  <c r="Q26" i="20"/>
  <c r="S20" i="20"/>
  <c r="Q20" i="20"/>
  <c r="W20" i="20"/>
  <c r="U20" i="20"/>
  <c r="S13" i="20"/>
  <c r="W13" i="20"/>
  <c r="U13" i="20"/>
  <c r="Q13" i="20"/>
  <c r="Q9" i="20"/>
  <c r="W9" i="20"/>
  <c r="U9" i="20"/>
  <c r="O40" i="20"/>
  <c r="S9" i="20"/>
  <c r="S37" i="20"/>
  <c r="W37" i="20"/>
  <c r="U37" i="20"/>
  <c r="Q37" i="20"/>
  <c r="S31" i="20"/>
  <c r="U31" i="20"/>
  <c r="Q31" i="20"/>
  <c r="W31" i="20"/>
  <c r="S25" i="20"/>
  <c r="W25" i="20"/>
  <c r="U25" i="20"/>
  <c r="Q25" i="20"/>
  <c r="S18" i="20"/>
  <c r="W18" i="20"/>
  <c r="U18" i="20"/>
  <c r="Q18" i="20"/>
  <c r="S12" i="20"/>
  <c r="Q12" i="20"/>
  <c r="W12" i="20"/>
  <c r="U12" i="20"/>
  <c r="S38" i="19"/>
  <c r="W38" i="19"/>
  <c r="U38" i="19"/>
  <c r="S35" i="19"/>
  <c r="W35" i="19"/>
  <c r="U35" i="19"/>
  <c r="Q35" i="19"/>
  <c r="W21" i="19"/>
  <c r="S21" i="19"/>
  <c r="Q21" i="19"/>
  <c r="U21" i="19"/>
  <c r="W15" i="19"/>
  <c r="Q15" i="19"/>
  <c r="U15" i="19"/>
  <c r="S15" i="19"/>
  <c r="W28" i="19"/>
  <c r="U28" i="19"/>
  <c r="S28" i="19"/>
  <c r="Q28" i="19"/>
  <c r="W14" i="19"/>
  <c r="Q14" i="19"/>
  <c r="S14" i="19"/>
  <c r="U14" i="19"/>
  <c r="S29" i="19"/>
  <c r="Q29" i="19"/>
  <c r="U29" i="19"/>
  <c r="W29" i="19"/>
  <c r="S36" i="19"/>
  <c r="Q36" i="19"/>
  <c r="W36" i="19"/>
  <c r="U36" i="19"/>
  <c r="S22" i="19"/>
  <c r="U22" i="19"/>
  <c r="Q22" i="19"/>
  <c r="W22" i="19"/>
  <c r="Q32" i="19"/>
  <c r="U32" i="19"/>
  <c r="W32" i="19"/>
  <c r="S32" i="19"/>
  <c r="U20" i="19"/>
  <c r="W20" i="19"/>
  <c r="S20" i="19"/>
  <c r="Q20" i="19"/>
  <c r="U13" i="19"/>
  <c r="Q13" i="19"/>
  <c r="W13" i="19"/>
  <c r="S13" i="19"/>
  <c r="O40" i="19"/>
  <c r="W9" i="19"/>
  <c r="S9" i="19"/>
  <c r="U9" i="19"/>
  <c r="Q9" i="19"/>
  <c r="Q37" i="19"/>
  <c r="U37" i="19"/>
  <c r="W37" i="19"/>
  <c r="S37" i="19"/>
  <c r="Q31" i="19"/>
  <c r="U31" i="19"/>
  <c r="S31" i="19"/>
  <c r="W31" i="19"/>
  <c r="U18" i="19"/>
  <c r="Q18" i="19"/>
  <c r="W18" i="19"/>
  <c r="S18" i="19"/>
  <c r="Q34" i="19"/>
  <c r="U34" i="19"/>
  <c r="W34" i="19"/>
  <c r="S34" i="19"/>
  <c r="Q30" i="19"/>
  <c r="U30" i="19"/>
  <c r="W30" i="19"/>
  <c r="S30" i="19"/>
  <c r="Q24" i="19"/>
  <c r="U24" i="19"/>
  <c r="W24" i="19"/>
  <c r="S24" i="19"/>
  <c r="U17" i="19"/>
  <c r="S17" i="19"/>
  <c r="Q17" i="19"/>
  <c r="W17" i="19"/>
  <c r="S11" i="19"/>
  <c r="U11" i="19"/>
  <c r="Q11" i="19"/>
  <c r="W11" i="19"/>
  <c r="Q39" i="19"/>
  <c r="U39" i="19"/>
  <c r="S39" i="19"/>
  <c r="W39" i="19"/>
  <c r="Q33" i="19"/>
  <c r="U33" i="19"/>
  <c r="W33" i="19"/>
  <c r="S33" i="19"/>
  <c r="Q27" i="19"/>
  <c r="U27" i="19"/>
  <c r="S27" i="19"/>
  <c r="W27" i="19"/>
  <c r="Q23" i="19"/>
  <c r="U23" i="19"/>
  <c r="S23" i="19"/>
  <c r="W23" i="19"/>
  <c r="U16" i="19"/>
  <c r="W16" i="19"/>
  <c r="S16" i="19"/>
  <c r="Q16" i="19"/>
  <c r="W10" i="19"/>
  <c r="S10" i="19"/>
  <c r="U10" i="19"/>
  <c r="Q10" i="19"/>
  <c r="Q26" i="19"/>
  <c r="U26" i="19"/>
  <c r="W26" i="19"/>
  <c r="S26" i="19"/>
  <c r="Q25" i="19"/>
  <c r="U25" i="19"/>
  <c r="W25" i="19"/>
  <c r="S25" i="19"/>
  <c r="S12" i="19"/>
  <c r="U12" i="19"/>
  <c r="Q12" i="19"/>
  <c r="W12" i="19"/>
  <c r="G37" i="18"/>
  <c r="Q36" i="18"/>
  <c r="U36" i="18"/>
  <c r="W36" i="18"/>
  <c r="S36" i="18"/>
  <c r="A39" i="18"/>
  <c r="A38" i="17"/>
  <c r="G36" i="17"/>
  <c r="O35" i="16"/>
  <c r="G35" i="16"/>
  <c r="A37" i="16"/>
  <c r="A37" i="14"/>
  <c r="G35" i="14"/>
  <c r="G32" i="13"/>
  <c r="A34" i="13"/>
  <c r="G32" i="12"/>
  <c r="A34" i="12"/>
  <c r="M33" i="13"/>
  <c r="M37" i="17"/>
  <c r="M38" i="18"/>
  <c r="M36" i="14"/>
  <c r="M39" i="18"/>
  <c r="M36" i="16"/>
  <c r="M33" i="12"/>
  <c r="S40" i="21" l="1"/>
  <c r="U40" i="21"/>
  <c r="Q40" i="21"/>
  <c r="W40" i="21"/>
  <c r="U40" i="20"/>
  <c r="W40" i="20"/>
  <c r="S40" i="20"/>
  <c r="Q40" i="20"/>
  <c r="Q40" i="19"/>
  <c r="U40" i="19"/>
  <c r="S40" i="19"/>
  <c r="W40" i="19"/>
  <c r="G38" i="18"/>
  <c r="G39" i="18"/>
  <c r="C40" i="18"/>
  <c r="P3" i="18" s="1"/>
  <c r="Q3" i="18" s="1"/>
  <c r="G37" i="17"/>
  <c r="A39" i="17"/>
  <c r="A38" i="16"/>
  <c r="G36" i="16"/>
  <c r="U35" i="16"/>
  <c r="W35" i="16"/>
  <c r="S35" i="16"/>
  <c r="Q35" i="16"/>
  <c r="A38" i="14"/>
  <c r="G36" i="14"/>
  <c r="G33" i="13"/>
  <c r="A35" i="13"/>
  <c r="G33" i="12"/>
  <c r="A35" i="12"/>
  <c r="M37" i="14"/>
  <c r="M39" i="17"/>
  <c r="M38" i="17"/>
  <c r="M34" i="13"/>
  <c r="M34" i="12"/>
  <c r="M37" i="16"/>
  <c r="O44" i="21" l="1"/>
  <c r="O44" i="20"/>
  <c r="O44" i="19"/>
  <c r="G40" i="18"/>
  <c r="O39" i="18"/>
  <c r="U39" i="18" s="1"/>
  <c r="O14" i="18"/>
  <c r="O19" i="18"/>
  <c r="O21" i="18"/>
  <c r="O28" i="18"/>
  <c r="O35" i="18"/>
  <c r="R3" i="18"/>
  <c r="O9" i="18"/>
  <c r="O10" i="18"/>
  <c r="O11" i="18"/>
  <c r="O12" i="18"/>
  <c r="O13" i="18"/>
  <c r="O16" i="18"/>
  <c r="O17" i="18"/>
  <c r="O18" i="18"/>
  <c r="O20" i="18"/>
  <c r="O23" i="18"/>
  <c r="O24" i="18"/>
  <c r="O25" i="18"/>
  <c r="O26" i="18"/>
  <c r="O27" i="18"/>
  <c r="O30" i="18"/>
  <c r="O31" i="18"/>
  <c r="O32" i="18"/>
  <c r="O33" i="18"/>
  <c r="O34" i="18"/>
  <c r="O37" i="18"/>
  <c r="O38" i="18"/>
  <c r="G39" i="17"/>
  <c r="C40" i="17"/>
  <c r="P3" i="17" s="1"/>
  <c r="Q3" i="17" s="1"/>
  <c r="G38" i="17"/>
  <c r="G37" i="16"/>
  <c r="A39" i="16"/>
  <c r="G37" i="14"/>
  <c r="A39" i="14"/>
  <c r="G34" i="13"/>
  <c r="A36" i="13"/>
  <c r="G34" i="12"/>
  <c r="M35" i="12"/>
  <c r="A36" i="12"/>
  <c r="M38" i="14"/>
  <c r="M39" i="16"/>
  <c r="M39" i="14"/>
  <c r="M35" i="13"/>
  <c r="M38" i="16"/>
  <c r="S39" i="18" l="1"/>
  <c r="Q39" i="18"/>
  <c r="W39" i="18"/>
  <c r="U19" i="18"/>
  <c r="W19" i="18"/>
  <c r="S19" i="18"/>
  <c r="Q19" i="18"/>
  <c r="Q35" i="18"/>
  <c r="U35" i="18"/>
  <c r="W35" i="18"/>
  <c r="S35" i="18"/>
  <c r="W14" i="18"/>
  <c r="S14" i="18"/>
  <c r="Q14" i="18"/>
  <c r="U14" i="18"/>
  <c r="Q21" i="18"/>
  <c r="U21" i="18"/>
  <c r="W21" i="18"/>
  <c r="S21" i="18"/>
  <c r="U28" i="18"/>
  <c r="W28" i="18"/>
  <c r="S28" i="18"/>
  <c r="Q28" i="18"/>
  <c r="Q34" i="18"/>
  <c r="U34" i="18"/>
  <c r="S34" i="18"/>
  <c r="W34" i="18"/>
  <c r="Q30" i="18"/>
  <c r="U30" i="18"/>
  <c r="S30" i="18"/>
  <c r="W30" i="18"/>
  <c r="Q24" i="18"/>
  <c r="U24" i="18"/>
  <c r="W24" i="18"/>
  <c r="S24" i="18"/>
  <c r="U17" i="18"/>
  <c r="S17" i="18"/>
  <c r="W17" i="18"/>
  <c r="Q17" i="18"/>
  <c r="Q11" i="18"/>
  <c r="U11" i="18"/>
  <c r="S11" i="18"/>
  <c r="W11" i="18"/>
  <c r="Q33" i="18"/>
  <c r="U33" i="18"/>
  <c r="W33" i="18"/>
  <c r="S33" i="18"/>
  <c r="Q27" i="18"/>
  <c r="U27" i="18"/>
  <c r="S27" i="18"/>
  <c r="W27" i="18"/>
  <c r="Q23" i="18"/>
  <c r="U23" i="18"/>
  <c r="S23" i="18"/>
  <c r="W23" i="18"/>
  <c r="U16" i="18"/>
  <c r="W16" i="18"/>
  <c r="S16" i="18"/>
  <c r="Q16" i="18"/>
  <c r="S10" i="18"/>
  <c r="W10" i="18"/>
  <c r="Q10" i="18"/>
  <c r="U10" i="18"/>
  <c r="Q37" i="18"/>
  <c r="U37" i="18"/>
  <c r="S37" i="18"/>
  <c r="W37" i="18"/>
  <c r="Q31" i="18"/>
  <c r="U31" i="18"/>
  <c r="S31" i="18"/>
  <c r="W31" i="18"/>
  <c r="Q25" i="18"/>
  <c r="U25" i="18"/>
  <c r="W25" i="18"/>
  <c r="S25" i="18"/>
  <c r="Q18" i="18"/>
  <c r="U18" i="18"/>
  <c r="W18" i="18"/>
  <c r="S18" i="18"/>
  <c r="W12" i="18"/>
  <c r="Q12" i="18"/>
  <c r="U12" i="18"/>
  <c r="S12" i="18"/>
  <c r="Q38" i="18"/>
  <c r="U38" i="18"/>
  <c r="S38" i="18"/>
  <c r="W38" i="18"/>
  <c r="Q32" i="18"/>
  <c r="U32" i="18"/>
  <c r="S32" i="18"/>
  <c r="W32" i="18"/>
  <c r="Q26" i="18"/>
  <c r="U26" i="18"/>
  <c r="S26" i="18"/>
  <c r="W26" i="18"/>
  <c r="Q20" i="18"/>
  <c r="U20" i="18"/>
  <c r="W20" i="18"/>
  <c r="S20" i="18"/>
  <c r="U13" i="18"/>
  <c r="W13" i="18"/>
  <c r="Q13" i="18"/>
  <c r="S13" i="18"/>
  <c r="O40" i="18"/>
  <c r="Q9" i="18"/>
  <c r="U9" i="18"/>
  <c r="S9" i="18"/>
  <c r="W9" i="18"/>
  <c r="G40" i="17"/>
  <c r="O38" i="17"/>
  <c r="W38" i="17" s="1"/>
  <c r="O14" i="17"/>
  <c r="O15" i="17"/>
  <c r="O21" i="17"/>
  <c r="O22" i="17"/>
  <c r="O28" i="17"/>
  <c r="O29" i="17"/>
  <c r="O35" i="17"/>
  <c r="O36" i="17"/>
  <c r="R3" i="17"/>
  <c r="O9" i="17"/>
  <c r="O10" i="17"/>
  <c r="O11" i="17"/>
  <c r="O12" i="17"/>
  <c r="O13" i="17"/>
  <c r="O16" i="17"/>
  <c r="O17" i="17"/>
  <c r="O18" i="17"/>
  <c r="O20" i="17"/>
  <c r="O23" i="17"/>
  <c r="O24" i="17"/>
  <c r="O25" i="17"/>
  <c r="O26" i="17"/>
  <c r="O27" i="17"/>
  <c r="O30" i="17"/>
  <c r="O31" i="17"/>
  <c r="O32" i="17"/>
  <c r="O33" i="17"/>
  <c r="O34" i="17"/>
  <c r="O37" i="17"/>
  <c r="O39" i="17"/>
  <c r="G38" i="16"/>
  <c r="G39" i="16"/>
  <c r="C40" i="16"/>
  <c r="P3" i="16" s="1"/>
  <c r="Q3" i="16" s="1"/>
  <c r="G38" i="14"/>
  <c r="G39" i="14"/>
  <c r="C40" i="14"/>
  <c r="P3" i="14" s="1"/>
  <c r="Q3" i="14" s="1"/>
  <c r="A37" i="13"/>
  <c r="G35" i="13"/>
  <c r="M36" i="12"/>
  <c r="A37" i="12"/>
  <c r="O35" i="12"/>
  <c r="G35" i="12"/>
  <c r="M36" i="13"/>
  <c r="U40" i="18" l="1"/>
  <c r="S40" i="18"/>
  <c r="W40" i="18"/>
  <c r="Q40" i="18"/>
  <c r="U38" i="17"/>
  <c r="Q38" i="17"/>
  <c r="S38" i="17"/>
  <c r="Q35" i="17"/>
  <c r="U35" i="17"/>
  <c r="S35" i="17"/>
  <c r="W35" i="17"/>
  <c r="Q21" i="17"/>
  <c r="U21" i="17"/>
  <c r="W21" i="17"/>
  <c r="S21" i="17"/>
  <c r="Q29" i="17"/>
  <c r="U29" i="17"/>
  <c r="W29" i="17"/>
  <c r="S29" i="17"/>
  <c r="S15" i="17"/>
  <c r="U15" i="17"/>
  <c r="Q15" i="17"/>
  <c r="W15" i="17"/>
  <c r="Q28" i="17"/>
  <c r="U28" i="17"/>
  <c r="S28" i="17"/>
  <c r="W28" i="17"/>
  <c r="U14" i="17"/>
  <c r="Q14" i="17"/>
  <c r="S14" i="17"/>
  <c r="W14" i="17"/>
  <c r="W36" i="17"/>
  <c r="Q36" i="17"/>
  <c r="U36" i="17"/>
  <c r="S36" i="17"/>
  <c r="S22" i="17"/>
  <c r="Q22" i="17"/>
  <c r="U22" i="17"/>
  <c r="W22" i="17"/>
  <c r="Q34" i="17"/>
  <c r="U34" i="17"/>
  <c r="W34" i="17"/>
  <c r="S34" i="17"/>
  <c r="Q30" i="17"/>
  <c r="U30" i="17"/>
  <c r="W30" i="17"/>
  <c r="S30" i="17"/>
  <c r="Q24" i="17"/>
  <c r="U24" i="17"/>
  <c r="W24" i="17"/>
  <c r="S24" i="17"/>
  <c r="Q17" i="17"/>
  <c r="U17" i="17"/>
  <c r="W17" i="17"/>
  <c r="S17" i="17"/>
  <c r="Q11" i="17"/>
  <c r="W11" i="17"/>
  <c r="U11" i="17"/>
  <c r="S11" i="17"/>
  <c r="Q37" i="17"/>
  <c r="U37" i="17"/>
  <c r="W37" i="17"/>
  <c r="S37" i="17"/>
  <c r="Q18" i="17"/>
  <c r="U18" i="17"/>
  <c r="W18" i="17"/>
  <c r="S18" i="17"/>
  <c r="Q33" i="17"/>
  <c r="U33" i="17"/>
  <c r="W33" i="17"/>
  <c r="S33" i="17"/>
  <c r="Q27" i="17"/>
  <c r="U27" i="17"/>
  <c r="S27" i="17"/>
  <c r="W27" i="17"/>
  <c r="Q23" i="17"/>
  <c r="U23" i="17"/>
  <c r="W23" i="17"/>
  <c r="S23" i="17"/>
  <c r="U16" i="17"/>
  <c r="W16" i="17"/>
  <c r="S16" i="17"/>
  <c r="Q16" i="17"/>
  <c r="W10" i="17"/>
  <c r="U10" i="17"/>
  <c r="Q10" i="17"/>
  <c r="S10" i="17"/>
  <c r="Q31" i="17"/>
  <c r="U31" i="17"/>
  <c r="S31" i="17"/>
  <c r="W31" i="17"/>
  <c r="Q25" i="17"/>
  <c r="U25" i="17"/>
  <c r="W25" i="17"/>
  <c r="S25" i="17"/>
  <c r="Q12" i="17"/>
  <c r="W12" i="17"/>
  <c r="U12" i="17"/>
  <c r="S12" i="17"/>
  <c r="Q39" i="17"/>
  <c r="U39" i="17"/>
  <c r="S39" i="17"/>
  <c r="W39" i="17"/>
  <c r="Q32" i="17"/>
  <c r="U32" i="17"/>
  <c r="S32" i="17"/>
  <c r="W32" i="17"/>
  <c r="Q26" i="17"/>
  <c r="U26" i="17"/>
  <c r="W26" i="17"/>
  <c r="S26" i="17"/>
  <c r="Q20" i="17"/>
  <c r="U20" i="17"/>
  <c r="S20" i="17"/>
  <c r="W20" i="17"/>
  <c r="U13" i="17"/>
  <c r="W13" i="17"/>
  <c r="S13" i="17"/>
  <c r="Q13" i="17"/>
  <c r="O40" i="17"/>
  <c r="W9" i="17"/>
  <c r="U9" i="17"/>
  <c r="Q9" i="17"/>
  <c r="S9" i="17"/>
  <c r="O39" i="16"/>
  <c r="Q39" i="16" s="1"/>
  <c r="O15" i="16"/>
  <c r="O19" i="16"/>
  <c r="O22" i="16"/>
  <c r="O29" i="16"/>
  <c r="O36" i="16"/>
  <c r="G40" i="16"/>
  <c r="R3" i="16"/>
  <c r="O9" i="16"/>
  <c r="O10" i="16"/>
  <c r="O11" i="16"/>
  <c r="O12" i="16"/>
  <c r="O13" i="16"/>
  <c r="O16" i="16"/>
  <c r="O17" i="16"/>
  <c r="O18" i="16"/>
  <c r="O20" i="16"/>
  <c r="O23" i="16"/>
  <c r="O24" i="16"/>
  <c r="O25" i="16"/>
  <c r="O26" i="16"/>
  <c r="O27" i="16"/>
  <c r="O30" i="16"/>
  <c r="O31" i="16"/>
  <c r="O32" i="16"/>
  <c r="O33" i="16"/>
  <c r="O34" i="16"/>
  <c r="O37" i="16"/>
  <c r="O38" i="16"/>
  <c r="G40" i="14"/>
  <c r="O39" i="14"/>
  <c r="W39" i="14" s="1"/>
  <c r="O14" i="14"/>
  <c r="O15" i="14"/>
  <c r="O19" i="14"/>
  <c r="O21" i="14"/>
  <c r="O22" i="14"/>
  <c r="O28" i="14"/>
  <c r="O29" i="14"/>
  <c r="O35" i="14"/>
  <c r="O36" i="14"/>
  <c r="R3" i="14"/>
  <c r="O9" i="14"/>
  <c r="O10" i="14"/>
  <c r="O11" i="14"/>
  <c r="O12" i="14"/>
  <c r="O13" i="14"/>
  <c r="O16" i="14"/>
  <c r="O17" i="14"/>
  <c r="O18" i="14"/>
  <c r="O20" i="14"/>
  <c r="O23" i="14"/>
  <c r="O24" i="14"/>
  <c r="O25" i="14"/>
  <c r="O26" i="14"/>
  <c r="O27" i="14"/>
  <c r="O30" i="14"/>
  <c r="O31" i="14"/>
  <c r="O32" i="14"/>
  <c r="O33" i="14"/>
  <c r="O34" i="14"/>
  <c r="O37" i="14"/>
  <c r="O38" i="14"/>
  <c r="G36" i="13"/>
  <c r="A38" i="13"/>
  <c r="Q35" i="12"/>
  <c r="W35" i="12"/>
  <c r="U35" i="12"/>
  <c r="S35" i="12"/>
  <c r="A38" i="12"/>
  <c r="O36" i="12"/>
  <c r="G36" i="12"/>
  <c r="M37" i="12"/>
  <c r="M37" i="13"/>
  <c r="O44" i="18" l="1"/>
  <c r="U40" i="17"/>
  <c r="Q40" i="17"/>
  <c r="W40" i="17"/>
  <c r="S40" i="17"/>
  <c r="S39" i="16"/>
  <c r="W39" i="16"/>
  <c r="U39" i="16"/>
  <c r="Q15" i="16"/>
  <c r="U15" i="16"/>
  <c r="W15" i="16"/>
  <c r="S15" i="16"/>
  <c r="S22" i="16"/>
  <c r="U22" i="16"/>
  <c r="W22" i="16"/>
  <c r="Q22" i="16"/>
  <c r="S19" i="16"/>
  <c r="W19" i="16"/>
  <c r="U19" i="16"/>
  <c r="Q19" i="16"/>
  <c r="Q36" i="16"/>
  <c r="U36" i="16"/>
  <c r="W36" i="16"/>
  <c r="S36" i="16"/>
  <c r="Q29" i="16"/>
  <c r="W29" i="16"/>
  <c r="S29" i="16"/>
  <c r="U29" i="16"/>
  <c r="U38" i="16"/>
  <c r="Q38" i="16"/>
  <c r="W38" i="16"/>
  <c r="S38" i="16"/>
  <c r="U13" i="16"/>
  <c r="S13" i="16"/>
  <c r="Q13" i="16"/>
  <c r="W13" i="16"/>
  <c r="U31" i="16"/>
  <c r="W31" i="16"/>
  <c r="S31" i="16"/>
  <c r="Q31" i="16"/>
  <c r="U33" i="16"/>
  <c r="S33" i="16"/>
  <c r="Q33" i="16"/>
  <c r="W33" i="16"/>
  <c r="U27" i="16"/>
  <c r="W27" i="16"/>
  <c r="S27" i="16"/>
  <c r="Q27" i="16"/>
  <c r="U23" i="16"/>
  <c r="W23" i="16"/>
  <c r="S23" i="16"/>
  <c r="Q23" i="16"/>
  <c r="U16" i="16"/>
  <c r="W16" i="16"/>
  <c r="Q16" i="16"/>
  <c r="S16" i="16"/>
  <c r="W10" i="16"/>
  <c r="S10" i="16"/>
  <c r="U10" i="16"/>
  <c r="Q10" i="16"/>
  <c r="U32" i="16"/>
  <c r="W32" i="16"/>
  <c r="S32" i="16"/>
  <c r="Q32" i="16"/>
  <c r="U20" i="16"/>
  <c r="W20" i="16"/>
  <c r="Q20" i="16"/>
  <c r="S20" i="16"/>
  <c r="U37" i="16"/>
  <c r="S37" i="16"/>
  <c r="Q37" i="16"/>
  <c r="W37" i="16"/>
  <c r="U25" i="16"/>
  <c r="S25" i="16"/>
  <c r="Q25" i="16"/>
  <c r="W25" i="16"/>
  <c r="W12" i="16"/>
  <c r="S12" i="16"/>
  <c r="U12" i="16"/>
  <c r="Q12" i="16"/>
  <c r="U26" i="16"/>
  <c r="Q26" i="16"/>
  <c r="W26" i="16"/>
  <c r="S26" i="16"/>
  <c r="W9" i="16"/>
  <c r="O40" i="16"/>
  <c r="S9" i="16"/>
  <c r="U9" i="16"/>
  <c r="Q9" i="16"/>
  <c r="U18" i="16"/>
  <c r="Q18" i="16"/>
  <c r="W18" i="16"/>
  <c r="S18" i="16"/>
  <c r="U34" i="16"/>
  <c r="Q34" i="16"/>
  <c r="W34" i="16"/>
  <c r="S34" i="16"/>
  <c r="U30" i="16"/>
  <c r="Q30" i="16"/>
  <c r="W30" i="16"/>
  <c r="S30" i="16"/>
  <c r="U24" i="16"/>
  <c r="W24" i="16"/>
  <c r="S24" i="16"/>
  <c r="Q24" i="16"/>
  <c r="U17" i="16"/>
  <c r="S17" i="16"/>
  <c r="W17" i="16"/>
  <c r="Q17" i="16"/>
  <c r="W11" i="16"/>
  <c r="S11" i="16"/>
  <c r="Q11" i="16"/>
  <c r="U11" i="16"/>
  <c r="Q39" i="14"/>
  <c r="U39" i="14"/>
  <c r="S39" i="14"/>
  <c r="W29" i="14"/>
  <c r="S29" i="14"/>
  <c r="U29" i="14"/>
  <c r="Q29" i="14"/>
  <c r="Q19" i="14"/>
  <c r="W19" i="14"/>
  <c r="U19" i="14"/>
  <c r="S19" i="14"/>
  <c r="Q28" i="14"/>
  <c r="W28" i="14"/>
  <c r="S28" i="14"/>
  <c r="U28" i="14"/>
  <c r="S15" i="14"/>
  <c r="Q15" i="14"/>
  <c r="U15" i="14"/>
  <c r="W15" i="14"/>
  <c r="Q36" i="14"/>
  <c r="U36" i="14"/>
  <c r="W36" i="14"/>
  <c r="S36" i="14"/>
  <c r="S22" i="14"/>
  <c r="W22" i="14"/>
  <c r="Q22" i="14"/>
  <c r="U22" i="14"/>
  <c r="W14" i="14"/>
  <c r="S14" i="14"/>
  <c r="Q14" i="14"/>
  <c r="U14" i="14"/>
  <c r="Q35" i="14"/>
  <c r="W35" i="14"/>
  <c r="U35" i="14"/>
  <c r="S35" i="14"/>
  <c r="S21" i="14"/>
  <c r="Q21" i="14"/>
  <c r="U21" i="14"/>
  <c r="W21" i="14"/>
  <c r="U37" i="14"/>
  <c r="S37" i="14"/>
  <c r="Q37" i="14"/>
  <c r="W37" i="14"/>
  <c r="U31" i="14"/>
  <c r="W31" i="14"/>
  <c r="S31" i="14"/>
  <c r="Q31" i="14"/>
  <c r="U25" i="14"/>
  <c r="S25" i="14"/>
  <c r="Q25" i="14"/>
  <c r="W25" i="14"/>
  <c r="U18" i="14"/>
  <c r="Q18" i="14"/>
  <c r="S18" i="14"/>
  <c r="W18" i="14"/>
  <c r="U12" i="14"/>
  <c r="W12" i="14"/>
  <c r="Q12" i="14"/>
  <c r="S12" i="14"/>
  <c r="U34" i="14"/>
  <c r="Q34" i="14"/>
  <c r="W34" i="14"/>
  <c r="S34" i="14"/>
  <c r="U30" i="14"/>
  <c r="Q30" i="14"/>
  <c r="W30" i="14"/>
  <c r="S30" i="14"/>
  <c r="U24" i="14"/>
  <c r="W24" i="14"/>
  <c r="S24" i="14"/>
  <c r="Q24" i="14"/>
  <c r="U17" i="14"/>
  <c r="S17" i="14"/>
  <c r="Q17" i="14"/>
  <c r="W17" i="14"/>
  <c r="U11" i="14"/>
  <c r="S11" i="14"/>
  <c r="Q11" i="14"/>
  <c r="W11" i="14"/>
  <c r="U33" i="14"/>
  <c r="S33" i="14"/>
  <c r="Q33" i="14"/>
  <c r="W33" i="14"/>
  <c r="U27" i="14"/>
  <c r="W27" i="14"/>
  <c r="S27" i="14"/>
  <c r="Q27" i="14"/>
  <c r="U23" i="14"/>
  <c r="W23" i="14"/>
  <c r="S23" i="14"/>
  <c r="Q23" i="14"/>
  <c r="U16" i="14"/>
  <c r="W16" i="14"/>
  <c r="S16" i="14"/>
  <c r="Q16" i="14"/>
  <c r="U10" i="14"/>
  <c r="W10" i="14"/>
  <c r="S10" i="14"/>
  <c r="Q10" i="14"/>
  <c r="U38" i="14"/>
  <c r="Q38" i="14"/>
  <c r="W38" i="14"/>
  <c r="S38" i="14"/>
  <c r="U32" i="14"/>
  <c r="W32" i="14"/>
  <c r="S32" i="14"/>
  <c r="Q32" i="14"/>
  <c r="U26" i="14"/>
  <c r="Q26" i="14"/>
  <c r="W26" i="14"/>
  <c r="S26" i="14"/>
  <c r="U20" i="14"/>
  <c r="W20" i="14"/>
  <c r="S20" i="14"/>
  <c r="Q20" i="14"/>
  <c r="U13" i="14"/>
  <c r="Q13" i="14"/>
  <c r="W13" i="14"/>
  <c r="S13" i="14"/>
  <c r="O40" i="14"/>
  <c r="U9" i="14"/>
  <c r="W9" i="14"/>
  <c r="S9" i="14"/>
  <c r="Q9" i="14"/>
  <c r="G37" i="13"/>
  <c r="A39" i="13"/>
  <c r="G37" i="12"/>
  <c r="Q36" i="12"/>
  <c r="W36" i="12"/>
  <c r="U36" i="12"/>
  <c r="S36" i="12"/>
  <c r="A39" i="12"/>
  <c r="M39" i="13"/>
  <c r="M38" i="13"/>
  <c r="M39" i="12"/>
  <c r="M38" i="12"/>
  <c r="O44" i="17" l="1"/>
  <c r="U40" i="16"/>
  <c r="S40" i="16"/>
  <c r="Q40" i="16"/>
  <c r="W40" i="16"/>
  <c r="U40" i="14"/>
  <c r="S40" i="14"/>
  <c r="W40" i="14"/>
  <c r="Q40" i="14"/>
  <c r="G39" i="13"/>
  <c r="C40" i="13"/>
  <c r="P3" i="13" s="1"/>
  <c r="Q3" i="13" s="1"/>
  <c r="O38" i="13" s="1"/>
  <c r="G38" i="13"/>
  <c r="G39" i="12"/>
  <c r="C40" i="12"/>
  <c r="P3" i="12" s="1"/>
  <c r="Q3" i="12" s="1"/>
  <c r="G38" i="12"/>
  <c r="O44" i="16" l="1"/>
  <c r="O44" i="14"/>
  <c r="O39" i="13"/>
  <c r="W39" i="13" s="1"/>
  <c r="O14" i="13"/>
  <c r="O15" i="13"/>
  <c r="O21" i="13"/>
  <c r="O22" i="13"/>
  <c r="O28" i="13"/>
  <c r="O29" i="13"/>
  <c r="O35" i="13"/>
  <c r="O36" i="13"/>
  <c r="G40" i="13"/>
  <c r="U38" i="13"/>
  <c r="W38" i="13"/>
  <c r="S38" i="13"/>
  <c r="Q38" i="13"/>
  <c r="R3" i="13"/>
  <c r="O9" i="13"/>
  <c r="O10" i="13"/>
  <c r="O11" i="13"/>
  <c r="O12" i="13"/>
  <c r="O13" i="13"/>
  <c r="O16" i="13"/>
  <c r="O17" i="13"/>
  <c r="O18" i="13"/>
  <c r="O20" i="13"/>
  <c r="O23" i="13"/>
  <c r="O24" i="13"/>
  <c r="O25" i="13"/>
  <c r="O26" i="13"/>
  <c r="O27" i="13"/>
  <c r="O30" i="13"/>
  <c r="O31" i="13"/>
  <c r="O32" i="13"/>
  <c r="O33" i="13"/>
  <c r="O34" i="13"/>
  <c r="O37" i="13"/>
  <c r="R3" i="12"/>
  <c r="O9" i="12"/>
  <c r="O10" i="12"/>
  <c r="O11" i="12"/>
  <c r="O12" i="12"/>
  <c r="O13" i="12"/>
  <c r="O16" i="12"/>
  <c r="O17" i="12"/>
  <c r="O18" i="12"/>
  <c r="O20" i="12"/>
  <c r="O23" i="12"/>
  <c r="O24" i="12"/>
  <c r="O25" i="12"/>
  <c r="O26" i="12"/>
  <c r="O27" i="12"/>
  <c r="O30" i="12"/>
  <c r="O31" i="12"/>
  <c r="O32" i="12"/>
  <c r="O33" i="12"/>
  <c r="O34" i="12"/>
  <c r="O37" i="12"/>
  <c r="G40" i="12"/>
  <c r="O38" i="12"/>
  <c r="O39" i="12"/>
  <c r="Q39" i="13" l="1"/>
  <c r="S36" i="13"/>
  <c r="U36" i="13"/>
  <c r="Q36" i="13"/>
  <c r="W36" i="13"/>
  <c r="S22" i="13"/>
  <c r="Q22" i="13"/>
  <c r="U22" i="13"/>
  <c r="W22" i="13"/>
  <c r="S39" i="13"/>
  <c r="S35" i="13"/>
  <c r="Q35" i="13"/>
  <c r="W35" i="13"/>
  <c r="U35" i="13"/>
  <c r="W21" i="13"/>
  <c r="S21" i="13"/>
  <c r="Q21" i="13"/>
  <c r="U21" i="13"/>
  <c r="U39" i="13"/>
  <c r="Q29" i="13"/>
  <c r="U29" i="13"/>
  <c r="W29" i="13"/>
  <c r="S29" i="13"/>
  <c r="Q15" i="13"/>
  <c r="W15" i="13"/>
  <c r="U15" i="13"/>
  <c r="S15" i="13"/>
  <c r="Q28" i="13"/>
  <c r="W28" i="13"/>
  <c r="S28" i="13"/>
  <c r="U28" i="13"/>
  <c r="Q14" i="13"/>
  <c r="U14" i="13"/>
  <c r="W14" i="13"/>
  <c r="S14" i="13"/>
  <c r="U32" i="13"/>
  <c r="Q32" i="13"/>
  <c r="W32" i="13"/>
  <c r="S32" i="13"/>
  <c r="U26" i="13"/>
  <c r="W26" i="13"/>
  <c r="S26" i="13"/>
  <c r="Q26" i="13"/>
  <c r="U20" i="13"/>
  <c r="Q20" i="13"/>
  <c r="W20" i="13"/>
  <c r="S20" i="13"/>
  <c r="U13" i="13"/>
  <c r="W13" i="13"/>
  <c r="S13" i="13"/>
  <c r="Q13" i="13"/>
  <c r="S9" i="13"/>
  <c r="Q9" i="13"/>
  <c r="W9" i="13"/>
  <c r="O40" i="13"/>
  <c r="U9" i="13"/>
  <c r="U37" i="13"/>
  <c r="W37" i="13"/>
  <c r="S37" i="13"/>
  <c r="Q37" i="13"/>
  <c r="U31" i="13"/>
  <c r="S31" i="13"/>
  <c r="Q31" i="13"/>
  <c r="W31" i="13"/>
  <c r="U25" i="13"/>
  <c r="W25" i="13"/>
  <c r="S25" i="13"/>
  <c r="Q25" i="13"/>
  <c r="U18" i="13"/>
  <c r="W18" i="13"/>
  <c r="S18" i="13"/>
  <c r="Q18" i="13"/>
  <c r="S12" i="13"/>
  <c r="Q12" i="13"/>
  <c r="W12" i="13"/>
  <c r="U12" i="13"/>
  <c r="U34" i="13"/>
  <c r="W34" i="13"/>
  <c r="S34" i="13"/>
  <c r="Q34" i="13"/>
  <c r="U30" i="13"/>
  <c r="W30" i="13"/>
  <c r="S30" i="13"/>
  <c r="Q30" i="13"/>
  <c r="U24" i="13"/>
  <c r="Q24" i="13"/>
  <c r="W24" i="13"/>
  <c r="S24" i="13"/>
  <c r="U17" i="13"/>
  <c r="W17" i="13"/>
  <c r="S17" i="13"/>
  <c r="Q17" i="13"/>
  <c r="S11" i="13"/>
  <c r="Q11" i="13"/>
  <c r="W11" i="13"/>
  <c r="U11" i="13"/>
  <c r="U33" i="13"/>
  <c r="W33" i="13"/>
  <c r="S33" i="13"/>
  <c r="Q33" i="13"/>
  <c r="U27" i="13"/>
  <c r="S27" i="13"/>
  <c r="Q27" i="13"/>
  <c r="W27" i="13"/>
  <c r="U23" i="13"/>
  <c r="S23" i="13"/>
  <c r="Q23" i="13"/>
  <c r="W23" i="13"/>
  <c r="U16" i="13"/>
  <c r="Q16" i="13"/>
  <c r="W16" i="13"/>
  <c r="S16" i="13"/>
  <c r="S10" i="13"/>
  <c r="Q10" i="13"/>
  <c r="W10" i="13"/>
  <c r="U10" i="13"/>
  <c r="Q37" i="12"/>
  <c r="W37" i="12"/>
  <c r="U37" i="12"/>
  <c r="S37" i="12"/>
  <c r="Q31" i="12"/>
  <c r="W31" i="12"/>
  <c r="S31" i="12"/>
  <c r="U31" i="12"/>
  <c r="Q25" i="12"/>
  <c r="W25" i="12"/>
  <c r="S25" i="12"/>
  <c r="U25" i="12"/>
  <c r="Q18" i="12"/>
  <c r="W18" i="12"/>
  <c r="S18" i="12"/>
  <c r="U18" i="12"/>
  <c r="Q12" i="12"/>
  <c r="W12" i="12"/>
  <c r="S12" i="12"/>
  <c r="U12" i="12"/>
  <c r="Q39" i="12"/>
  <c r="W39" i="12"/>
  <c r="U39" i="12"/>
  <c r="S39" i="12"/>
  <c r="Q34" i="12"/>
  <c r="W34" i="12"/>
  <c r="U34" i="12"/>
  <c r="S34" i="12"/>
  <c r="Q30" i="12"/>
  <c r="W30" i="12"/>
  <c r="S30" i="12"/>
  <c r="U30" i="12"/>
  <c r="Q24" i="12"/>
  <c r="W24" i="12"/>
  <c r="S24" i="12"/>
  <c r="U24" i="12"/>
  <c r="Q17" i="12"/>
  <c r="W17" i="12"/>
  <c r="S17" i="12"/>
  <c r="U17" i="12"/>
  <c r="Q11" i="12"/>
  <c r="W11" i="12"/>
  <c r="S11" i="12"/>
  <c r="U11" i="12"/>
  <c r="Q38" i="12"/>
  <c r="W38" i="12"/>
  <c r="U38" i="12"/>
  <c r="S38" i="12"/>
  <c r="Q33" i="12"/>
  <c r="W33" i="12"/>
  <c r="S33" i="12"/>
  <c r="U33" i="12"/>
  <c r="Q27" i="12"/>
  <c r="W27" i="12"/>
  <c r="S27" i="12"/>
  <c r="U27" i="12"/>
  <c r="Q23" i="12"/>
  <c r="W23" i="12"/>
  <c r="S23" i="12"/>
  <c r="U23" i="12"/>
  <c r="Q16" i="12"/>
  <c r="W16" i="12"/>
  <c r="S16" i="12"/>
  <c r="U16" i="12"/>
  <c r="Q10" i="12"/>
  <c r="W10" i="12"/>
  <c r="S10" i="12"/>
  <c r="U10" i="12"/>
  <c r="Q32" i="12"/>
  <c r="W32" i="12"/>
  <c r="S32" i="12"/>
  <c r="U32" i="12"/>
  <c r="Q26" i="12"/>
  <c r="W26" i="12"/>
  <c r="S26" i="12"/>
  <c r="U26" i="12"/>
  <c r="Q20" i="12"/>
  <c r="W20" i="12"/>
  <c r="S20" i="12"/>
  <c r="U20" i="12"/>
  <c r="Q13" i="12"/>
  <c r="W13" i="12"/>
  <c r="S13" i="12"/>
  <c r="U13" i="12"/>
  <c r="O40" i="12"/>
  <c r="W9" i="12"/>
  <c r="S9" i="12"/>
  <c r="Q9" i="12"/>
  <c r="U9" i="12"/>
  <c r="W40" i="12" l="1"/>
  <c r="Q40" i="13"/>
  <c r="U40" i="13"/>
  <c r="S40" i="13"/>
  <c r="W40" i="13"/>
  <c r="Q40" i="12"/>
  <c r="S40" i="12"/>
  <c r="U40" i="12"/>
  <c r="O44" i="13" l="1"/>
  <c r="O44" i="12"/>
  <c r="A7" i="11" l="1"/>
  <c r="A9" i="11" s="1"/>
  <c r="A7" i="8"/>
  <c r="A9" i="8" s="1"/>
  <c r="A10" i="8" s="1"/>
  <c r="X40" i="11"/>
  <c r="V40" i="11"/>
  <c r="T40" i="11"/>
  <c r="R40" i="11"/>
  <c r="P44" i="11" s="1"/>
  <c r="Y39" i="11"/>
  <c r="H39" i="11"/>
  <c r="P39" i="11"/>
  <c r="Y38" i="11"/>
  <c r="H38" i="11"/>
  <c r="P38" i="11" s="1"/>
  <c r="Y37" i="11"/>
  <c r="H37" i="11"/>
  <c r="P37" i="11" s="1"/>
  <c r="Y36" i="11"/>
  <c r="H36" i="11"/>
  <c r="P36" i="11" s="1"/>
  <c r="Y35" i="11"/>
  <c r="H35" i="11"/>
  <c r="P35" i="11" s="1"/>
  <c r="Y34" i="11"/>
  <c r="H34" i="11"/>
  <c r="P34" i="11" s="1"/>
  <c r="Y33" i="11"/>
  <c r="H33" i="11"/>
  <c r="P33" i="11" s="1"/>
  <c r="Y32" i="11"/>
  <c r="H32" i="11"/>
  <c r="P32" i="11" s="1"/>
  <c r="Y31" i="11"/>
  <c r="H31" i="11"/>
  <c r="P31" i="11" s="1"/>
  <c r="Y30" i="11"/>
  <c r="H30" i="11"/>
  <c r="P30" i="11" s="1"/>
  <c r="Y29" i="11"/>
  <c r="H29" i="11"/>
  <c r="P29" i="11" s="1"/>
  <c r="Y28" i="11"/>
  <c r="H28" i="11"/>
  <c r="P28" i="11" s="1"/>
  <c r="Y27" i="11"/>
  <c r="H27" i="11"/>
  <c r="P27" i="11" s="1"/>
  <c r="Y26" i="11"/>
  <c r="H26" i="11"/>
  <c r="P26" i="11" s="1"/>
  <c r="Y25" i="11"/>
  <c r="H25" i="11"/>
  <c r="P25" i="11" s="1"/>
  <c r="Y24" i="11"/>
  <c r="H24" i="11"/>
  <c r="P24" i="11" s="1"/>
  <c r="Y23" i="11"/>
  <c r="H23" i="11"/>
  <c r="P23" i="11" s="1"/>
  <c r="Y22" i="11"/>
  <c r="H22" i="11"/>
  <c r="P22" i="11" s="1"/>
  <c r="Y21" i="11"/>
  <c r="H21" i="11"/>
  <c r="P21" i="11" s="1"/>
  <c r="Y20" i="11"/>
  <c r="H20" i="11"/>
  <c r="P20" i="11" s="1"/>
  <c r="Y19" i="11"/>
  <c r="H19" i="11"/>
  <c r="P19" i="11" s="1"/>
  <c r="Y18" i="11"/>
  <c r="H18" i="11"/>
  <c r="P18" i="11" s="1"/>
  <c r="Y17" i="11"/>
  <c r="H17" i="11"/>
  <c r="P17" i="11" s="1"/>
  <c r="Y16" i="11"/>
  <c r="H16" i="11"/>
  <c r="P16" i="11" s="1"/>
  <c r="Y15" i="11"/>
  <c r="H15" i="11"/>
  <c r="Y14" i="11"/>
  <c r="H14" i="11"/>
  <c r="P14" i="11" s="1"/>
  <c r="Y13" i="11"/>
  <c r="H13" i="11"/>
  <c r="P13" i="11" s="1"/>
  <c r="Y12" i="11"/>
  <c r="H12" i="11"/>
  <c r="P12" i="11" s="1"/>
  <c r="Y11" i="11"/>
  <c r="H11" i="11"/>
  <c r="P11" i="11" s="1"/>
  <c r="Y10" i="11"/>
  <c r="H10" i="11"/>
  <c r="P10" i="11" s="1"/>
  <c r="Y9" i="11"/>
  <c r="H9" i="11"/>
  <c r="P9" i="11" s="1"/>
  <c r="H38" i="8"/>
  <c r="P38" i="8" s="1"/>
  <c r="Y38" i="8"/>
  <c r="T40" i="8"/>
  <c r="H11" i="8"/>
  <c r="H13" i="8"/>
  <c r="Y39" i="8"/>
  <c r="Y37" i="8"/>
  <c r="Y36" i="8"/>
  <c r="Y35" i="8"/>
  <c r="Y34" i="8"/>
  <c r="Y33" i="8"/>
  <c r="Y32" i="8"/>
  <c r="Y31" i="8"/>
  <c r="Y30" i="8"/>
  <c r="Y29" i="8"/>
  <c r="Y28" i="8"/>
  <c r="Y27" i="8"/>
  <c r="Y26" i="8"/>
  <c r="Y25" i="8"/>
  <c r="Y24" i="8"/>
  <c r="Y23" i="8"/>
  <c r="Y22" i="8"/>
  <c r="Y21" i="8"/>
  <c r="Y20" i="8"/>
  <c r="Y19" i="8"/>
  <c r="Y17" i="8"/>
  <c r="Y16" i="8"/>
  <c r="Y15" i="8"/>
  <c r="Y14" i="8"/>
  <c r="Y13" i="8"/>
  <c r="Y12" i="8"/>
  <c r="Y11" i="8"/>
  <c r="Y10" i="8"/>
  <c r="Y9" i="8"/>
  <c r="H34" i="8"/>
  <c r="P34" i="8" s="1"/>
  <c r="X40" i="8"/>
  <c r="V40" i="8"/>
  <c r="H39" i="8"/>
  <c r="P39" i="8" s="1"/>
  <c r="H37" i="8"/>
  <c r="P37" i="8" s="1"/>
  <c r="H36" i="8"/>
  <c r="P36" i="8" s="1"/>
  <c r="H35" i="8"/>
  <c r="P35" i="8" s="1"/>
  <c r="H33" i="8"/>
  <c r="P33" i="8" s="1"/>
  <c r="H32" i="8"/>
  <c r="P32" i="8"/>
  <c r="H31" i="8"/>
  <c r="P31" i="8" s="1"/>
  <c r="H30" i="8"/>
  <c r="P30" i="8" s="1"/>
  <c r="H29" i="8"/>
  <c r="P29" i="8" s="1"/>
  <c r="H28" i="8"/>
  <c r="P28" i="8" s="1"/>
  <c r="H27" i="8"/>
  <c r="P27" i="8" s="1"/>
  <c r="H26" i="8"/>
  <c r="P26" i="8"/>
  <c r="H25" i="8"/>
  <c r="P25" i="8" s="1"/>
  <c r="H24" i="8"/>
  <c r="P24" i="8"/>
  <c r="H23" i="8"/>
  <c r="P23" i="8" s="1"/>
  <c r="H22" i="8"/>
  <c r="P22" i="8" s="1"/>
  <c r="H21" i="8"/>
  <c r="P21" i="8" s="1"/>
  <c r="H20" i="8"/>
  <c r="P20" i="8"/>
  <c r="H19" i="8"/>
  <c r="P19" i="8" s="1"/>
  <c r="H18" i="8"/>
  <c r="P18" i="8"/>
  <c r="H17" i="8"/>
  <c r="P17" i="8" s="1"/>
  <c r="H16" i="8"/>
  <c r="P16" i="8" s="1"/>
  <c r="H15" i="8"/>
  <c r="P15" i="8" s="1"/>
  <c r="H14" i="8"/>
  <c r="P14" i="8" s="1"/>
  <c r="P13" i="8"/>
  <c r="H12" i="8"/>
  <c r="P12" i="8" s="1"/>
  <c r="P11" i="8"/>
  <c r="H10" i="8"/>
  <c r="H9" i="8"/>
  <c r="P9" i="8" s="1"/>
  <c r="Y18" i="8"/>
  <c r="R40" i="8"/>
  <c r="M9" i="11"/>
  <c r="N9" i="11" l="1"/>
  <c r="N10" i="11" s="1"/>
  <c r="N11" i="11" s="1"/>
  <c r="N12" i="11" s="1"/>
  <c r="N13" i="11" s="1"/>
  <c r="N14" i="11" s="1"/>
  <c r="N15" i="11" s="1"/>
  <c r="N16" i="11" s="1"/>
  <c r="N17" i="11" s="1"/>
  <c r="N18" i="11" s="1"/>
  <c r="N19" i="11" s="1"/>
  <c r="N20" i="11" s="1"/>
  <c r="N21" i="11" s="1"/>
  <c r="N22" i="11" s="1"/>
  <c r="N23" i="11" s="1"/>
  <c r="N24" i="11" s="1"/>
  <c r="N25" i="11" s="1"/>
  <c r="N26" i="11" s="1"/>
  <c r="N27" i="11" s="1"/>
  <c r="N28" i="11" s="1"/>
  <c r="N29" i="11" s="1"/>
  <c r="N30" i="11" s="1"/>
  <c r="N31" i="11" s="1"/>
  <c r="N32" i="11" s="1"/>
  <c r="N33" i="11" s="1"/>
  <c r="N34" i="11" s="1"/>
  <c r="N35" i="11" s="1"/>
  <c r="N36" i="11" s="1"/>
  <c r="N37" i="11" s="1"/>
  <c r="N38" i="11" s="1"/>
  <c r="N39" i="11" s="1"/>
  <c r="H40" i="11"/>
  <c r="Y40" i="11"/>
  <c r="P15" i="11"/>
  <c r="P41" i="11" s="1"/>
  <c r="M9" i="8"/>
  <c r="O9" i="8" s="1"/>
  <c r="Q9" i="8" s="1"/>
  <c r="Y40" i="8"/>
  <c r="P44" i="8"/>
  <c r="H40" i="8"/>
  <c r="P10" i="8"/>
  <c r="P40" i="8" s="1"/>
  <c r="M10" i="8"/>
  <c r="G10" i="8" s="1"/>
  <c r="A11" i="8"/>
  <c r="P40" i="11"/>
  <c r="A10" i="11"/>
  <c r="N9" i="8"/>
  <c r="N10" i="8" s="1"/>
  <c r="N11" i="8" s="1"/>
  <c r="N12" i="8" s="1"/>
  <c r="N13" i="8" s="1"/>
  <c r="N14" i="8" s="1"/>
  <c r="N15" i="8" s="1"/>
  <c r="N16" i="8" s="1"/>
  <c r="N17" i="8" s="1"/>
  <c r="N18" i="8" s="1"/>
  <c r="N19" i="8" s="1"/>
  <c r="N20" i="8" s="1"/>
  <c r="N21" i="8" s="1"/>
  <c r="N22" i="8" s="1"/>
  <c r="N23" i="8" s="1"/>
  <c r="N24" i="8" s="1"/>
  <c r="N25" i="8" s="1"/>
  <c r="N26" i="8" s="1"/>
  <c r="N27" i="8" s="1"/>
  <c r="N28" i="8" s="1"/>
  <c r="N29" i="8" s="1"/>
  <c r="N30" i="8" s="1"/>
  <c r="N31" i="8" s="1"/>
  <c r="N32" i="8" s="1"/>
  <c r="N33" i="8" s="1"/>
  <c r="N34" i="8" s="1"/>
  <c r="N35" i="8" s="1"/>
  <c r="N36" i="8" s="1"/>
  <c r="N37" i="8" s="1"/>
  <c r="N38" i="8" s="1"/>
  <c r="N39" i="8" s="1"/>
  <c r="G9" i="11"/>
  <c r="G9" i="8" l="1"/>
  <c r="U9" i="8"/>
  <c r="W9" i="8"/>
  <c r="S9" i="8"/>
  <c r="O10" i="8"/>
  <c r="S10" i="8" s="1"/>
  <c r="A11" i="11"/>
  <c r="A12" i="8"/>
  <c r="M10" i="11"/>
  <c r="M11" i="8"/>
  <c r="W10" i="8" l="1"/>
  <c r="Q10" i="8"/>
  <c r="U10" i="8"/>
  <c r="G11" i="8"/>
  <c r="A12" i="11"/>
  <c r="G10" i="11"/>
  <c r="A13" i="8"/>
  <c r="M11" i="11"/>
  <c r="M12" i="8"/>
  <c r="G12" i="8" l="1"/>
  <c r="G11" i="11"/>
  <c r="A14" i="8"/>
  <c r="A13" i="11"/>
  <c r="M13" i="8"/>
  <c r="M12" i="11"/>
  <c r="G12" i="11" l="1"/>
  <c r="G13" i="8"/>
  <c r="A14" i="11"/>
  <c r="A15" i="8"/>
  <c r="M13" i="11"/>
  <c r="M14" i="8"/>
  <c r="G13" i="11" l="1"/>
  <c r="G14" i="8"/>
  <c r="A15" i="11"/>
  <c r="A16" i="8"/>
  <c r="M14" i="11"/>
  <c r="M15" i="8"/>
  <c r="G14" i="11" l="1"/>
  <c r="G15" i="8"/>
  <c r="A17" i="8"/>
  <c r="M16" i="8"/>
  <c r="A16" i="11"/>
  <c r="M15" i="11"/>
  <c r="G15" i="11" l="1"/>
  <c r="A17" i="11"/>
  <c r="G16" i="8"/>
  <c r="O16" i="8"/>
  <c r="M17" i="8"/>
  <c r="A18" i="8"/>
  <c r="M16" i="11"/>
  <c r="G16" i="11" l="1"/>
  <c r="A18" i="11"/>
  <c r="W16" i="8"/>
  <c r="U16" i="8"/>
  <c r="Q16" i="8"/>
  <c r="S16" i="8"/>
  <c r="A19" i="8"/>
  <c r="G17" i="8"/>
  <c r="O17" i="8"/>
  <c r="M17" i="11"/>
  <c r="M18" i="8"/>
  <c r="G18" i="8" l="1"/>
  <c r="S17" i="8"/>
  <c r="Q17" i="8"/>
  <c r="W17" i="8"/>
  <c r="U17" i="8"/>
  <c r="A19" i="11"/>
  <c r="G17" i="11"/>
  <c r="A20" i="8"/>
  <c r="M18" i="11"/>
  <c r="M19" i="8"/>
  <c r="G19" i="8" l="1"/>
  <c r="A20" i="11"/>
  <c r="G18" i="11"/>
  <c r="A21" i="8"/>
  <c r="M19" i="11"/>
  <c r="M20" i="8"/>
  <c r="G20" i="8" l="1"/>
  <c r="G19" i="11"/>
  <c r="A21" i="11"/>
  <c r="A22" i="8"/>
  <c r="M21" i="8"/>
  <c r="M20" i="11"/>
  <c r="G21" i="8" l="1"/>
  <c r="G20" i="11"/>
  <c r="A23" i="8"/>
  <c r="A22" i="11"/>
  <c r="M21" i="11"/>
  <c r="M22" i="8"/>
  <c r="G22" i="8" l="1"/>
  <c r="G21" i="11"/>
  <c r="A23" i="11"/>
  <c r="M23" i="8"/>
  <c r="A24" i="8"/>
  <c r="M22" i="11"/>
  <c r="G22" i="11" l="1"/>
  <c r="O23" i="8"/>
  <c r="G23" i="8"/>
  <c r="A24" i="11"/>
  <c r="A25" i="8"/>
  <c r="M24" i="8"/>
  <c r="M23" i="11"/>
  <c r="G23" i="11" l="1"/>
  <c r="O24" i="8"/>
  <c r="G24" i="8"/>
  <c r="A26" i="8"/>
  <c r="Q23" i="8"/>
  <c r="S23" i="8"/>
  <c r="W23" i="8"/>
  <c r="U23" i="8"/>
  <c r="A25" i="11"/>
  <c r="M24" i="11"/>
  <c r="M25" i="8"/>
  <c r="G25" i="8" l="1"/>
  <c r="G24" i="11"/>
  <c r="W24" i="8"/>
  <c r="Q24" i="8"/>
  <c r="S24" i="8"/>
  <c r="U24" i="8"/>
  <c r="A26" i="11"/>
  <c r="A27" i="8"/>
  <c r="M25" i="11"/>
  <c r="M26" i="8"/>
  <c r="G26" i="8" l="1"/>
  <c r="A28" i="8"/>
  <c r="A27" i="11"/>
  <c r="G25" i="11"/>
  <c r="M26" i="11"/>
  <c r="M27" i="8"/>
  <c r="G27" i="8" l="1"/>
  <c r="G26" i="11"/>
  <c r="A29" i="8"/>
  <c r="A28" i="11"/>
  <c r="M27" i="11"/>
  <c r="M28" i="8"/>
  <c r="G27" i="11" l="1"/>
  <c r="G28" i="8"/>
  <c r="A29" i="11"/>
  <c r="A30" i="8"/>
  <c r="M29" i="8"/>
  <c r="M28" i="11"/>
  <c r="G29" i="8" l="1"/>
  <c r="O29" i="8"/>
  <c r="G28" i="11"/>
  <c r="M30" i="8"/>
  <c r="A31" i="8"/>
  <c r="A30" i="11"/>
  <c r="M29" i="11"/>
  <c r="G29" i="11" l="1"/>
  <c r="M31" i="8"/>
  <c r="A32" i="8"/>
  <c r="Q29" i="8"/>
  <c r="S29" i="8"/>
  <c r="W29" i="8"/>
  <c r="U29" i="8"/>
  <c r="A31" i="11"/>
  <c r="O30" i="8"/>
  <c r="G30" i="8"/>
  <c r="M30" i="11"/>
  <c r="G30" i="11" l="1"/>
  <c r="G31" i="8"/>
  <c r="O31" i="8"/>
  <c r="A33" i="8"/>
  <c r="W30" i="8"/>
  <c r="S30" i="8"/>
  <c r="Q30" i="8"/>
  <c r="U30" i="8"/>
  <c r="A32" i="11"/>
  <c r="M31" i="11"/>
  <c r="M32" i="8"/>
  <c r="G32" i="8" l="1"/>
  <c r="G31" i="11"/>
  <c r="Q31" i="8"/>
  <c r="W31" i="8"/>
  <c r="S31" i="8"/>
  <c r="U31" i="8"/>
  <c r="A34" i="8"/>
  <c r="A33" i="11"/>
  <c r="M32" i="11"/>
  <c r="M33" i="8"/>
  <c r="G33" i="8" l="1"/>
  <c r="A34" i="11"/>
  <c r="G32" i="11"/>
  <c r="A35" i="8"/>
  <c r="M34" i="8"/>
  <c r="M33" i="11"/>
  <c r="G34" i="8" l="1"/>
  <c r="G33" i="11"/>
  <c r="A36" i="8"/>
  <c r="A35" i="11"/>
  <c r="M34" i="11"/>
  <c r="M35" i="8"/>
  <c r="G34" i="11" l="1"/>
  <c r="G35" i="8"/>
  <c r="A36" i="11"/>
  <c r="A37" i="8"/>
  <c r="M35" i="11"/>
  <c r="M36" i="8"/>
  <c r="G36" i="8" l="1"/>
  <c r="G35" i="11"/>
  <c r="A38" i="8"/>
  <c r="M37" i="8"/>
  <c r="A37" i="11"/>
  <c r="M36" i="11"/>
  <c r="G36" i="11" l="1"/>
  <c r="A38" i="11"/>
  <c r="O37" i="8"/>
  <c r="G37" i="8"/>
  <c r="M38" i="8"/>
  <c r="A39" i="8"/>
  <c r="M37" i="11"/>
  <c r="M39" i="8"/>
  <c r="G37" i="11" l="1"/>
  <c r="G39" i="8"/>
  <c r="C40" i="8"/>
  <c r="P3" i="8" s="1"/>
  <c r="Q3" i="8" s="1"/>
  <c r="O39" i="8" s="1"/>
  <c r="G38" i="8"/>
  <c r="O38" i="8"/>
  <c r="A39" i="11"/>
  <c r="M39" i="11" s="1"/>
  <c r="W37" i="8"/>
  <c r="U37" i="8"/>
  <c r="Q37" i="8"/>
  <c r="S37" i="8"/>
  <c r="M38" i="11"/>
  <c r="G40" i="8" l="1"/>
  <c r="U39" i="8"/>
  <c r="W39" i="8"/>
  <c r="Q39" i="8"/>
  <c r="S39" i="8"/>
  <c r="G39" i="11"/>
  <c r="C40" i="11"/>
  <c r="P3" i="11" s="1"/>
  <c r="Q3" i="11" s="1"/>
  <c r="S38" i="8"/>
  <c r="U38" i="8"/>
  <c r="W38" i="8"/>
  <c r="Q38" i="8"/>
  <c r="G38" i="11"/>
  <c r="R3" i="8"/>
  <c r="O11" i="8"/>
  <c r="O12" i="8"/>
  <c r="O13" i="8"/>
  <c r="O14" i="8"/>
  <c r="O15" i="8"/>
  <c r="O18" i="8"/>
  <c r="O19" i="8"/>
  <c r="O20" i="8"/>
  <c r="O21" i="8"/>
  <c r="O22" i="8"/>
  <c r="O25" i="8"/>
  <c r="O26" i="8"/>
  <c r="O27" i="8"/>
  <c r="O28" i="8"/>
  <c r="O32" i="8"/>
  <c r="O33" i="8"/>
  <c r="O34" i="8"/>
  <c r="O35" i="8"/>
  <c r="O36" i="8"/>
  <c r="O10" i="11" l="1"/>
  <c r="O11" i="11"/>
  <c r="O17" i="11"/>
  <c r="O18" i="11"/>
  <c r="O24" i="11"/>
  <c r="O25" i="11"/>
  <c r="O31" i="11"/>
  <c r="O32" i="11"/>
  <c r="O39" i="11"/>
  <c r="W39" i="11" s="1"/>
  <c r="O38" i="11"/>
  <c r="U38" i="11" s="1"/>
  <c r="W34" i="8"/>
  <c r="S34" i="8"/>
  <c r="U34" i="8"/>
  <c r="Q34" i="8"/>
  <c r="U21" i="8"/>
  <c r="S21" i="8"/>
  <c r="Q21" i="8"/>
  <c r="W21" i="8"/>
  <c r="U15" i="8"/>
  <c r="S15" i="8"/>
  <c r="Q15" i="8"/>
  <c r="W15" i="8"/>
  <c r="S11" i="8"/>
  <c r="O40" i="8"/>
  <c r="W11" i="8"/>
  <c r="Q11" i="8"/>
  <c r="U11" i="8"/>
  <c r="U35" i="8"/>
  <c r="S35" i="8"/>
  <c r="W35" i="8"/>
  <c r="Q35" i="8"/>
  <c r="U28" i="8"/>
  <c r="W28" i="8"/>
  <c r="S28" i="8"/>
  <c r="Q28" i="8"/>
  <c r="Q22" i="8"/>
  <c r="W22" i="8"/>
  <c r="S22" i="8"/>
  <c r="U22" i="8"/>
  <c r="S18" i="8"/>
  <c r="Q18" i="8"/>
  <c r="W18" i="8"/>
  <c r="U18" i="8"/>
  <c r="U12" i="8"/>
  <c r="W12" i="8"/>
  <c r="S12" i="8"/>
  <c r="Q12" i="8"/>
  <c r="S27" i="8"/>
  <c r="Q27" i="8"/>
  <c r="W27" i="8"/>
  <c r="U27" i="8"/>
  <c r="R3" i="11"/>
  <c r="O9" i="11"/>
  <c r="O12" i="11"/>
  <c r="O13" i="11"/>
  <c r="O14" i="11"/>
  <c r="O15" i="11"/>
  <c r="O16" i="11"/>
  <c r="O19" i="11"/>
  <c r="O20" i="11"/>
  <c r="O21" i="11"/>
  <c r="O22" i="11"/>
  <c r="O23" i="11"/>
  <c r="O26" i="11"/>
  <c r="O27" i="11"/>
  <c r="O28" i="11"/>
  <c r="O29" i="11"/>
  <c r="O30" i="11"/>
  <c r="O33" i="11"/>
  <c r="O34" i="11"/>
  <c r="O35" i="11"/>
  <c r="O36" i="11"/>
  <c r="O37" i="11"/>
  <c r="Q33" i="8"/>
  <c r="S33" i="8"/>
  <c r="W33" i="8"/>
  <c r="U33" i="8"/>
  <c r="S26" i="8"/>
  <c r="W26" i="8"/>
  <c r="U26" i="8"/>
  <c r="Q26" i="8"/>
  <c r="S20" i="8"/>
  <c r="U20" i="8"/>
  <c r="W20" i="8"/>
  <c r="Q20" i="8"/>
  <c r="U14" i="8"/>
  <c r="S14" i="8"/>
  <c r="W14" i="8"/>
  <c r="Q14" i="8"/>
  <c r="W36" i="8"/>
  <c r="U36" i="8"/>
  <c r="S36" i="8"/>
  <c r="Q36" i="8"/>
  <c r="Q32" i="8"/>
  <c r="U32" i="8"/>
  <c r="S32" i="8"/>
  <c r="W32" i="8"/>
  <c r="S25" i="8"/>
  <c r="W25" i="8"/>
  <c r="U25" i="8"/>
  <c r="Q25" i="8"/>
  <c r="S19" i="8"/>
  <c r="Q19" i="8"/>
  <c r="W19" i="8"/>
  <c r="U19" i="8"/>
  <c r="W13" i="8"/>
  <c r="S13" i="8"/>
  <c r="U13" i="8"/>
  <c r="Q13" i="8"/>
  <c r="G40" i="11"/>
  <c r="U39" i="11" l="1"/>
  <c r="Q39" i="11"/>
  <c r="S39" i="11"/>
  <c r="W38" i="11"/>
  <c r="S38" i="11"/>
  <c r="Q38" i="11"/>
  <c r="U32" i="11"/>
  <c r="S32" i="11"/>
  <c r="Q32" i="11"/>
  <c r="W32" i="11"/>
  <c r="Q17" i="11"/>
  <c r="S17" i="11"/>
  <c r="W17" i="11"/>
  <c r="U17" i="11"/>
  <c r="U25" i="11"/>
  <c r="S25" i="11"/>
  <c r="Q25" i="11"/>
  <c r="W25" i="11"/>
  <c r="S11" i="11"/>
  <c r="U11" i="11"/>
  <c r="W11" i="11"/>
  <c r="Q11" i="11"/>
  <c r="U18" i="11"/>
  <c r="S18" i="11"/>
  <c r="Q18" i="11"/>
  <c r="W18" i="11"/>
  <c r="S31" i="11"/>
  <c r="Q31" i="11"/>
  <c r="U31" i="11"/>
  <c r="W31" i="11"/>
  <c r="Q24" i="11"/>
  <c r="W24" i="11"/>
  <c r="U24" i="11"/>
  <c r="S24" i="11"/>
  <c r="W10" i="11"/>
  <c r="U10" i="11"/>
  <c r="S10" i="11"/>
  <c r="Q10" i="11"/>
  <c r="Q34" i="11"/>
  <c r="W34" i="11"/>
  <c r="S34" i="11"/>
  <c r="U34" i="11"/>
  <c r="W28" i="11"/>
  <c r="Q28" i="11"/>
  <c r="U28" i="11"/>
  <c r="S28" i="11"/>
  <c r="W22" i="11"/>
  <c r="Q22" i="11"/>
  <c r="U22" i="11"/>
  <c r="S22" i="11"/>
  <c r="W16" i="11"/>
  <c r="U16" i="11"/>
  <c r="Q16" i="11"/>
  <c r="S16" i="11"/>
  <c r="W12" i="11"/>
  <c r="S12" i="11"/>
  <c r="U12" i="11"/>
  <c r="Q12" i="11"/>
  <c r="Q40" i="8"/>
  <c r="S37" i="11"/>
  <c r="W37" i="11"/>
  <c r="U37" i="11"/>
  <c r="Q37" i="11"/>
  <c r="W33" i="11"/>
  <c r="Q33" i="11"/>
  <c r="U33" i="11"/>
  <c r="S33" i="11"/>
  <c r="S27" i="11"/>
  <c r="W27" i="11"/>
  <c r="U27" i="11"/>
  <c r="Q27" i="11"/>
  <c r="Q21" i="11"/>
  <c r="W21" i="11"/>
  <c r="S21" i="11"/>
  <c r="U21" i="11"/>
  <c r="W15" i="11"/>
  <c r="S15" i="11"/>
  <c r="U15" i="11"/>
  <c r="Q15" i="11"/>
  <c r="W9" i="11"/>
  <c r="O40" i="11"/>
  <c r="Q9" i="11"/>
  <c r="U9" i="11"/>
  <c r="S9" i="11"/>
  <c r="W40" i="8"/>
  <c r="S36" i="11"/>
  <c r="Q36" i="11"/>
  <c r="W36" i="11"/>
  <c r="U36" i="11"/>
  <c r="S14" i="11"/>
  <c r="Q14" i="11"/>
  <c r="W14" i="11"/>
  <c r="U14" i="11"/>
  <c r="U30" i="11"/>
  <c r="S30" i="11"/>
  <c r="W30" i="11"/>
  <c r="Q30" i="11"/>
  <c r="Q26" i="11"/>
  <c r="W26" i="11"/>
  <c r="U26" i="11"/>
  <c r="S26" i="11"/>
  <c r="S20" i="11"/>
  <c r="W20" i="11"/>
  <c r="Q20" i="11"/>
  <c r="U20" i="11"/>
  <c r="W35" i="11"/>
  <c r="Q35" i="11"/>
  <c r="S35" i="11"/>
  <c r="U35" i="11"/>
  <c r="Q29" i="11"/>
  <c r="W29" i="11"/>
  <c r="S29" i="11"/>
  <c r="U29" i="11"/>
  <c r="W23" i="11"/>
  <c r="Q23" i="11"/>
  <c r="S23" i="11"/>
  <c r="U23" i="11"/>
  <c r="W19" i="11"/>
  <c r="S19" i="11"/>
  <c r="U19" i="11"/>
  <c r="Q19" i="11"/>
  <c r="U13" i="11"/>
  <c r="W13" i="11"/>
  <c r="Q13" i="11"/>
  <c r="S13" i="11"/>
  <c r="U40" i="8"/>
  <c r="S40" i="8"/>
  <c r="W40" i="11" l="1"/>
  <c r="Q40" i="11"/>
  <c r="S40" i="11"/>
  <c r="U40" i="11"/>
  <c r="O44" i="8"/>
  <c r="O44" i="11" l="1"/>
</calcChain>
</file>

<file path=xl/comments1.xml><?xml version="1.0" encoding="utf-8"?>
<comments xmlns="http://schemas.openxmlformats.org/spreadsheetml/2006/main">
  <authors>
    <author>小野 裕次郎</author>
  </authors>
  <commentList>
    <comment ref="O3" authorId="0" shapeId="0">
      <text>
        <r>
          <rPr>
            <b/>
            <sz val="9"/>
            <color indexed="81"/>
            <rFont val="ＭＳ Ｐゴシック"/>
            <family val="3"/>
            <charset val="128"/>
          </rPr>
          <t>パートナー会社との契約条件の上限時間を記入してください。</t>
        </r>
        <r>
          <rPr>
            <sz val="9"/>
            <color indexed="81"/>
            <rFont val="ＭＳ Ｐゴシック"/>
            <family val="3"/>
            <charset val="128"/>
          </rPr>
          <t xml:space="preserve">
例）140H～180Hのレンジであれば、180を入力</t>
        </r>
      </text>
    </comment>
    <comment ref="B5" authorId="0" shapeId="0">
      <text>
        <r>
          <rPr>
            <b/>
            <sz val="9"/>
            <color indexed="81"/>
            <rFont val="ＭＳ Ｐゴシック"/>
            <family val="3"/>
            <charset val="128"/>
          </rPr>
          <t>・本セルは
 YYYY/MM
と入力してください。
・シート名は
 YYYYMM
と入力してください。</t>
        </r>
      </text>
    </comment>
    <comment ref="R7" authorId="0" shapeId="0">
      <text>
        <r>
          <rPr>
            <b/>
            <sz val="9"/>
            <color indexed="81"/>
            <rFont val="ＭＳ Ｐゴシック"/>
            <family val="3"/>
            <charset val="128"/>
          </rPr>
          <t>作業の按分が無い場合は
本セルを100%としてください。</t>
        </r>
      </text>
    </comment>
  </commentList>
</comments>
</file>

<file path=xl/comments10.xml><?xml version="1.0" encoding="utf-8"?>
<comments xmlns="http://schemas.openxmlformats.org/spreadsheetml/2006/main">
  <authors>
    <author>小野 裕次郎</author>
  </authors>
  <commentList>
    <comment ref="O3" authorId="0" shapeId="0">
      <text>
        <r>
          <rPr>
            <b/>
            <sz val="9"/>
            <color indexed="81"/>
            <rFont val="ＭＳ Ｐゴシック"/>
            <family val="3"/>
            <charset val="128"/>
          </rPr>
          <t>パートナー会社との契約条件の上限時間を記入してください。</t>
        </r>
        <r>
          <rPr>
            <sz val="9"/>
            <color indexed="81"/>
            <rFont val="ＭＳ Ｐゴシック"/>
            <family val="3"/>
            <charset val="128"/>
          </rPr>
          <t xml:space="preserve">
例）140H～180Hのレンジであれば、180を入力</t>
        </r>
      </text>
    </comment>
    <comment ref="B5" authorId="0" shapeId="0">
      <text>
        <r>
          <rPr>
            <b/>
            <sz val="9"/>
            <color indexed="81"/>
            <rFont val="ＭＳ Ｐゴシック"/>
            <family val="3"/>
            <charset val="128"/>
          </rPr>
          <t>・本セルは
 YYYY/MM
と入力してください。
・シート名は
 YYYYMM
と入力してください。</t>
        </r>
      </text>
    </comment>
    <comment ref="R7" authorId="0" shapeId="0">
      <text>
        <r>
          <rPr>
            <b/>
            <sz val="9"/>
            <color indexed="81"/>
            <rFont val="ＭＳ Ｐゴシック"/>
            <family val="3"/>
            <charset val="128"/>
          </rPr>
          <t>作業の按分が無い場合は
本セルを100%としてください。</t>
        </r>
      </text>
    </comment>
  </commentList>
</comments>
</file>

<file path=xl/comments11.xml><?xml version="1.0" encoding="utf-8"?>
<comments xmlns="http://schemas.openxmlformats.org/spreadsheetml/2006/main">
  <authors>
    <author>小野 裕次郎</author>
  </authors>
  <commentList>
    <comment ref="O3" authorId="0" shapeId="0">
      <text>
        <r>
          <rPr>
            <b/>
            <sz val="9"/>
            <color indexed="81"/>
            <rFont val="ＭＳ Ｐゴシック"/>
            <family val="3"/>
            <charset val="128"/>
          </rPr>
          <t>パートナー会社との契約条件の上限時間を記入してください。</t>
        </r>
        <r>
          <rPr>
            <sz val="9"/>
            <color indexed="81"/>
            <rFont val="ＭＳ Ｐゴシック"/>
            <family val="3"/>
            <charset val="128"/>
          </rPr>
          <t xml:space="preserve">
例）140H～180Hのレンジであれば、180を入力</t>
        </r>
      </text>
    </comment>
    <comment ref="B5" authorId="0" shapeId="0">
      <text>
        <r>
          <rPr>
            <b/>
            <sz val="9"/>
            <color indexed="81"/>
            <rFont val="ＭＳ Ｐゴシック"/>
            <family val="3"/>
            <charset val="128"/>
          </rPr>
          <t>・本セルは
 YYYY/MM
と入力してください。
・シート名は
 YYYYMM
と入力してください。</t>
        </r>
      </text>
    </comment>
    <comment ref="R7" authorId="0" shapeId="0">
      <text>
        <r>
          <rPr>
            <b/>
            <sz val="9"/>
            <color indexed="81"/>
            <rFont val="ＭＳ Ｐゴシック"/>
            <family val="3"/>
            <charset val="128"/>
          </rPr>
          <t>作業の按分が無い場合は
本セルを100%としてください。</t>
        </r>
      </text>
    </comment>
  </commentList>
</comments>
</file>

<file path=xl/comments12.xml><?xml version="1.0" encoding="utf-8"?>
<comments xmlns="http://schemas.openxmlformats.org/spreadsheetml/2006/main">
  <authors>
    <author>小野 裕次郎</author>
  </authors>
  <commentList>
    <comment ref="O3" authorId="0" shapeId="0">
      <text>
        <r>
          <rPr>
            <b/>
            <sz val="9"/>
            <color indexed="81"/>
            <rFont val="ＭＳ Ｐゴシック"/>
            <family val="3"/>
            <charset val="128"/>
          </rPr>
          <t>パートナー会社との契約条件の上限時間を記入してください。</t>
        </r>
        <r>
          <rPr>
            <sz val="9"/>
            <color indexed="81"/>
            <rFont val="ＭＳ Ｐゴシック"/>
            <family val="3"/>
            <charset val="128"/>
          </rPr>
          <t xml:space="preserve">
例）140H～180Hのレンジであれば、180を入力</t>
        </r>
      </text>
    </comment>
    <comment ref="B5" authorId="0" shapeId="0">
      <text>
        <r>
          <rPr>
            <b/>
            <sz val="9"/>
            <color indexed="81"/>
            <rFont val="ＭＳ Ｐゴシック"/>
            <family val="3"/>
            <charset val="128"/>
          </rPr>
          <t>・本セルは
 YYYY/MM
と入力してください。
・シート名は
 YYYYMM
と入力してください。</t>
        </r>
      </text>
    </comment>
    <comment ref="R7" authorId="0" shapeId="0">
      <text>
        <r>
          <rPr>
            <b/>
            <sz val="9"/>
            <color indexed="81"/>
            <rFont val="ＭＳ Ｐゴシック"/>
            <family val="3"/>
            <charset val="128"/>
          </rPr>
          <t>作業の按分が無い場合は
本セルを100%としてください。</t>
        </r>
      </text>
    </comment>
  </commentList>
</comments>
</file>

<file path=xl/comments13.xml><?xml version="1.0" encoding="utf-8"?>
<comments xmlns="http://schemas.openxmlformats.org/spreadsheetml/2006/main">
  <authors>
    <author>小野 裕次郎</author>
  </authors>
  <commentList>
    <comment ref="O3" authorId="0" shapeId="0">
      <text>
        <r>
          <rPr>
            <b/>
            <sz val="9"/>
            <color indexed="81"/>
            <rFont val="ＭＳ Ｐゴシック"/>
            <family val="3"/>
            <charset val="128"/>
          </rPr>
          <t>パートナー会社との契約条件の上限時間を記入してください。</t>
        </r>
        <r>
          <rPr>
            <sz val="9"/>
            <color indexed="81"/>
            <rFont val="ＭＳ Ｐゴシック"/>
            <family val="3"/>
            <charset val="128"/>
          </rPr>
          <t xml:space="preserve">
例）140H～180Hのレンジであれば、180を入力</t>
        </r>
      </text>
    </comment>
    <comment ref="B5" authorId="0" shapeId="0">
      <text>
        <r>
          <rPr>
            <b/>
            <sz val="9"/>
            <color indexed="81"/>
            <rFont val="ＭＳ Ｐゴシック"/>
            <family val="3"/>
            <charset val="128"/>
          </rPr>
          <t>・本セルは
 YYYY/MM
と入力してください。
・シート名は
 YYYYMM
と入力してください。</t>
        </r>
      </text>
    </comment>
    <comment ref="R7" authorId="0" shapeId="0">
      <text>
        <r>
          <rPr>
            <b/>
            <sz val="9"/>
            <color indexed="81"/>
            <rFont val="ＭＳ Ｐゴシック"/>
            <family val="3"/>
            <charset val="128"/>
          </rPr>
          <t>作業の按分が無い場合は
本セルを100%としてください。</t>
        </r>
      </text>
    </comment>
  </commentList>
</comments>
</file>

<file path=xl/comments14.xml><?xml version="1.0" encoding="utf-8"?>
<comments xmlns="http://schemas.openxmlformats.org/spreadsheetml/2006/main">
  <authors>
    <author>小野 裕次郎</author>
  </authors>
  <commentList>
    <comment ref="O3" authorId="0" shapeId="0">
      <text>
        <r>
          <rPr>
            <b/>
            <sz val="9"/>
            <color indexed="81"/>
            <rFont val="ＭＳ Ｐゴシック"/>
            <family val="3"/>
            <charset val="128"/>
          </rPr>
          <t>パートナー会社との契約条件の上限時間を記入してください。</t>
        </r>
        <r>
          <rPr>
            <sz val="9"/>
            <color indexed="81"/>
            <rFont val="ＭＳ Ｐゴシック"/>
            <family val="3"/>
            <charset val="128"/>
          </rPr>
          <t xml:space="preserve">
例）140H～180Hのレンジであれば、180を入力</t>
        </r>
      </text>
    </comment>
    <comment ref="B5" authorId="0" shapeId="0">
      <text>
        <r>
          <rPr>
            <b/>
            <sz val="9"/>
            <color indexed="81"/>
            <rFont val="ＭＳ Ｐゴシック"/>
            <family val="3"/>
            <charset val="128"/>
          </rPr>
          <t>・本セルは
 YYYY/MM
と入力してください。
・シート名は
 YYYYMM
と入力してください。</t>
        </r>
      </text>
    </comment>
    <comment ref="R7" authorId="0" shapeId="0">
      <text>
        <r>
          <rPr>
            <b/>
            <sz val="9"/>
            <color indexed="81"/>
            <rFont val="ＭＳ Ｐゴシック"/>
            <family val="3"/>
            <charset val="128"/>
          </rPr>
          <t>作業の按分が無い場合は
本セルを100%としてください。</t>
        </r>
      </text>
    </comment>
  </commentList>
</comments>
</file>

<file path=xl/comments15.xml><?xml version="1.0" encoding="utf-8"?>
<comments xmlns="http://schemas.openxmlformats.org/spreadsheetml/2006/main">
  <authors>
    <author>小野 裕次郎</author>
  </authors>
  <commentList>
    <comment ref="O3" authorId="0" shapeId="0">
      <text>
        <r>
          <rPr>
            <b/>
            <sz val="9"/>
            <color indexed="81"/>
            <rFont val="ＭＳ Ｐゴシック"/>
            <family val="3"/>
            <charset val="128"/>
          </rPr>
          <t>パートナー会社との契約条件の上限時間を記入してください。</t>
        </r>
        <r>
          <rPr>
            <sz val="9"/>
            <color indexed="81"/>
            <rFont val="ＭＳ Ｐゴシック"/>
            <family val="3"/>
            <charset val="128"/>
          </rPr>
          <t xml:space="preserve">
例）140H～180Hのレンジであれば、180を入力</t>
        </r>
      </text>
    </comment>
    <comment ref="B5" authorId="0" shapeId="0">
      <text>
        <r>
          <rPr>
            <b/>
            <sz val="9"/>
            <color indexed="81"/>
            <rFont val="ＭＳ Ｐゴシック"/>
            <family val="3"/>
            <charset val="128"/>
          </rPr>
          <t>・本セルは
 YYYY/MM
と入力してください。
・シート名は
 YYYYMM
と入力してください。</t>
        </r>
      </text>
    </comment>
    <comment ref="R7" authorId="0" shapeId="0">
      <text>
        <r>
          <rPr>
            <b/>
            <sz val="9"/>
            <color indexed="81"/>
            <rFont val="ＭＳ Ｐゴシック"/>
            <family val="3"/>
            <charset val="128"/>
          </rPr>
          <t>作業の按分が無い場合は
本セルを100%としてください。</t>
        </r>
      </text>
    </comment>
  </commentList>
</comments>
</file>

<file path=xl/comments16.xml><?xml version="1.0" encoding="utf-8"?>
<comments xmlns="http://schemas.openxmlformats.org/spreadsheetml/2006/main">
  <authors>
    <author>小野 裕次郎</author>
  </authors>
  <commentList>
    <comment ref="O3" authorId="0" shapeId="0">
      <text>
        <r>
          <rPr>
            <b/>
            <sz val="9"/>
            <color indexed="81"/>
            <rFont val="ＭＳ Ｐゴシック"/>
            <family val="3"/>
            <charset val="128"/>
          </rPr>
          <t>パートナー会社との契約条件の上限時間を記入してください。</t>
        </r>
        <r>
          <rPr>
            <sz val="9"/>
            <color indexed="81"/>
            <rFont val="ＭＳ Ｐゴシック"/>
            <family val="3"/>
            <charset val="128"/>
          </rPr>
          <t xml:space="preserve">
例）140H～180Hのレンジであれば、180を入力</t>
        </r>
      </text>
    </comment>
    <comment ref="B5" authorId="0" shapeId="0">
      <text>
        <r>
          <rPr>
            <b/>
            <sz val="9"/>
            <color indexed="81"/>
            <rFont val="ＭＳ Ｐゴシック"/>
            <family val="3"/>
            <charset val="128"/>
          </rPr>
          <t>・本セルは
 YYYY/MM
と入力してください。
・シート名は
 YYYYMM
と入力してください。</t>
        </r>
      </text>
    </comment>
    <comment ref="R7" authorId="0" shapeId="0">
      <text>
        <r>
          <rPr>
            <b/>
            <sz val="9"/>
            <color indexed="81"/>
            <rFont val="ＭＳ Ｐゴシック"/>
            <family val="3"/>
            <charset val="128"/>
          </rPr>
          <t>作業の按分が無い場合は
本セルを100%としてください。</t>
        </r>
      </text>
    </comment>
  </commentList>
</comments>
</file>

<file path=xl/comments17.xml><?xml version="1.0" encoding="utf-8"?>
<comments xmlns="http://schemas.openxmlformats.org/spreadsheetml/2006/main">
  <authors>
    <author>小野 裕次郎</author>
  </authors>
  <commentList>
    <comment ref="O3" authorId="0" shapeId="0">
      <text>
        <r>
          <rPr>
            <b/>
            <sz val="9"/>
            <color indexed="81"/>
            <rFont val="ＭＳ Ｐゴシック"/>
            <family val="3"/>
            <charset val="128"/>
          </rPr>
          <t>パートナー会社との契約条件の上限時間を記入してください。</t>
        </r>
        <r>
          <rPr>
            <sz val="9"/>
            <color indexed="81"/>
            <rFont val="ＭＳ Ｐゴシック"/>
            <family val="3"/>
            <charset val="128"/>
          </rPr>
          <t xml:space="preserve">
例）140H～180Hのレンジであれば、180を入力</t>
        </r>
      </text>
    </comment>
    <comment ref="B5" authorId="0" shapeId="0">
      <text>
        <r>
          <rPr>
            <b/>
            <sz val="9"/>
            <color indexed="81"/>
            <rFont val="ＭＳ Ｐゴシック"/>
            <family val="3"/>
            <charset val="128"/>
          </rPr>
          <t>・本セルは
 YYYY/MM
と入力してください。
・シート名は
 YYYYMM
と入力してください。</t>
        </r>
      </text>
    </comment>
    <comment ref="R7" authorId="0" shapeId="0">
      <text>
        <r>
          <rPr>
            <b/>
            <sz val="9"/>
            <color indexed="81"/>
            <rFont val="ＭＳ Ｐゴシック"/>
            <family val="3"/>
            <charset val="128"/>
          </rPr>
          <t>作業の按分が無い場合は
本セルを100%としてください。</t>
        </r>
      </text>
    </comment>
  </commentList>
</comments>
</file>

<file path=xl/comments18.xml><?xml version="1.0" encoding="utf-8"?>
<comments xmlns="http://schemas.openxmlformats.org/spreadsheetml/2006/main">
  <authors>
    <author>小野 裕次郎</author>
  </authors>
  <commentList>
    <comment ref="O3" authorId="0" shapeId="0">
      <text>
        <r>
          <rPr>
            <b/>
            <sz val="9"/>
            <color indexed="81"/>
            <rFont val="ＭＳ Ｐゴシック"/>
            <family val="3"/>
            <charset val="128"/>
          </rPr>
          <t>パートナー会社との契約条件の上限時間を記入してください。</t>
        </r>
        <r>
          <rPr>
            <sz val="9"/>
            <color indexed="81"/>
            <rFont val="ＭＳ Ｐゴシック"/>
            <family val="3"/>
            <charset val="128"/>
          </rPr>
          <t xml:space="preserve">
例）140H～180Hのレンジであれば、180を入力</t>
        </r>
      </text>
    </comment>
    <comment ref="B5" authorId="0" shapeId="0">
      <text>
        <r>
          <rPr>
            <b/>
            <sz val="9"/>
            <color indexed="81"/>
            <rFont val="ＭＳ Ｐゴシック"/>
            <family val="3"/>
            <charset val="128"/>
          </rPr>
          <t>・本セルは
 YYYY/MM
と入力してください。
・シート名は
 YYYYMM
と入力してください。</t>
        </r>
      </text>
    </comment>
    <comment ref="R7" authorId="0" shapeId="0">
      <text>
        <r>
          <rPr>
            <b/>
            <sz val="9"/>
            <color indexed="81"/>
            <rFont val="ＭＳ Ｐゴシック"/>
            <family val="3"/>
            <charset val="128"/>
          </rPr>
          <t>作業の按分が無い場合は
本セルを100%としてください。</t>
        </r>
      </text>
    </comment>
  </commentList>
</comments>
</file>

<file path=xl/comments19.xml><?xml version="1.0" encoding="utf-8"?>
<comments xmlns="http://schemas.openxmlformats.org/spreadsheetml/2006/main">
  <authors>
    <author>小野 裕次郎</author>
  </authors>
  <commentList>
    <comment ref="O3" authorId="0" shapeId="0">
      <text>
        <r>
          <rPr>
            <b/>
            <sz val="9"/>
            <color indexed="81"/>
            <rFont val="ＭＳ Ｐゴシック"/>
            <family val="3"/>
            <charset val="128"/>
          </rPr>
          <t>パートナー会社との契約条件の上限時間を記入してください。</t>
        </r>
        <r>
          <rPr>
            <sz val="9"/>
            <color indexed="81"/>
            <rFont val="ＭＳ Ｐゴシック"/>
            <family val="3"/>
            <charset val="128"/>
          </rPr>
          <t xml:space="preserve">
例）140H～180Hのレンジであれば、180を入力</t>
        </r>
      </text>
    </comment>
    <comment ref="B5" authorId="0" shapeId="0">
      <text>
        <r>
          <rPr>
            <b/>
            <sz val="9"/>
            <color indexed="81"/>
            <rFont val="ＭＳ Ｐゴシック"/>
            <family val="3"/>
            <charset val="128"/>
          </rPr>
          <t>・本セルは
 YYYY/MM
と入力してください。
・シート名は
 YYYYMM
と入力してください。</t>
        </r>
      </text>
    </comment>
    <comment ref="R7" authorId="0" shapeId="0">
      <text>
        <r>
          <rPr>
            <b/>
            <sz val="9"/>
            <color indexed="81"/>
            <rFont val="ＭＳ Ｐゴシック"/>
            <family val="3"/>
            <charset val="128"/>
          </rPr>
          <t>作業の按分が無い場合は
本セルを100%としてください。</t>
        </r>
      </text>
    </comment>
  </commentList>
</comments>
</file>

<file path=xl/comments2.xml><?xml version="1.0" encoding="utf-8"?>
<comments xmlns="http://schemas.openxmlformats.org/spreadsheetml/2006/main">
  <authors>
    <author>小野 裕次郎</author>
  </authors>
  <commentList>
    <comment ref="O3" authorId="0" shapeId="0">
      <text>
        <r>
          <rPr>
            <b/>
            <sz val="9"/>
            <color indexed="81"/>
            <rFont val="ＭＳ Ｐゴシック"/>
            <family val="3"/>
            <charset val="128"/>
          </rPr>
          <t>パートナー会社との契約条件の上限時間を記入してください。</t>
        </r>
        <r>
          <rPr>
            <sz val="9"/>
            <color indexed="81"/>
            <rFont val="ＭＳ Ｐゴシック"/>
            <family val="3"/>
            <charset val="128"/>
          </rPr>
          <t xml:space="preserve">
例）140H～180Hのレンジであれば、180を入力</t>
        </r>
      </text>
    </comment>
    <comment ref="B5" authorId="0" shapeId="0">
      <text>
        <r>
          <rPr>
            <b/>
            <sz val="9"/>
            <color indexed="81"/>
            <rFont val="ＭＳ Ｐゴシック"/>
            <family val="3"/>
            <charset val="128"/>
          </rPr>
          <t>・本セルは
 YYYY/MM
と入力してください。
・シート名は
 YYYYMM
と入力してください。</t>
        </r>
      </text>
    </comment>
    <comment ref="R7" authorId="0" shapeId="0">
      <text>
        <r>
          <rPr>
            <b/>
            <sz val="9"/>
            <color indexed="81"/>
            <rFont val="ＭＳ Ｐゴシック"/>
            <family val="3"/>
            <charset val="128"/>
          </rPr>
          <t>作業の按分が無い場合は
本セルを100%としてください。</t>
        </r>
      </text>
    </comment>
  </commentList>
</comments>
</file>

<file path=xl/comments20.xml><?xml version="1.0" encoding="utf-8"?>
<comments xmlns="http://schemas.openxmlformats.org/spreadsheetml/2006/main">
  <authors>
    <author>小野 裕次郎</author>
  </authors>
  <commentList>
    <comment ref="O3" authorId="0" shapeId="0">
      <text>
        <r>
          <rPr>
            <b/>
            <sz val="9"/>
            <color indexed="81"/>
            <rFont val="ＭＳ Ｐゴシック"/>
            <family val="3"/>
            <charset val="128"/>
          </rPr>
          <t>パートナー会社との契約条件の上限時間を記入してください。</t>
        </r>
        <r>
          <rPr>
            <sz val="9"/>
            <color indexed="81"/>
            <rFont val="ＭＳ Ｐゴシック"/>
            <family val="3"/>
            <charset val="128"/>
          </rPr>
          <t xml:space="preserve">
例）140H～180Hのレンジであれば、180を入力</t>
        </r>
      </text>
    </comment>
    <comment ref="B5" authorId="0" shapeId="0">
      <text>
        <r>
          <rPr>
            <b/>
            <sz val="9"/>
            <color indexed="81"/>
            <rFont val="ＭＳ Ｐゴシック"/>
            <family val="3"/>
            <charset val="128"/>
          </rPr>
          <t>・本セルは
 YYYY/MM
と入力してください。
・シート名は
 YYYYMM
と入力してください。</t>
        </r>
      </text>
    </comment>
    <comment ref="R7" authorId="0" shapeId="0">
      <text>
        <r>
          <rPr>
            <b/>
            <sz val="9"/>
            <color indexed="81"/>
            <rFont val="ＭＳ Ｐゴシック"/>
            <family val="3"/>
            <charset val="128"/>
          </rPr>
          <t>作業の按分が無い場合は
本セルを100%としてください。</t>
        </r>
      </text>
    </comment>
  </commentList>
</comments>
</file>

<file path=xl/comments21.xml><?xml version="1.0" encoding="utf-8"?>
<comments xmlns="http://schemas.openxmlformats.org/spreadsheetml/2006/main">
  <authors>
    <author>小野 裕次郎</author>
  </authors>
  <commentList>
    <comment ref="O3" authorId="0" shapeId="0">
      <text>
        <r>
          <rPr>
            <b/>
            <sz val="9"/>
            <color indexed="81"/>
            <rFont val="ＭＳ Ｐゴシック"/>
            <family val="3"/>
            <charset val="128"/>
          </rPr>
          <t>パートナー会社との契約条件の上限時間を記入してください。</t>
        </r>
        <r>
          <rPr>
            <sz val="9"/>
            <color indexed="81"/>
            <rFont val="ＭＳ Ｐゴシック"/>
            <family val="3"/>
            <charset val="128"/>
          </rPr>
          <t xml:space="preserve">
例）140H～180Hのレンジであれば、180を入力</t>
        </r>
      </text>
    </comment>
    <comment ref="B5" authorId="0" shapeId="0">
      <text>
        <r>
          <rPr>
            <b/>
            <sz val="9"/>
            <color indexed="81"/>
            <rFont val="ＭＳ Ｐゴシック"/>
            <family val="3"/>
            <charset val="128"/>
          </rPr>
          <t>・本セルは
 YYYY/MM
と入力してください。
・シート名は
 YYYYMM
と入力してください。</t>
        </r>
      </text>
    </comment>
    <comment ref="R7" authorId="0" shapeId="0">
      <text>
        <r>
          <rPr>
            <b/>
            <sz val="9"/>
            <color indexed="81"/>
            <rFont val="ＭＳ Ｐゴシック"/>
            <family val="3"/>
            <charset val="128"/>
          </rPr>
          <t>作業の按分が無い場合は
本セルを100%としてください。</t>
        </r>
      </text>
    </comment>
  </commentList>
</comments>
</file>

<file path=xl/comments22.xml><?xml version="1.0" encoding="utf-8"?>
<comments xmlns="http://schemas.openxmlformats.org/spreadsheetml/2006/main">
  <authors>
    <author>小野 裕次郎</author>
  </authors>
  <commentList>
    <comment ref="O3" authorId="0" shapeId="0">
      <text>
        <r>
          <rPr>
            <b/>
            <sz val="9"/>
            <color indexed="81"/>
            <rFont val="ＭＳ Ｐゴシック"/>
            <family val="3"/>
            <charset val="128"/>
          </rPr>
          <t>パートナー会社との契約条件の上限時間を記入してください。</t>
        </r>
        <r>
          <rPr>
            <sz val="9"/>
            <color indexed="81"/>
            <rFont val="ＭＳ Ｐゴシック"/>
            <family val="3"/>
            <charset val="128"/>
          </rPr>
          <t xml:space="preserve">
例）140H～180Hのレンジであれば、180を入力</t>
        </r>
      </text>
    </comment>
    <comment ref="B5" authorId="0" shapeId="0">
      <text>
        <r>
          <rPr>
            <b/>
            <sz val="9"/>
            <color indexed="81"/>
            <rFont val="ＭＳ Ｐゴシック"/>
            <family val="3"/>
            <charset val="128"/>
          </rPr>
          <t>・本セルは
 YYYY/MM
と入力してください。
・シート名は
 YYYYMM
と入力してください。</t>
        </r>
      </text>
    </comment>
    <comment ref="R7" authorId="0" shapeId="0">
      <text>
        <r>
          <rPr>
            <b/>
            <sz val="9"/>
            <color indexed="81"/>
            <rFont val="ＭＳ Ｐゴシック"/>
            <family val="3"/>
            <charset val="128"/>
          </rPr>
          <t>作業の按分が無い場合は
本セルを100%としてください。</t>
        </r>
      </text>
    </comment>
  </commentList>
</comments>
</file>

<file path=xl/comments23.xml><?xml version="1.0" encoding="utf-8"?>
<comments xmlns="http://schemas.openxmlformats.org/spreadsheetml/2006/main">
  <authors>
    <author>小野 裕次郎</author>
  </authors>
  <commentList>
    <comment ref="O3" authorId="0" shapeId="0">
      <text>
        <r>
          <rPr>
            <b/>
            <sz val="9"/>
            <color indexed="81"/>
            <rFont val="ＭＳ Ｐゴシック"/>
            <family val="3"/>
            <charset val="128"/>
          </rPr>
          <t>パートナー会社との契約条件の上限時間を記入してください。</t>
        </r>
        <r>
          <rPr>
            <sz val="9"/>
            <color indexed="81"/>
            <rFont val="ＭＳ Ｐゴシック"/>
            <family val="3"/>
            <charset val="128"/>
          </rPr>
          <t xml:space="preserve">
例）140H～180Hのレンジであれば、180を入力</t>
        </r>
      </text>
    </comment>
    <comment ref="B5" authorId="0" shapeId="0">
      <text>
        <r>
          <rPr>
            <b/>
            <sz val="9"/>
            <color indexed="81"/>
            <rFont val="ＭＳ Ｐゴシック"/>
            <family val="3"/>
            <charset val="128"/>
          </rPr>
          <t>・本セルは
 YYYY/MM
と入力してください。
・シート名は
 YYYYMM
と入力してください。</t>
        </r>
      </text>
    </comment>
    <comment ref="R7" authorId="0" shapeId="0">
      <text>
        <r>
          <rPr>
            <b/>
            <sz val="9"/>
            <color indexed="81"/>
            <rFont val="ＭＳ Ｐゴシック"/>
            <family val="3"/>
            <charset val="128"/>
          </rPr>
          <t>作業の按分が無い場合は
本セルを100%としてください。</t>
        </r>
      </text>
    </comment>
  </commentList>
</comments>
</file>

<file path=xl/comments24.xml><?xml version="1.0" encoding="utf-8"?>
<comments xmlns="http://schemas.openxmlformats.org/spreadsheetml/2006/main">
  <authors>
    <author>小野 裕次郎</author>
  </authors>
  <commentList>
    <comment ref="O3" authorId="0" shapeId="0">
      <text>
        <r>
          <rPr>
            <b/>
            <sz val="9"/>
            <color indexed="81"/>
            <rFont val="ＭＳ Ｐゴシック"/>
            <family val="3"/>
            <charset val="128"/>
          </rPr>
          <t>パートナー会社との契約条件の上限時間を記入してください。</t>
        </r>
        <r>
          <rPr>
            <sz val="9"/>
            <color indexed="81"/>
            <rFont val="ＭＳ Ｐゴシック"/>
            <family val="3"/>
            <charset val="128"/>
          </rPr>
          <t xml:space="preserve">
例）140H～180Hのレンジであれば、180を入力</t>
        </r>
      </text>
    </comment>
    <comment ref="B5" authorId="0" shapeId="0">
      <text>
        <r>
          <rPr>
            <b/>
            <sz val="9"/>
            <color indexed="81"/>
            <rFont val="ＭＳ Ｐゴシック"/>
            <family val="3"/>
            <charset val="128"/>
          </rPr>
          <t>・本セルは
 YYYY/MM
と入力してください。
・シート名は
 YYYYMM
と入力してください。</t>
        </r>
      </text>
    </comment>
    <comment ref="R7" authorId="0" shapeId="0">
      <text>
        <r>
          <rPr>
            <b/>
            <sz val="9"/>
            <color indexed="81"/>
            <rFont val="ＭＳ Ｐゴシック"/>
            <family val="3"/>
            <charset val="128"/>
          </rPr>
          <t>作業の按分が無い場合は
本セルを100%としてください。</t>
        </r>
      </text>
    </comment>
  </commentList>
</comments>
</file>

<file path=xl/comments25.xml><?xml version="1.0" encoding="utf-8"?>
<comments xmlns="http://schemas.openxmlformats.org/spreadsheetml/2006/main">
  <authors>
    <author>小野 裕次郎</author>
  </authors>
  <commentList>
    <comment ref="O3" authorId="0" shapeId="0">
      <text>
        <r>
          <rPr>
            <b/>
            <sz val="9"/>
            <color indexed="81"/>
            <rFont val="ＭＳ Ｐゴシック"/>
            <family val="3"/>
            <charset val="128"/>
          </rPr>
          <t>パートナー会社との契約条件の上限時間を記入してください。</t>
        </r>
        <r>
          <rPr>
            <sz val="9"/>
            <color indexed="81"/>
            <rFont val="ＭＳ Ｐゴシック"/>
            <family val="3"/>
            <charset val="128"/>
          </rPr>
          <t xml:space="preserve">
例）140H～180Hのレンジであれば、180を入力</t>
        </r>
      </text>
    </comment>
    <comment ref="B5" authorId="0" shapeId="0">
      <text>
        <r>
          <rPr>
            <b/>
            <sz val="9"/>
            <color indexed="81"/>
            <rFont val="ＭＳ Ｐゴシック"/>
            <family val="3"/>
            <charset val="128"/>
          </rPr>
          <t>・本セルは
 YYYY/MM
と入力してください。
・シート名は
 YYYYMM
と入力してください。</t>
        </r>
      </text>
    </comment>
    <comment ref="R7" authorId="0" shapeId="0">
      <text>
        <r>
          <rPr>
            <b/>
            <sz val="9"/>
            <color indexed="81"/>
            <rFont val="ＭＳ Ｐゴシック"/>
            <family val="3"/>
            <charset val="128"/>
          </rPr>
          <t>作業の按分が無い場合は
本セルを100%としてください。</t>
        </r>
      </text>
    </comment>
  </commentList>
</comments>
</file>

<file path=xl/comments26.xml><?xml version="1.0" encoding="utf-8"?>
<comments xmlns="http://schemas.openxmlformats.org/spreadsheetml/2006/main">
  <authors>
    <author>小野 裕次郎</author>
  </authors>
  <commentList>
    <comment ref="O3" authorId="0" shapeId="0">
      <text>
        <r>
          <rPr>
            <b/>
            <sz val="9"/>
            <color indexed="81"/>
            <rFont val="ＭＳ Ｐゴシック"/>
            <family val="3"/>
            <charset val="128"/>
          </rPr>
          <t>パートナー会社との契約条件の上限時間を記入してください。</t>
        </r>
        <r>
          <rPr>
            <sz val="9"/>
            <color indexed="81"/>
            <rFont val="ＭＳ Ｐゴシック"/>
            <family val="3"/>
            <charset val="128"/>
          </rPr>
          <t xml:space="preserve">
例）140H～180Hのレンジであれば、180を入力</t>
        </r>
      </text>
    </comment>
    <comment ref="B5" authorId="0" shapeId="0">
      <text>
        <r>
          <rPr>
            <b/>
            <sz val="9"/>
            <color indexed="81"/>
            <rFont val="ＭＳ Ｐゴシック"/>
            <family val="3"/>
            <charset val="128"/>
          </rPr>
          <t>・本セルは
 YYYY/MM
と入力してください。
・シート名は
 YYYYMM
と入力してください。</t>
        </r>
      </text>
    </comment>
    <comment ref="R7" authorId="0" shapeId="0">
      <text>
        <r>
          <rPr>
            <b/>
            <sz val="9"/>
            <color indexed="81"/>
            <rFont val="ＭＳ Ｐゴシック"/>
            <family val="3"/>
            <charset val="128"/>
          </rPr>
          <t>作業の按分が無い場合は
本セルを100%としてください。</t>
        </r>
      </text>
    </comment>
  </commentList>
</comments>
</file>

<file path=xl/comments3.xml><?xml version="1.0" encoding="utf-8"?>
<comments xmlns="http://schemas.openxmlformats.org/spreadsheetml/2006/main">
  <authors>
    <author>小野 裕次郎</author>
  </authors>
  <commentList>
    <comment ref="O3" authorId="0" shapeId="0">
      <text>
        <r>
          <rPr>
            <b/>
            <sz val="9"/>
            <color indexed="81"/>
            <rFont val="ＭＳ Ｐゴシック"/>
            <family val="3"/>
            <charset val="128"/>
          </rPr>
          <t>パートナー会社との契約条件の上限時間を記入してください。</t>
        </r>
        <r>
          <rPr>
            <sz val="9"/>
            <color indexed="81"/>
            <rFont val="ＭＳ Ｐゴシック"/>
            <family val="3"/>
            <charset val="128"/>
          </rPr>
          <t xml:space="preserve">
例）140H～180Hのレンジであれば、180を入力</t>
        </r>
      </text>
    </comment>
    <comment ref="B5" authorId="0" shapeId="0">
      <text>
        <r>
          <rPr>
            <b/>
            <sz val="9"/>
            <color indexed="81"/>
            <rFont val="ＭＳ Ｐゴシック"/>
            <family val="3"/>
            <charset val="128"/>
          </rPr>
          <t>・本セルは
 YYYY/MM
と入力してください。
・シート名は
 YYYYMM
と入力してください。</t>
        </r>
      </text>
    </comment>
    <comment ref="R7" authorId="0" shapeId="0">
      <text>
        <r>
          <rPr>
            <b/>
            <sz val="9"/>
            <color indexed="81"/>
            <rFont val="ＭＳ Ｐゴシック"/>
            <family val="3"/>
            <charset val="128"/>
          </rPr>
          <t>作業の按分が無い場合は
本セルを100%としてください。</t>
        </r>
      </text>
    </comment>
  </commentList>
</comments>
</file>

<file path=xl/comments4.xml><?xml version="1.0" encoding="utf-8"?>
<comments xmlns="http://schemas.openxmlformats.org/spreadsheetml/2006/main">
  <authors>
    <author>小野 裕次郎</author>
  </authors>
  <commentList>
    <comment ref="O3" authorId="0" shapeId="0">
      <text>
        <r>
          <rPr>
            <b/>
            <sz val="9"/>
            <color indexed="81"/>
            <rFont val="ＭＳ Ｐゴシック"/>
            <family val="3"/>
            <charset val="128"/>
          </rPr>
          <t>パートナー会社との契約条件の上限時間を記入してください。</t>
        </r>
        <r>
          <rPr>
            <sz val="9"/>
            <color indexed="81"/>
            <rFont val="ＭＳ Ｐゴシック"/>
            <family val="3"/>
            <charset val="128"/>
          </rPr>
          <t xml:space="preserve">
例）140H～180Hのレンジであれば、180を入力</t>
        </r>
      </text>
    </comment>
    <comment ref="B5" authorId="0" shapeId="0">
      <text>
        <r>
          <rPr>
            <b/>
            <sz val="9"/>
            <color indexed="81"/>
            <rFont val="ＭＳ Ｐゴシック"/>
            <family val="3"/>
            <charset val="128"/>
          </rPr>
          <t>・本セルは
 YYYY/MM
と入力してください。
・シート名は
 YYYYMM
と入力してください。</t>
        </r>
      </text>
    </comment>
    <comment ref="R7" authorId="0" shapeId="0">
      <text>
        <r>
          <rPr>
            <b/>
            <sz val="9"/>
            <color indexed="81"/>
            <rFont val="ＭＳ Ｐゴシック"/>
            <family val="3"/>
            <charset val="128"/>
          </rPr>
          <t>作業の按分が無い場合は
本セルを100%としてください。</t>
        </r>
      </text>
    </comment>
  </commentList>
</comments>
</file>

<file path=xl/comments5.xml><?xml version="1.0" encoding="utf-8"?>
<comments xmlns="http://schemas.openxmlformats.org/spreadsheetml/2006/main">
  <authors>
    <author>小野 裕次郎</author>
  </authors>
  <commentList>
    <comment ref="O3" authorId="0" shapeId="0">
      <text>
        <r>
          <rPr>
            <b/>
            <sz val="9"/>
            <color indexed="81"/>
            <rFont val="ＭＳ Ｐゴシック"/>
            <family val="3"/>
            <charset val="128"/>
          </rPr>
          <t>パートナー会社との契約条件の上限時間を記入してください。</t>
        </r>
        <r>
          <rPr>
            <sz val="9"/>
            <color indexed="81"/>
            <rFont val="ＭＳ Ｐゴシック"/>
            <family val="3"/>
            <charset val="128"/>
          </rPr>
          <t xml:space="preserve">
例）140H～180Hのレンジであれば、180を入力</t>
        </r>
      </text>
    </comment>
    <comment ref="B5" authorId="0" shapeId="0">
      <text>
        <r>
          <rPr>
            <b/>
            <sz val="9"/>
            <color indexed="81"/>
            <rFont val="ＭＳ Ｐゴシック"/>
            <family val="3"/>
            <charset val="128"/>
          </rPr>
          <t>・本セルは
 YYYY/MM
と入力してください。
・シート名は
 YYYYMM
と入力してください。</t>
        </r>
      </text>
    </comment>
    <comment ref="R7" authorId="0" shapeId="0">
      <text>
        <r>
          <rPr>
            <b/>
            <sz val="9"/>
            <color indexed="81"/>
            <rFont val="ＭＳ Ｐゴシック"/>
            <family val="3"/>
            <charset val="128"/>
          </rPr>
          <t>作業の按分が無い場合は
本セルを100%としてください。</t>
        </r>
      </text>
    </comment>
  </commentList>
</comments>
</file>

<file path=xl/comments6.xml><?xml version="1.0" encoding="utf-8"?>
<comments xmlns="http://schemas.openxmlformats.org/spreadsheetml/2006/main">
  <authors>
    <author>小野 裕次郎</author>
  </authors>
  <commentList>
    <comment ref="O3" authorId="0" shapeId="0">
      <text>
        <r>
          <rPr>
            <b/>
            <sz val="9"/>
            <color indexed="81"/>
            <rFont val="ＭＳ Ｐゴシック"/>
            <family val="3"/>
            <charset val="128"/>
          </rPr>
          <t>パートナー会社との契約条件の上限時間を記入してください。</t>
        </r>
        <r>
          <rPr>
            <sz val="9"/>
            <color indexed="81"/>
            <rFont val="ＭＳ Ｐゴシック"/>
            <family val="3"/>
            <charset val="128"/>
          </rPr>
          <t xml:space="preserve">
例）140H～180Hのレンジであれば、180を入力</t>
        </r>
      </text>
    </comment>
    <comment ref="B5" authorId="0" shapeId="0">
      <text>
        <r>
          <rPr>
            <b/>
            <sz val="9"/>
            <color indexed="81"/>
            <rFont val="ＭＳ Ｐゴシック"/>
            <family val="3"/>
            <charset val="128"/>
          </rPr>
          <t>・本セルは
 YYYY/MM
と入力してください。
・シート名は
 YYYYMM
と入力してください。</t>
        </r>
      </text>
    </comment>
    <comment ref="R7" authorId="0" shapeId="0">
      <text>
        <r>
          <rPr>
            <b/>
            <sz val="9"/>
            <color indexed="81"/>
            <rFont val="ＭＳ Ｐゴシック"/>
            <family val="3"/>
            <charset val="128"/>
          </rPr>
          <t>作業の按分が無い場合は
本セルを100%としてください。</t>
        </r>
      </text>
    </comment>
  </commentList>
</comments>
</file>

<file path=xl/comments7.xml><?xml version="1.0" encoding="utf-8"?>
<comments xmlns="http://schemas.openxmlformats.org/spreadsheetml/2006/main">
  <authors>
    <author>小野 裕次郎</author>
  </authors>
  <commentList>
    <comment ref="O3" authorId="0" shapeId="0">
      <text>
        <r>
          <rPr>
            <b/>
            <sz val="9"/>
            <color indexed="81"/>
            <rFont val="ＭＳ Ｐゴシック"/>
            <family val="3"/>
            <charset val="128"/>
          </rPr>
          <t>パートナー会社との契約条件の上限時間を記入してください。</t>
        </r>
        <r>
          <rPr>
            <sz val="9"/>
            <color indexed="81"/>
            <rFont val="ＭＳ Ｐゴシック"/>
            <family val="3"/>
            <charset val="128"/>
          </rPr>
          <t xml:space="preserve">
例）140H～180Hのレンジであれば、180を入力</t>
        </r>
      </text>
    </comment>
    <comment ref="B5" authorId="0" shapeId="0">
      <text>
        <r>
          <rPr>
            <b/>
            <sz val="9"/>
            <color indexed="81"/>
            <rFont val="ＭＳ Ｐゴシック"/>
            <family val="3"/>
            <charset val="128"/>
          </rPr>
          <t>・本セルは
 YYYY/MM
と入力してください。
・シート名は
 YYYYMM
と入力してください。</t>
        </r>
      </text>
    </comment>
    <comment ref="R7" authorId="0" shapeId="0">
      <text>
        <r>
          <rPr>
            <b/>
            <sz val="9"/>
            <color indexed="81"/>
            <rFont val="ＭＳ Ｐゴシック"/>
            <family val="3"/>
            <charset val="128"/>
          </rPr>
          <t>作業の按分が無い場合は
本セルを100%としてください。</t>
        </r>
      </text>
    </comment>
  </commentList>
</comments>
</file>

<file path=xl/comments8.xml><?xml version="1.0" encoding="utf-8"?>
<comments xmlns="http://schemas.openxmlformats.org/spreadsheetml/2006/main">
  <authors>
    <author>小野 裕次郎</author>
  </authors>
  <commentList>
    <comment ref="O3" authorId="0" shapeId="0">
      <text>
        <r>
          <rPr>
            <b/>
            <sz val="9"/>
            <color indexed="81"/>
            <rFont val="ＭＳ Ｐゴシック"/>
            <family val="3"/>
            <charset val="128"/>
          </rPr>
          <t>パートナー会社との契約条件の上限時間を記入してください。</t>
        </r>
        <r>
          <rPr>
            <sz val="9"/>
            <color indexed="81"/>
            <rFont val="ＭＳ Ｐゴシック"/>
            <family val="3"/>
            <charset val="128"/>
          </rPr>
          <t xml:space="preserve">
例）140H～180Hのレンジであれば、180を入力</t>
        </r>
      </text>
    </comment>
    <comment ref="B5" authorId="0" shapeId="0">
      <text>
        <r>
          <rPr>
            <b/>
            <sz val="9"/>
            <color indexed="81"/>
            <rFont val="ＭＳ Ｐゴシック"/>
            <family val="3"/>
            <charset val="128"/>
          </rPr>
          <t>・本セルは
 YYYY/MM
と入力してください。
・シート名は
 YYYYMM
と入力してください。</t>
        </r>
      </text>
    </comment>
    <comment ref="R7" authorId="0" shapeId="0">
      <text>
        <r>
          <rPr>
            <b/>
            <sz val="9"/>
            <color indexed="81"/>
            <rFont val="ＭＳ Ｐゴシック"/>
            <family val="3"/>
            <charset val="128"/>
          </rPr>
          <t>作業の按分が無い場合は
本セルを100%としてください。</t>
        </r>
      </text>
    </comment>
  </commentList>
</comments>
</file>

<file path=xl/comments9.xml><?xml version="1.0" encoding="utf-8"?>
<comments xmlns="http://schemas.openxmlformats.org/spreadsheetml/2006/main">
  <authors>
    <author>小野 裕次郎</author>
  </authors>
  <commentList>
    <comment ref="O3" authorId="0" shapeId="0">
      <text>
        <r>
          <rPr>
            <b/>
            <sz val="9"/>
            <color indexed="81"/>
            <rFont val="ＭＳ Ｐゴシック"/>
            <family val="3"/>
            <charset val="128"/>
          </rPr>
          <t>パートナー会社との契約条件の上限時間を記入してください。</t>
        </r>
        <r>
          <rPr>
            <sz val="9"/>
            <color indexed="81"/>
            <rFont val="ＭＳ Ｐゴシック"/>
            <family val="3"/>
            <charset val="128"/>
          </rPr>
          <t xml:space="preserve">
例）140H～180Hのレンジであれば、180を入力</t>
        </r>
      </text>
    </comment>
    <comment ref="B5" authorId="0" shapeId="0">
      <text>
        <r>
          <rPr>
            <b/>
            <sz val="9"/>
            <color indexed="81"/>
            <rFont val="ＭＳ Ｐゴシック"/>
            <family val="3"/>
            <charset val="128"/>
          </rPr>
          <t>・本セルは
 YYYY/MM
と入力してください。
・シート名は
 YYYYMM
と入力してください。</t>
        </r>
      </text>
    </comment>
    <comment ref="R7" authorId="0" shapeId="0">
      <text>
        <r>
          <rPr>
            <b/>
            <sz val="9"/>
            <color indexed="81"/>
            <rFont val="ＭＳ Ｐゴシック"/>
            <family val="3"/>
            <charset val="128"/>
          </rPr>
          <t>作業の按分が無い場合は
本セルを100%としてください。</t>
        </r>
      </text>
    </comment>
  </commentList>
</comments>
</file>

<file path=xl/sharedStrings.xml><?xml version="1.0" encoding="utf-8"?>
<sst xmlns="http://schemas.openxmlformats.org/spreadsheetml/2006/main" count="2386" uniqueCount="167">
  <si>
    <t>会社名</t>
    <rPh sb="0" eb="2">
      <t>カイシャ</t>
    </rPh>
    <rPh sb="2" eb="3">
      <t>メイ</t>
    </rPh>
    <phoneticPr fontId="4"/>
  </si>
  <si>
    <t>氏　名</t>
    <phoneticPr fontId="4"/>
  </si>
  <si>
    <t xml:space="preserve">印 </t>
    <phoneticPr fontId="4"/>
  </si>
  <si>
    <t>日付</t>
    <phoneticPr fontId="4"/>
  </si>
  <si>
    <t>実 行 時 間</t>
    <phoneticPr fontId="4"/>
  </si>
  <si>
    <t>私用外出</t>
    <rPh sb="0" eb="1">
      <t>ワタシ</t>
    </rPh>
    <rPh sb="1" eb="2">
      <t>ヨウ</t>
    </rPh>
    <rPh sb="2" eb="4">
      <t>ガイシュツ</t>
    </rPh>
    <phoneticPr fontId="4"/>
  </si>
  <si>
    <t>実作業</t>
    <phoneticPr fontId="4"/>
  </si>
  <si>
    <t>報告</t>
    <rPh sb="0" eb="2">
      <t>ホウコク</t>
    </rPh>
    <phoneticPr fontId="4"/>
  </si>
  <si>
    <t>～</t>
    <phoneticPr fontId="4"/>
  </si>
  <si>
    <t>稼動日数</t>
    <rPh sb="0" eb="2">
      <t>カドウ</t>
    </rPh>
    <rPh sb="2" eb="4">
      <t>ニッスウ</t>
    </rPh>
    <phoneticPr fontId="4"/>
  </si>
  <si>
    <t>月間累計</t>
  </si>
  <si>
    <t>連絡事項</t>
    <phoneticPr fontId="4"/>
  </si>
  <si>
    <t>FUJISOFT979_Ver5.00</t>
    <phoneticPr fontId="4"/>
  </si>
  <si>
    <t>～</t>
  </si>
  <si>
    <t>実作業時間</t>
    <rPh sb="0" eb="1">
      <t>ジツ</t>
    </rPh>
    <rPh sb="1" eb="3">
      <t>サギョウ</t>
    </rPh>
    <rPh sb="3" eb="5">
      <t>ジカン</t>
    </rPh>
    <phoneticPr fontId="4"/>
  </si>
  <si>
    <t>日付</t>
    <rPh sb="0" eb="2">
      <t>ヒヅケ</t>
    </rPh>
    <phoneticPr fontId="4"/>
  </si>
  <si>
    <t>★</t>
    <phoneticPr fontId="4"/>
  </si>
  <si>
    <t>休憩時間</t>
    <rPh sb="0" eb="2">
      <t>キュウケイ</t>
    </rPh>
    <rPh sb="2" eb="4">
      <t>ジカン</t>
    </rPh>
    <phoneticPr fontId="4"/>
  </si>
  <si>
    <t>業務実施年月</t>
    <rPh sb="0" eb="2">
      <t>ギョウム</t>
    </rPh>
    <rPh sb="2" eb="4">
      <t>ジッシ</t>
    </rPh>
    <rPh sb="4" eb="6">
      <t>ネンゲツ</t>
    </rPh>
    <phoneticPr fontId="4"/>
  </si>
  <si>
    <t>業務実施報告書</t>
    <rPh sb="0" eb="2">
      <t>ギョウム</t>
    </rPh>
    <rPh sb="2" eb="4">
      <t>ジッシ</t>
    </rPh>
    <rPh sb="4" eb="7">
      <t>ホウコクショ</t>
    </rPh>
    <phoneticPr fontId="4"/>
  </si>
  <si>
    <t>予実管理表</t>
    <rPh sb="0" eb="2">
      <t>ヨジツ</t>
    </rPh>
    <rPh sb="2" eb="4">
      <t>カンリ</t>
    </rPh>
    <rPh sb="4" eb="5">
      <t>ヒョウ</t>
    </rPh>
    <phoneticPr fontId="4"/>
  </si>
  <si>
    <t>基準時間</t>
    <rPh sb="0" eb="2">
      <t>キジュン</t>
    </rPh>
    <rPh sb="2" eb="4">
      <t>ジカン</t>
    </rPh>
    <phoneticPr fontId="4"/>
  </si>
  <si>
    <t>休日出勤</t>
    <rPh sb="0" eb="2">
      <t>キュウジツ</t>
    </rPh>
    <rPh sb="2" eb="4">
      <t>シュッキン</t>
    </rPh>
    <phoneticPr fontId="4"/>
  </si>
  <si>
    <t>体調不良により12時出社</t>
    <rPh sb="0" eb="2">
      <t>タイチョウ</t>
    </rPh>
    <rPh sb="2" eb="4">
      <t>フリョウ</t>
    </rPh>
    <rPh sb="9" eb="10">
      <t>ジ</t>
    </rPh>
    <rPh sb="10" eb="12">
      <t>シュッシャ</t>
    </rPh>
    <phoneticPr fontId="4"/>
  </si>
  <si>
    <t>休暇</t>
    <rPh sb="0" eb="2">
      <t>キュウカ</t>
    </rPh>
    <phoneticPr fontId="4"/>
  </si>
  <si>
    <t>通院により私用外出</t>
    <rPh sb="0" eb="2">
      <t>ツウイン</t>
    </rPh>
    <rPh sb="5" eb="7">
      <t>シヨウ</t>
    </rPh>
    <rPh sb="7" eb="9">
      <t>ガイシュツ</t>
    </rPh>
    <phoneticPr fontId="4"/>
  </si>
  <si>
    <t>手口　農場夫</t>
    <rPh sb="0" eb="1">
      <t>テ</t>
    </rPh>
    <rPh sb="1" eb="2">
      <t>ク</t>
    </rPh>
    <rPh sb="3" eb="5">
      <t>ノウジョウ</t>
    </rPh>
    <rPh sb="5" eb="6">
      <t>オット</t>
    </rPh>
    <phoneticPr fontId="4"/>
  </si>
  <si>
    <t>１日当りの契約時間</t>
    <rPh sb="2" eb="3">
      <t>アタ</t>
    </rPh>
    <rPh sb="5" eb="7">
      <t>ケイヤク</t>
    </rPh>
    <rPh sb="7" eb="9">
      <t>ジカン</t>
    </rPh>
    <phoneticPr fontId="4"/>
  </si>
  <si>
    <t>（60進での契約時間）</t>
    <rPh sb="3" eb="4">
      <t>シン</t>
    </rPh>
    <rPh sb="6" eb="8">
      <t>ケイヤク</t>
    </rPh>
    <rPh sb="8" eb="10">
      <t>ジカン</t>
    </rPh>
    <phoneticPr fontId="4"/>
  </si>
  <si>
    <t>契約時間合計</t>
    <rPh sb="0" eb="2">
      <t>ケイヤク</t>
    </rPh>
    <rPh sb="2" eb="4">
      <t>ジカン</t>
    </rPh>
    <rPh sb="4" eb="6">
      <t>ゴウケイ</t>
    </rPh>
    <phoneticPr fontId="4"/>
  </si>
  <si>
    <t>超過上限時間</t>
    <rPh sb="0" eb="2">
      <t>チョウカ</t>
    </rPh>
    <rPh sb="2" eb="4">
      <t>ジョウゲン</t>
    </rPh>
    <rPh sb="4" eb="6">
      <t>ジカン</t>
    </rPh>
    <phoneticPr fontId="4"/>
  </si>
  <si>
    <t>営業日数</t>
    <rPh sb="0" eb="2">
      <t>エイギョウ</t>
    </rPh>
    <rPh sb="2" eb="4">
      <t>ニッスウ</t>
    </rPh>
    <phoneticPr fontId="4"/>
  </si>
  <si>
    <t>１日当りの契約時間</t>
    <rPh sb="1" eb="2">
      <t>ヒ</t>
    </rPh>
    <rPh sb="2" eb="3">
      <t>アタ</t>
    </rPh>
    <rPh sb="5" eb="7">
      <t>ケイヤク</t>
    </rPh>
    <rPh sb="7" eb="9">
      <t>ジカン</t>
    </rPh>
    <phoneticPr fontId="4"/>
  </si>
  <si>
    <t>kaihatu2</t>
    <phoneticPr fontId="4"/>
  </si>
  <si>
    <t>kaihatu3</t>
  </si>
  <si>
    <t>kaihatu1</t>
    <phoneticPr fontId="4"/>
  </si>
  <si>
    <t>kaihatu4</t>
    <phoneticPr fontId="4"/>
  </si>
  <si>
    <t>プロジェクトID②</t>
    <phoneticPr fontId="4"/>
  </si>
  <si>
    <t>プロジェクト名②</t>
    <rPh sb="6" eb="7">
      <t>メイ</t>
    </rPh>
    <phoneticPr fontId="4"/>
  </si>
  <si>
    <t>按分率②</t>
    <rPh sb="0" eb="2">
      <t>アンブン</t>
    </rPh>
    <rPh sb="2" eb="3">
      <t>リツ</t>
    </rPh>
    <phoneticPr fontId="4"/>
  </si>
  <si>
    <t>プロジェクトID③</t>
    <phoneticPr fontId="4"/>
  </si>
  <si>
    <t>プロジェクト名③</t>
    <rPh sb="6" eb="7">
      <t>メイ</t>
    </rPh>
    <phoneticPr fontId="4"/>
  </si>
  <si>
    <t>按分率③</t>
    <rPh sb="0" eb="2">
      <t>アンブン</t>
    </rPh>
    <rPh sb="2" eb="3">
      <t>リツ</t>
    </rPh>
    <phoneticPr fontId="4"/>
  </si>
  <si>
    <t>プロジェクトID④</t>
    <phoneticPr fontId="4"/>
  </si>
  <si>
    <t>プロジェクト名④</t>
    <rPh sb="6" eb="7">
      <t>メイ</t>
    </rPh>
    <phoneticPr fontId="4"/>
  </si>
  <si>
    <t>按分率④</t>
    <rPh sb="0" eb="2">
      <t>アンブン</t>
    </rPh>
    <rPh sb="2" eb="3">
      <t>リツ</t>
    </rPh>
    <phoneticPr fontId="4"/>
  </si>
  <si>
    <t>契約時間 按分①</t>
    <rPh sb="0" eb="2">
      <t>ケイヤク</t>
    </rPh>
    <rPh sb="2" eb="4">
      <t>ジカン</t>
    </rPh>
    <rPh sb="5" eb="7">
      <t>アンブン</t>
    </rPh>
    <phoneticPr fontId="4"/>
  </si>
  <si>
    <t>契約時間 按分②</t>
    <rPh sb="0" eb="2">
      <t>ケイヤク</t>
    </rPh>
    <rPh sb="2" eb="4">
      <t>ジカン</t>
    </rPh>
    <rPh sb="5" eb="7">
      <t>アンブン</t>
    </rPh>
    <phoneticPr fontId="4"/>
  </si>
  <si>
    <t>契約時間 按分③</t>
    <rPh sb="0" eb="2">
      <t>ケイヤク</t>
    </rPh>
    <rPh sb="2" eb="4">
      <t>ジカン</t>
    </rPh>
    <rPh sb="5" eb="7">
      <t>アンブン</t>
    </rPh>
    <phoneticPr fontId="4"/>
  </si>
  <si>
    <t>契約時間 按分④</t>
    <rPh sb="0" eb="2">
      <t>ケイヤク</t>
    </rPh>
    <rPh sb="2" eb="4">
      <t>ジカン</t>
    </rPh>
    <rPh sb="5" eb="7">
      <t>アンブン</t>
    </rPh>
    <phoneticPr fontId="4"/>
  </si>
  <si>
    <t>按分率①</t>
    <rPh sb="0" eb="2">
      <t>アンブン</t>
    </rPh>
    <rPh sb="2" eb="3">
      <t>リツ</t>
    </rPh>
    <phoneticPr fontId="4"/>
  </si>
  <si>
    <t>ティーエフアイ株式会社</t>
    <rPh sb="7" eb="11">
      <t>カブ</t>
    </rPh>
    <phoneticPr fontId="4"/>
  </si>
  <si>
    <t>プロジェクトID①</t>
    <phoneticPr fontId="4"/>
  </si>
  <si>
    <t>プロジェクト名①</t>
    <rPh sb="6" eb="7">
      <t>メイ</t>
    </rPh>
    <phoneticPr fontId="4"/>
  </si>
  <si>
    <t xml:space="preserve">
</t>
    <phoneticPr fontId="4"/>
  </si>
  <si>
    <t>プロジェクト作業累計</t>
    <rPh sb="6" eb="8">
      <t>サギョウ</t>
    </rPh>
    <rPh sb="8" eb="10">
      <t>ルイケイ</t>
    </rPh>
    <phoneticPr fontId="4"/>
  </si>
  <si>
    <t>PJT作業時間合計</t>
    <rPh sb="3" eb="5">
      <t>サギョウ</t>
    </rPh>
    <rPh sb="5" eb="7">
      <t>ジカン</t>
    </rPh>
    <rPh sb="7" eb="9">
      <t>ゴウケイ</t>
    </rPh>
    <phoneticPr fontId="4"/>
  </si>
  <si>
    <t>業務件名</t>
    <rPh sb="0" eb="2">
      <t>ギョウム</t>
    </rPh>
    <rPh sb="2" eb="4">
      <t>ケンメイ</t>
    </rPh>
    <phoneticPr fontId="4"/>
  </si>
  <si>
    <t>システム開発支援</t>
    <rPh sb="4" eb="6">
      <t>カイハツ</t>
    </rPh>
    <rPh sb="6" eb="8">
      <t>シエン</t>
    </rPh>
    <phoneticPr fontId="4"/>
  </si>
  <si>
    <t>株式会社ケアリッツ・アンド・パートナーズ</t>
    <rPh sb="0" eb="4">
      <t>カブシキガイシャ</t>
    </rPh>
    <phoneticPr fontId="4"/>
  </si>
  <si>
    <t>石川　智史</t>
    <rPh sb="0" eb="2">
      <t>イシカワ</t>
    </rPh>
    <rPh sb="3" eb="4">
      <t>サトシ</t>
    </rPh>
    <rPh sb="4" eb="5">
      <t>シ</t>
    </rPh>
    <phoneticPr fontId="4"/>
  </si>
  <si>
    <t>システム開発支援</t>
    <phoneticPr fontId="4"/>
  </si>
  <si>
    <t>夏季休暇</t>
    <phoneticPr fontId="4"/>
  </si>
  <si>
    <t>帰社日のため早退</t>
    <rPh sb="0" eb="2">
      <t>キシャ</t>
    </rPh>
    <rPh sb="2" eb="3">
      <t>ビ</t>
    </rPh>
    <rPh sb="6" eb="8">
      <t>ソウタイ</t>
    </rPh>
    <phoneticPr fontId="4"/>
  </si>
  <si>
    <t>夏季休暇</t>
    <phoneticPr fontId="4"/>
  </si>
  <si>
    <t>【経費】</t>
    <rPh sb="1" eb="3">
      <t>ケイヒ</t>
    </rPh>
    <phoneticPr fontId="4"/>
  </si>
  <si>
    <t>・9/28 初台&lt;-&gt;竹橋 \786 打合せ参加</t>
    <rPh sb="6" eb="8">
      <t>ハツダイ</t>
    </rPh>
    <rPh sb="11" eb="13">
      <t>タケバシ</t>
    </rPh>
    <rPh sb="19" eb="21">
      <t>ウチアワ</t>
    </rPh>
    <rPh sb="22" eb="24">
      <t>サンカ</t>
    </rPh>
    <phoneticPr fontId="4"/>
  </si>
  <si>
    <t>・9/14 初台-&gt;竹橋 \393 打合せ参加（直帰のため片道のみ請求）</t>
    <rPh sb="6" eb="8">
      <t>ハツダイ</t>
    </rPh>
    <rPh sb="10" eb="12">
      <t>タケバシ</t>
    </rPh>
    <rPh sb="18" eb="20">
      <t>ウチアワ</t>
    </rPh>
    <rPh sb="21" eb="23">
      <t>サンカ</t>
    </rPh>
    <rPh sb="24" eb="26">
      <t>チョッキ</t>
    </rPh>
    <rPh sb="29" eb="31">
      <t>カタミチ</t>
    </rPh>
    <rPh sb="33" eb="35">
      <t>セイキュウ</t>
    </rPh>
    <phoneticPr fontId="4"/>
  </si>
  <si>
    <t>合計 \1,179</t>
    <phoneticPr fontId="4"/>
  </si>
  <si>
    <t>帰社日のため早退</t>
    <rPh sb="0" eb="3">
      <t>キシャビ</t>
    </rPh>
    <rPh sb="6" eb="8">
      <t>ソウタイ</t>
    </rPh>
    <phoneticPr fontId="4"/>
  </si>
  <si>
    <t>マイナビ定例会出席</t>
    <rPh sb="4" eb="7">
      <t>テイレイカイ</t>
    </rPh>
    <rPh sb="7" eb="9">
      <t>シュッセキ</t>
    </rPh>
    <phoneticPr fontId="4"/>
  </si>
  <si>
    <t>マイナビ定例会出席</t>
    <phoneticPr fontId="4"/>
  </si>
  <si>
    <t>・10/12 初台&lt;-&gt;竹橋 \786 打合せ参加　・10/19 初台&lt;-&gt;竹橋 \786 打合せ参加　</t>
    <phoneticPr fontId="4"/>
  </si>
  <si>
    <t>・10/26 初台&lt;-&gt;竹橋 \786 打合せ参加</t>
    <rPh sb="7" eb="9">
      <t>ハツダイ</t>
    </rPh>
    <rPh sb="12" eb="14">
      <t>タケバシ</t>
    </rPh>
    <rPh sb="20" eb="22">
      <t>ウチアワ</t>
    </rPh>
    <rPh sb="23" eb="25">
      <t>サンカ</t>
    </rPh>
    <phoneticPr fontId="4"/>
  </si>
  <si>
    <t>合計 \2,358</t>
    <phoneticPr fontId="4"/>
  </si>
  <si>
    <t>・11/29 初台&lt;-&gt;竹橋 \786 打合せ参加</t>
    <rPh sb="7" eb="9">
      <t>ハツダイ</t>
    </rPh>
    <rPh sb="12" eb="14">
      <t>タケバシ</t>
    </rPh>
    <rPh sb="20" eb="22">
      <t>ウチアワ</t>
    </rPh>
    <rPh sb="23" eb="25">
      <t>サンカ</t>
    </rPh>
    <phoneticPr fontId="4"/>
  </si>
  <si>
    <t>帰社日のため早退</t>
    <phoneticPr fontId="4"/>
  </si>
  <si>
    <t>・12/21 初台&lt;-&gt;竹橋 \786 打合せ参加</t>
    <rPh sb="7" eb="9">
      <t>ハツダイ</t>
    </rPh>
    <rPh sb="12" eb="14">
      <t>タケバシ</t>
    </rPh>
    <rPh sb="20" eb="22">
      <t>ウチアワ</t>
    </rPh>
    <rPh sb="23" eb="25">
      <t>サンカ</t>
    </rPh>
    <phoneticPr fontId="4"/>
  </si>
  <si>
    <t>帰社日のため早退</t>
    <phoneticPr fontId="4"/>
  </si>
  <si>
    <t>終業日</t>
    <rPh sb="0" eb="2">
      <t>シュウギョウ</t>
    </rPh>
    <rPh sb="2" eb="3">
      <t>ビ</t>
    </rPh>
    <phoneticPr fontId="4"/>
  </si>
  <si>
    <t>現場指示</t>
    <phoneticPr fontId="4"/>
  </si>
  <si>
    <t>現場指示</t>
    <phoneticPr fontId="4"/>
  </si>
  <si>
    <t>体調不良により早退</t>
    <rPh sb="0" eb="2">
      <t>タイチョウ</t>
    </rPh>
    <rPh sb="2" eb="4">
      <t>フリョウ</t>
    </rPh>
    <rPh sb="7" eb="9">
      <t>ソウタイ</t>
    </rPh>
    <phoneticPr fontId="4"/>
  </si>
  <si>
    <t>午前半休</t>
    <rPh sb="0" eb="2">
      <t>ゴゼン</t>
    </rPh>
    <rPh sb="2" eb="4">
      <t>ハンキュウ</t>
    </rPh>
    <phoneticPr fontId="4"/>
  </si>
  <si>
    <t>マイナビ定例出席</t>
    <rPh sb="4" eb="6">
      <t>テイレイ</t>
    </rPh>
    <rPh sb="6" eb="8">
      <t>シュッセキ</t>
    </rPh>
    <phoneticPr fontId="4"/>
  </si>
  <si>
    <t>マイナビ定例出席</t>
    <phoneticPr fontId="4"/>
  </si>
  <si>
    <t>・12/07 初台&lt;-&gt;竹橋 \786 打合せ参加　・12/14 初台&lt;-&gt;竹橋 \786 打合せ参加　</t>
    <phoneticPr fontId="4"/>
  </si>
  <si>
    <t>稼動調整のため休暇取得</t>
    <rPh sb="0" eb="2">
      <t>カドウ</t>
    </rPh>
    <rPh sb="2" eb="4">
      <t>チョウセイ</t>
    </rPh>
    <rPh sb="7" eb="9">
      <t>キュウカ</t>
    </rPh>
    <rPh sb="9" eb="11">
      <t>シュトク</t>
    </rPh>
    <phoneticPr fontId="4"/>
  </si>
  <si>
    <t>・11/02 初台&lt;-&gt;竹橋 \786 打合せ参加　・11/16 初台&lt;-&gt;竹橋 \786 打合せ参加　</t>
    <phoneticPr fontId="4"/>
  </si>
  <si>
    <t>・3/22 初台&lt;-&gt;竹橋 \786 打合せ参加　・3/28 初台&lt;-&gt;竹橋 \786 打合せ参加　</t>
    <phoneticPr fontId="4"/>
  </si>
  <si>
    <t>合計 \2,358</t>
    <phoneticPr fontId="4"/>
  </si>
  <si>
    <t>合計 \1,572</t>
    <phoneticPr fontId="4"/>
  </si>
  <si>
    <t>社用のため午後出社</t>
    <rPh sb="0" eb="2">
      <t>シャヨウ</t>
    </rPh>
    <rPh sb="5" eb="7">
      <t>ゴゴ</t>
    </rPh>
    <rPh sb="7" eb="9">
      <t>シュッシャ</t>
    </rPh>
    <phoneticPr fontId="4"/>
  </si>
  <si>
    <t>休暇取得</t>
    <rPh sb="0" eb="2">
      <t>キュウカ</t>
    </rPh>
    <rPh sb="2" eb="4">
      <t>シュトク</t>
    </rPh>
    <phoneticPr fontId="4"/>
  </si>
  <si>
    <t>マイナビ定例出席（片道のみ自費負担）</t>
    <rPh sb="4" eb="6">
      <t>テイレイ</t>
    </rPh>
    <rPh sb="6" eb="8">
      <t>シュッセキ</t>
    </rPh>
    <rPh sb="9" eb="11">
      <t>カタミチ</t>
    </rPh>
    <rPh sb="13" eb="15">
      <t>ジヒ</t>
    </rPh>
    <rPh sb="15" eb="17">
      <t>フタン</t>
    </rPh>
    <phoneticPr fontId="4"/>
  </si>
  <si>
    <t>・04/05 初台&lt;-&gt;竹橋 \786 打合せ参加　・04/12 初台&lt;-&gt;竹橋 \786 打合せ参加　</t>
    <phoneticPr fontId="4"/>
  </si>
  <si>
    <t>・04/19 初台&lt;-竹橋（片道） \393 打合せ参加　・04/25 初台&lt;-&gt;竹橋 \786 打合せ参加　</t>
    <rPh sb="7" eb="9">
      <t>ハツダイ</t>
    </rPh>
    <rPh sb="11" eb="13">
      <t>タケバシ</t>
    </rPh>
    <rPh sb="14" eb="16">
      <t>カタミチ</t>
    </rPh>
    <rPh sb="23" eb="25">
      <t>ウチアワ</t>
    </rPh>
    <rPh sb="26" eb="28">
      <t>サンカ</t>
    </rPh>
    <phoneticPr fontId="4"/>
  </si>
  <si>
    <t>合計 \2,751</t>
    <phoneticPr fontId="4"/>
  </si>
  <si>
    <t>社用のため早退</t>
    <rPh sb="0" eb="2">
      <t>シャヨウ</t>
    </rPh>
    <rPh sb="5" eb="7">
      <t>ソウタイ</t>
    </rPh>
    <phoneticPr fontId="4"/>
  </si>
  <si>
    <t>マイナビ定例出席　社用のため早退</t>
    <rPh sb="9" eb="11">
      <t>シャヨウ</t>
    </rPh>
    <rPh sb="14" eb="16">
      <t>ソウタイ</t>
    </rPh>
    <phoneticPr fontId="4"/>
  </si>
  <si>
    <t>マイナビ定例出席</t>
    <phoneticPr fontId="4"/>
  </si>
  <si>
    <t>マイナビ定例 初台&lt;-&gt;竹橋 \786 x 5　（5/11, 5/17, 5/24, 5/29, 5/30)</t>
    <rPh sb="4" eb="6">
      <t>テイレイ</t>
    </rPh>
    <phoneticPr fontId="4"/>
  </si>
  <si>
    <t>合計 \3,930</t>
    <phoneticPr fontId="4"/>
  </si>
  <si>
    <t>所用により午後半休</t>
    <rPh sb="0" eb="2">
      <t>ショヨウ</t>
    </rPh>
    <rPh sb="5" eb="7">
      <t>ゴゴ</t>
    </rPh>
    <rPh sb="7" eb="9">
      <t>ハンキュウ</t>
    </rPh>
    <phoneticPr fontId="4"/>
  </si>
  <si>
    <t>マイナビ定例出席</t>
    <phoneticPr fontId="4"/>
  </si>
  <si>
    <t>マイナビ定例出席</t>
    <phoneticPr fontId="4"/>
  </si>
  <si>
    <t>マイナビ定例出席</t>
    <phoneticPr fontId="4"/>
  </si>
  <si>
    <t>マイナビ定例出席</t>
    <phoneticPr fontId="4"/>
  </si>
  <si>
    <t>・06/07 初台&lt;-&gt;竹橋 \786 打合せ参加　・06/13 初台&lt;-&gt;竹橋 \786 打合せ参加　</t>
    <phoneticPr fontId="4"/>
  </si>
  <si>
    <t>・06/21 初台&lt;-&gt;竹橋 \786 打合せ参加　・06/30 初台&lt;-&gt;竹橋 \786 打合せ参加　</t>
    <phoneticPr fontId="4"/>
  </si>
  <si>
    <t>合計 \3,144</t>
    <phoneticPr fontId="4"/>
  </si>
  <si>
    <t>社用のため欠勤</t>
    <rPh sb="0" eb="2">
      <t>シャヨウ</t>
    </rPh>
    <rPh sb="5" eb="7">
      <t>ケッキン</t>
    </rPh>
    <phoneticPr fontId="4"/>
  </si>
  <si>
    <t>テック社全社ミーティングのため早退</t>
    <rPh sb="3" eb="4">
      <t>シャ</t>
    </rPh>
    <rPh sb="4" eb="6">
      <t>ゼンシャ</t>
    </rPh>
    <rPh sb="15" eb="17">
      <t>ソウタイ</t>
    </rPh>
    <phoneticPr fontId="4"/>
  </si>
  <si>
    <t>私用のため早退</t>
    <rPh sb="0" eb="2">
      <t>シヨウ</t>
    </rPh>
    <rPh sb="5" eb="7">
      <t>ソウタイ</t>
    </rPh>
    <phoneticPr fontId="4"/>
  </si>
  <si>
    <t>マイナビ定例出席</t>
    <phoneticPr fontId="4"/>
  </si>
  <si>
    <t>・07/13 初台&lt;-&gt;竹橋 \786 打合せ参加　・07/21 初台&lt;-&gt;竹橋 \786 打合せ参加　</t>
    <phoneticPr fontId="4"/>
  </si>
  <si>
    <t>・07/26 初台&lt;-&gt;竹橋 \786 打合せ参加</t>
    <phoneticPr fontId="4"/>
  </si>
  <si>
    <t>合計 \2,358</t>
    <phoneticPr fontId="4"/>
  </si>
  <si>
    <t>所用により外出</t>
    <rPh sb="0" eb="2">
      <t>ショヨウ</t>
    </rPh>
    <rPh sb="5" eb="7">
      <t>ガイシュツ</t>
    </rPh>
    <phoneticPr fontId="4"/>
  </si>
  <si>
    <t>体調不良により欠勤</t>
    <rPh sb="0" eb="2">
      <t>タイチョウ</t>
    </rPh>
    <rPh sb="2" eb="4">
      <t>フリョウ</t>
    </rPh>
    <rPh sb="7" eb="9">
      <t>ケッキン</t>
    </rPh>
    <phoneticPr fontId="4"/>
  </si>
  <si>
    <t>マイナビ定例出席</t>
    <phoneticPr fontId="4"/>
  </si>
  <si>
    <t>マイナビ定例出席</t>
    <phoneticPr fontId="4"/>
  </si>
  <si>
    <t>・08/02 初台&lt;-&gt;竹橋 \786 打合せ参加　・08/18 初台&lt;-&gt;竹橋 \786 打合せ参加　</t>
    <phoneticPr fontId="4"/>
  </si>
  <si>
    <t>・08/20 初台&lt;-&gt;竹橋 \786 打合せ参加</t>
    <phoneticPr fontId="4"/>
  </si>
  <si>
    <t>体調不良のため午前半休</t>
    <rPh sb="0" eb="2">
      <t>タイチョウ</t>
    </rPh>
    <rPh sb="2" eb="4">
      <t>フリョウ</t>
    </rPh>
    <rPh sb="7" eb="9">
      <t>ゴゼン</t>
    </rPh>
    <rPh sb="9" eb="11">
      <t>ハンキュウ</t>
    </rPh>
    <phoneticPr fontId="4"/>
  </si>
  <si>
    <t>マイナビ定例出席</t>
    <phoneticPr fontId="4"/>
  </si>
  <si>
    <t>・09/11 初台&lt;-&gt;竹橋 \786 打合せ参加　・09/28 初台-&gt;竹橋 \393 打合せ参加(片道)　</t>
    <rPh sb="51" eb="53">
      <t>カタミチ</t>
    </rPh>
    <phoneticPr fontId="4"/>
  </si>
  <si>
    <t>電車遅延により遅刻</t>
    <rPh sb="0" eb="2">
      <t>デンシャ</t>
    </rPh>
    <rPh sb="2" eb="4">
      <t>チエン</t>
    </rPh>
    <rPh sb="7" eb="9">
      <t>チコク</t>
    </rPh>
    <phoneticPr fontId="4"/>
  </si>
  <si>
    <t>マイナビ定例出席</t>
    <phoneticPr fontId="4"/>
  </si>
  <si>
    <t>・10/04 初台&lt;-&gt;竹橋 \786 打合せ参加　・10/11 初台&lt;-&gt;竹橋 \786 打合せ参加　</t>
    <phoneticPr fontId="4"/>
  </si>
  <si>
    <t>・10/25 初台&lt;-&gt;竹橋 \786 打合せ参加</t>
    <phoneticPr fontId="4"/>
  </si>
  <si>
    <t>田都運転見合わせに伴う遅刻</t>
    <rPh sb="0" eb="1">
      <t>タ</t>
    </rPh>
    <rPh sb="1" eb="2">
      <t>ミヤコ</t>
    </rPh>
    <rPh sb="2" eb="4">
      <t>ウンテン</t>
    </rPh>
    <rPh sb="4" eb="6">
      <t>ミア</t>
    </rPh>
    <rPh sb="9" eb="10">
      <t>トモナ</t>
    </rPh>
    <rPh sb="11" eb="13">
      <t>チコク</t>
    </rPh>
    <phoneticPr fontId="4"/>
  </si>
  <si>
    <t>所用により遅刻</t>
    <rPh sb="0" eb="2">
      <t>ショヨウ</t>
    </rPh>
    <rPh sb="5" eb="7">
      <t>チコク</t>
    </rPh>
    <phoneticPr fontId="4"/>
  </si>
  <si>
    <t>社用により午後出勤</t>
    <rPh sb="0" eb="2">
      <t>シャヨウ</t>
    </rPh>
    <rPh sb="5" eb="7">
      <t>ゴゴ</t>
    </rPh>
    <rPh sb="7" eb="9">
      <t>シュッキン</t>
    </rPh>
    <phoneticPr fontId="4"/>
  </si>
  <si>
    <t>降雪のため早退</t>
    <rPh sb="0" eb="2">
      <t>コウセツ</t>
    </rPh>
    <rPh sb="5" eb="7">
      <t>ソウタイ</t>
    </rPh>
    <phoneticPr fontId="4"/>
  </si>
  <si>
    <t>マイナビ定例</t>
    <rPh sb="4" eb="6">
      <t>テイレイ</t>
    </rPh>
    <phoneticPr fontId="4"/>
  </si>
  <si>
    <t>社用により早退</t>
    <phoneticPr fontId="4"/>
  </si>
  <si>
    <t>マイナビ定例</t>
    <phoneticPr fontId="4"/>
  </si>
  <si>
    <t>・01/18 初台&lt;-&gt;竹橋 \786 打合せ参加</t>
    <phoneticPr fontId="4"/>
  </si>
  <si>
    <t>・01/31 初台&lt;-&gt;竹橋 \786 打合せ参加</t>
    <phoneticPr fontId="4"/>
  </si>
  <si>
    <t>合計 \1,527</t>
    <phoneticPr fontId="4"/>
  </si>
  <si>
    <t>本社作業日</t>
    <rPh sb="0" eb="2">
      <t>ホンシャ</t>
    </rPh>
    <rPh sb="2" eb="4">
      <t>サギョウ</t>
    </rPh>
    <rPh sb="4" eb="5">
      <t>ヒ</t>
    </rPh>
    <phoneticPr fontId="4"/>
  </si>
  <si>
    <t>本社作業日</t>
    <phoneticPr fontId="4"/>
  </si>
  <si>
    <t>本社作業日（午前）</t>
    <rPh sb="6" eb="8">
      <t>ゴゼン</t>
    </rPh>
    <phoneticPr fontId="4"/>
  </si>
  <si>
    <t>ケアリッツ社作業日</t>
    <rPh sb="5" eb="6">
      <t>シャ</t>
    </rPh>
    <rPh sb="6" eb="9">
      <t>サギョウビ</t>
    </rPh>
    <phoneticPr fontId="4"/>
  </si>
  <si>
    <t>ケアリッツ社作業日（午前）</t>
    <rPh sb="5" eb="6">
      <t>シャ</t>
    </rPh>
    <rPh sb="6" eb="9">
      <t>サギョウビ</t>
    </rPh>
    <rPh sb="10" eb="12">
      <t>ゴゼン</t>
    </rPh>
    <phoneticPr fontId="4"/>
  </si>
  <si>
    <t>ケアリッツ作業日</t>
    <rPh sb="5" eb="8">
      <t>サギョウビ</t>
    </rPh>
    <phoneticPr fontId="4"/>
  </si>
  <si>
    <t>体調不良により早退</t>
    <rPh sb="0" eb="2">
      <t>タイチョウ</t>
    </rPh>
    <rPh sb="2" eb="4">
      <t>フリョウ</t>
    </rPh>
    <rPh sb="7" eb="9">
      <t>ソウタイ</t>
    </rPh>
    <phoneticPr fontId="4"/>
  </si>
  <si>
    <t>社用のため中抜け</t>
    <rPh sb="0" eb="2">
      <t>シャヨウ</t>
    </rPh>
    <rPh sb="5" eb="7">
      <t>ナカヌ</t>
    </rPh>
    <phoneticPr fontId="4"/>
  </si>
  <si>
    <t>合計 \538</t>
    <phoneticPr fontId="4"/>
  </si>
  <si>
    <t>・04/06 新宿&lt;-&gt;竹橋 \538 打合せ参加</t>
    <rPh sb="7" eb="9">
      <t>シンジュク</t>
    </rPh>
    <phoneticPr fontId="4"/>
  </si>
  <si>
    <t>ケアリッツ作業日</t>
    <rPh sb="5" eb="8">
      <t>サギョウビ</t>
    </rPh>
    <phoneticPr fontId="4"/>
  </si>
  <si>
    <t>マイナビ定例MTG</t>
    <rPh sb="4" eb="6">
      <t>テイレイ</t>
    </rPh>
    <phoneticPr fontId="4"/>
  </si>
  <si>
    <t>ケアリッツ作業日</t>
    <phoneticPr fontId="4"/>
  </si>
  <si>
    <t>体調不良のため休暇</t>
    <rPh sb="0" eb="2">
      <t>タイチョウ</t>
    </rPh>
    <rPh sb="2" eb="4">
      <t>フリョウ</t>
    </rPh>
    <rPh sb="7" eb="9">
      <t>キュウカ</t>
    </rPh>
    <phoneticPr fontId="4"/>
  </si>
  <si>
    <t>・05/16 渋谷-&gt;竹橋 \195 打合せ参加</t>
    <rPh sb="7" eb="9">
      <t>シブヤ</t>
    </rPh>
    <phoneticPr fontId="4"/>
  </si>
  <si>
    <t>合計 \464</t>
    <phoneticPr fontId="4"/>
  </si>
  <si>
    <t>・05/16 新宿&lt;-竹橋 \269 打合せ参加</t>
    <rPh sb="7" eb="9">
      <t>シンジュク</t>
    </rPh>
    <phoneticPr fontId="4"/>
  </si>
  <si>
    <t>通院のため遅刻</t>
    <rPh sb="0" eb="2">
      <t>ツウイン</t>
    </rPh>
    <rPh sb="5" eb="7">
      <t>チコク</t>
    </rPh>
    <phoneticPr fontId="4"/>
  </si>
  <si>
    <t>ケアリッツ作業日</t>
    <phoneticPr fontId="4"/>
  </si>
  <si>
    <t>ケアリッツ作業日</t>
    <phoneticPr fontId="4"/>
  </si>
  <si>
    <t>病欠</t>
    <rPh sb="0" eb="2">
      <t>ビョウケツ</t>
    </rPh>
    <phoneticPr fontId="4"/>
  </si>
  <si>
    <t>病欠</t>
    <phoneticPr fontId="4"/>
  </si>
  <si>
    <t>ケアリッツ作業日</t>
    <phoneticPr fontId="4"/>
  </si>
  <si>
    <t>ケアリッツ作業日</t>
    <phoneticPr fontId="4"/>
  </si>
  <si>
    <t>ケアリッツ作業日</t>
    <phoneticPr fontId="4"/>
  </si>
  <si>
    <t>ケアリッツ作業日</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</si>
</sst>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Red]&quot;¥&quot;\-#,##0"/>
    <numFmt numFmtId="176" formatCode=";;;"/>
    <numFmt numFmtId="177" formatCode="[$-411]ggge&quot;年&quot;m&quot;月&quot;;@"/>
    <numFmt numFmtId="178" formatCode="[h]:mm"/>
    <numFmt numFmtId="179" formatCode="0_ "/>
    <numFmt numFmtId="180" formatCode="&quot;FUJISOFT979_Ver&quot;0.00"/>
    <numFmt numFmtId="181" formatCode="#,##0;\-#,##0;&quot;-&quot;"/>
    <numFmt numFmtId="182" formatCode="dd\ \(aaa\)"/>
    <numFmt numFmtId="183" formatCode="0.00_ "/>
    <numFmt numFmtId="184" formatCode="mm/dd\ \(aaa\)"/>
    <numFmt numFmtId="185" formatCode="h:mm;@"/>
  </numFmts>
  <fonts count="26" x14ac:knownFonts="1">
    <font>
      <sz val="11"/>
      <name val="ＭＳ Ｐゴシック"/>
      <family val="3"/>
      <charset val="128"/>
    </font>
    <font>
      <sz val="11"/>
      <name val="ＭＳ Ｐゴシック"/>
      <family val="3"/>
      <charset val="128"/>
    </font>
    <font>
      <sz val="10"/>
      <name val="ＭＳ Ｐゴシック"/>
      <family val="3"/>
      <charset val="128"/>
    </font>
    <font>
      <b/>
      <sz val="24"/>
      <name val="ＭＳ Ｐゴシック"/>
      <family val="3"/>
      <charset val="128"/>
    </font>
    <font>
      <sz val="6"/>
      <name val="ＭＳ Ｐゴシック"/>
      <family val="3"/>
      <charset val="128"/>
    </font>
    <font>
      <sz val="8"/>
      <name val="ＭＳ Ｐゴシック"/>
      <family val="3"/>
      <charset val="128"/>
    </font>
    <font>
      <b/>
      <u/>
      <sz val="14"/>
      <name val="ＭＳ Ｐゴシック"/>
      <family val="3"/>
      <charset val="128"/>
    </font>
    <font>
      <sz val="14"/>
      <name val="ＭＳ Ｐゴシック"/>
      <family val="3"/>
      <charset val="128"/>
    </font>
    <font>
      <sz val="11"/>
      <color indexed="55"/>
      <name val="ＭＳ Ｐゴシック"/>
      <family val="3"/>
      <charset val="128"/>
    </font>
    <font>
      <sz val="12"/>
      <name val="ＭＳ Ｐゴシック"/>
      <family val="3"/>
      <charset val="128"/>
    </font>
    <font>
      <b/>
      <sz val="11"/>
      <name val="ＭＳ Ｐゴシック"/>
      <family val="3"/>
      <charset val="128"/>
    </font>
    <font>
      <u val="singleAccounting"/>
      <sz val="10"/>
      <name val="ＭＳ Ｐゴシック"/>
      <family val="3"/>
      <charset val="128"/>
    </font>
    <font>
      <b/>
      <sz val="9"/>
      <name val="ＭＳ Ｐゴシック"/>
      <family val="3"/>
      <charset val="128"/>
    </font>
    <font>
      <sz val="10"/>
      <color indexed="8"/>
      <name val="Arial"/>
      <family val="2"/>
    </font>
    <font>
      <b/>
      <sz val="12"/>
      <name val="Arial"/>
      <family val="2"/>
    </font>
    <font>
      <sz val="10"/>
      <name val="Arial"/>
      <family val="2"/>
    </font>
    <font>
      <sz val="10"/>
      <color theme="0"/>
      <name val="ＭＳ Ｐゴシック"/>
      <family val="3"/>
      <charset val="128"/>
    </font>
    <font>
      <sz val="11"/>
      <color theme="0"/>
      <name val="ＭＳ Ｐゴシック"/>
      <family val="3"/>
      <charset val="128"/>
    </font>
    <font>
      <b/>
      <u/>
      <sz val="8"/>
      <color indexed="9"/>
      <name val="ＭＳ Ｐゴシック"/>
      <family val="3"/>
      <charset val="128"/>
    </font>
    <font>
      <sz val="9"/>
      <color indexed="81"/>
      <name val="ＭＳ Ｐゴシック"/>
      <family val="3"/>
      <charset val="128"/>
    </font>
    <font>
      <b/>
      <sz val="9"/>
      <color indexed="81"/>
      <name val="ＭＳ Ｐゴシック"/>
      <family val="3"/>
      <charset val="128"/>
    </font>
    <font>
      <b/>
      <u/>
      <sz val="20"/>
      <name val="ＭＳ Ｐゴシック"/>
      <family val="3"/>
      <charset val="128"/>
    </font>
    <font>
      <b/>
      <u/>
      <sz val="11"/>
      <name val="ＭＳ Ｐゴシック"/>
      <family val="3"/>
      <charset val="128"/>
    </font>
    <font>
      <sz val="14"/>
      <color theme="0"/>
      <name val="ＭＳ Ｐゴシック"/>
      <family val="3"/>
      <charset val="128"/>
    </font>
    <font>
      <sz val="11"/>
      <color theme="0" tint="-4.9989318521683403E-2"/>
      <name val="ＭＳ Ｐゴシック"/>
      <family val="3"/>
      <charset val="128"/>
    </font>
    <font>
      <b/>
      <sz val="11"/>
      <color rgb="FF7030A0"/>
      <name val="ＭＳ Ｐゴシック"/>
      <family val="3"/>
      <charset val="128"/>
    </font>
  </fonts>
  <fills count="20">
    <fill>
      <patternFill patternType="none"/>
    </fill>
    <fill>
      <patternFill patternType="gray125"/>
    </fill>
    <fill>
      <patternFill patternType="solid">
        <fgColor indexed="9"/>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3" tint="0.59996337778862885"/>
        <bgColor indexed="64"/>
      </patternFill>
    </fill>
    <fill>
      <patternFill patternType="solid">
        <fgColor theme="5" tint="0.39994506668294322"/>
        <bgColor indexed="64"/>
      </patternFill>
    </fill>
    <fill>
      <patternFill patternType="solid">
        <fgColor theme="7" tint="0.59996337778862885"/>
        <bgColor indexed="64"/>
      </patternFill>
    </fill>
    <fill>
      <patternFill patternType="solid">
        <fgColor theme="2" tint="-0.24994659260841701"/>
        <bgColor indexed="64"/>
      </patternFill>
    </fill>
    <fill>
      <patternFill patternType="solid">
        <fgColor theme="0" tint="-0.14996795556505021"/>
        <bgColor indexed="64"/>
      </patternFill>
    </fill>
  </fills>
  <borders count="9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hair">
        <color indexed="64"/>
      </top>
      <bottom style="hair">
        <color indexed="64"/>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right/>
      <top style="medium">
        <color indexed="64"/>
      </top>
      <bottom style="double">
        <color indexed="64"/>
      </bottom>
      <diagonal/>
    </border>
    <border>
      <left style="thin">
        <color indexed="64"/>
      </left>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right style="medium">
        <color indexed="64"/>
      </right>
      <top style="medium">
        <color indexed="64"/>
      </top>
      <bottom style="double">
        <color indexed="64"/>
      </bottom>
      <diagonal/>
    </border>
    <border>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right/>
      <top/>
      <bottom style="hair">
        <color indexed="64"/>
      </bottom>
      <diagonal/>
    </border>
    <border>
      <left style="hair">
        <color indexed="64"/>
      </left>
      <right style="thin">
        <color indexed="64"/>
      </right>
      <top/>
      <bottom style="hair">
        <color indexed="64"/>
      </bottom>
      <diagonal/>
    </border>
    <border>
      <left style="hair">
        <color indexed="64"/>
      </left>
      <right style="medium">
        <color indexed="64"/>
      </right>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style="hair">
        <color indexed="64"/>
      </left>
      <right style="thin">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medium">
        <color indexed="64"/>
      </bottom>
      <diagonal/>
    </border>
    <border>
      <left style="thin">
        <color indexed="64"/>
      </left>
      <right style="hair">
        <color indexed="64"/>
      </right>
      <top/>
      <bottom style="medium">
        <color indexed="64"/>
      </bottom>
      <diagonal/>
    </border>
    <border>
      <left style="hair">
        <color indexed="64"/>
      </left>
      <right style="thin">
        <color indexed="64"/>
      </right>
      <top/>
      <bottom style="medium">
        <color indexed="64"/>
      </bottom>
      <diagonal/>
    </border>
    <border>
      <left/>
      <right/>
      <top style="thin">
        <color indexed="64"/>
      </top>
      <bottom style="thin">
        <color indexed="64"/>
      </bottom>
      <diagonal/>
    </border>
    <border>
      <left style="medium">
        <color indexed="64"/>
      </left>
      <right style="hair">
        <color indexed="64"/>
      </right>
      <top style="hair">
        <color indexed="64"/>
      </top>
      <bottom style="hair">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double">
        <color indexed="64"/>
      </bottom>
      <diagonal/>
    </border>
    <border>
      <left style="medium">
        <color rgb="FFFF0000"/>
      </left>
      <right style="medium">
        <color rgb="FFFF0000"/>
      </right>
      <top style="medium">
        <color rgb="FFFF0000"/>
      </top>
      <bottom style="medium">
        <color rgb="FFFF0000"/>
      </bottom>
      <diagonal/>
    </border>
    <border>
      <left style="medium">
        <color indexed="64"/>
      </left>
      <right style="medium">
        <color indexed="64"/>
      </right>
      <top style="medium">
        <color indexed="64"/>
      </top>
      <bottom/>
      <diagonal/>
    </border>
    <border>
      <left style="thin">
        <color indexed="64"/>
      </left>
      <right style="hair">
        <color indexed="64"/>
      </right>
      <top style="hair">
        <color indexed="64"/>
      </top>
      <bottom style="medium">
        <color indexed="64"/>
      </bottom>
      <diagonal/>
    </border>
    <border>
      <left/>
      <right style="hair">
        <color indexed="64"/>
      </right>
      <top style="medium">
        <color indexed="64"/>
      </top>
      <bottom style="hair">
        <color indexed="64"/>
      </bottom>
      <diagonal/>
    </border>
    <border>
      <left/>
      <right style="medium">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top style="medium">
        <color indexed="64"/>
      </top>
      <bottom style="double">
        <color indexed="64"/>
      </bottom>
      <diagonal/>
    </border>
    <border>
      <left style="medium">
        <color indexed="64"/>
      </left>
      <right/>
      <top style="hair">
        <color indexed="64"/>
      </top>
      <bottom style="hair">
        <color indexed="64"/>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medium">
        <color indexed="64"/>
      </bottom>
      <diagonal/>
    </border>
    <border>
      <left style="thin">
        <color indexed="64"/>
      </left>
      <right/>
      <top style="double">
        <color indexed="64"/>
      </top>
      <bottom style="hair">
        <color indexed="64"/>
      </bottom>
      <diagonal/>
    </border>
    <border>
      <left style="thin">
        <color indexed="64"/>
      </left>
      <right/>
      <top style="hair">
        <color indexed="64"/>
      </top>
      <bottom style="thin">
        <color indexed="64"/>
      </bottom>
      <diagonal/>
    </border>
    <border>
      <left/>
      <right style="double">
        <color indexed="64"/>
      </right>
      <top/>
      <bottom/>
      <diagonal/>
    </border>
    <border>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diagonal/>
    </border>
    <border>
      <left style="double">
        <color indexed="64"/>
      </left>
      <right style="thin">
        <color indexed="64"/>
      </right>
      <top style="thin">
        <color indexed="64"/>
      </top>
      <bottom/>
      <diagonal/>
    </border>
    <border>
      <left/>
      <right style="double">
        <color indexed="64"/>
      </right>
      <top style="thin">
        <color indexed="64"/>
      </top>
      <bottom style="double">
        <color indexed="64"/>
      </bottom>
      <diagonal/>
    </border>
    <border>
      <left/>
      <right style="double">
        <color indexed="64"/>
      </right>
      <top style="thin">
        <color indexed="64"/>
      </top>
      <bottom style="thin">
        <color indexed="64"/>
      </bottom>
      <diagonal/>
    </border>
    <border>
      <left/>
      <right style="double">
        <color indexed="64"/>
      </right>
      <top style="double">
        <color indexed="64"/>
      </top>
      <bottom style="hair">
        <color indexed="64"/>
      </bottom>
      <diagonal/>
    </border>
    <border>
      <left/>
      <right style="double">
        <color indexed="64"/>
      </right>
      <top style="hair">
        <color indexed="64"/>
      </top>
      <bottom style="hair">
        <color indexed="64"/>
      </bottom>
      <diagonal/>
    </border>
    <border>
      <left/>
      <right style="double">
        <color indexed="64"/>
      </right>
      <top style="hair">
        <color indexed="64"/>
      </top>
      <bottom style="double">
        <color indexed="64"/>
      </bottom>
      <diagonal/>
    </border>
    <border>
      <left style="double">
        <color indexed="64"/>
      </left>
      <right style="thin">
        <color indexed="64"/>
      </right>
      <top style="double">
        <color indexed="64"/>
      </top>
      <bottom style="hair">
        <color indexed="64"/>
      </bottom>
      <diagonal/>
    </border>
    <border>
      <left style="double">
        <color indexed="64"/>
      </left>
      <right style="thin">
        <color indexed="64"/>
      </right>
      <top style="hair">
        <color indexed="64"/>
      </top>
      <bottom style="hair">
        <color indexed="64"/>
      </bottom>
      <diagonal/>
    </border>
    <border>
      <left style="double">
        <color indexed="64"/>
      </left>
      <right style="thin">
        <color indexed="64"/>
      </right>
      <top style="hair">
        <color indexed="64"/>
      </top>
      <bottom style="double">
        <color indexed="64"/>
      </bottom>
      <diagonal/>
    </border>
    <border>
      <left style="double">
        <color indexed="64"/>
      </left>
      <right style="thin">
        <color indexed="64"/>
      </right>
      <top/>
      <bottom style="double">
        <color indexed="64"/>
      </bottom>
      <diagonal/>
    </border>
    <border>
      <left style="double">
        <color indexed="64"/>
      </left>
      <right style="thin">
        <color indexed="64"/>
      </right>
      <top style="double">
        <color indexed="64"/>
      </top>
      <bottom style="double">
        <color indexed="64"/>
      </bottom>
      <diagonal/>
    </border>
    <border>
      <left/>
      <right style="double">
        <color indexed="64"/>
      </right>
      <top style="double">
        <color indexed="64"/>
      </top>
      <bottom style="thin">
        <color indexed="64"/>
      </bottom>
      <diagonal/>
    </border>
    <border>
      <left/>
      <right style="double">
        <color indexed="64"/>
      </right>
      <top style="double">
        <color indexed="64"/>
      </top>
      <bottom style="double">
        <color indexed="64"/>
      </bottom>
      <diagonal/>
    </border>
    <border>
      <left style="medium">
        <color theme="6" tint="-0.24994659260841701"/>
      </left>
      <right style="medium">
        <color indexed="64"/>
      </right>
      <top style="medium">
        <color indexed="64"/>
      </top>
      <bottom style="medium">
        <color indexed="64"/>
      </bottom>
      <diagonal/>
    </border>
    <border>
      <left style="double">
        <color indexed="64"/>
      </left>
      <right style="double">
        <color indexed="64"/>
      </right>
      <top style="double">
        <color indexed="64"/>
      </top>
      <bottom style="hair">
        <color indexed="64"/>
      </bottom>
      <diagonal/>
    </border>
    <border>
      <left style="double">
        <color indexed="64"/>
      </left>
      <right style="double">
        <color indexed="64"/>
      </right>
      <top style="hair">
        <color indexed="64"/>
      </top>
      <bottom style="hair">
        <color indexed="64"/>
      </bottom>
      <diagonal/>
    </border>
    <border>
      <left style="double">
        <color indexed="64"/>
      </left>
      <right style="double">
        <color indexed="64"/>
      </right>
      <top style="hair">
        <color indexed="64"/>
      </top>
      <bottom style="double">
        <color indexed="64"/>
      </bottom>
      <diagonal/>
    </border>
    <border>
      <left style="medium">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style="medium">
        <color indexed="64"/>
      </left>
      <right style="hair">
        <color indexed="64"/>
      </right>
      <top style="hair">
        <color indexed="64"/>
      </top>
      <bottom style="medium">
        <color indexed="64"/>
      </bottom>
      <diagonal/>
    </border>
    <border>
      <left style="medium">
        <color indexed="64"/>
      </left>
      <right/>
      <top style="hair">
        <color indexed="64"/>
      </top>
      <bottom/>
      <diagonal/>
    </border>
    <border>
      <left style="thin">
        <color indexed="64"/>
      </left>
      <right/>
      <top/>
      <bottom/>
      <diagonal/>
    </border>
  </borders>
  <cellStyleXfs count="9">
    <xf numFmtId="0" fontId="0" fillId="0" borderId="0">
      <alignment vertical="center"/>
    </xf>
    <xf numFmtId="38" fontId="1" fillId="0" borderId="0" applyFont="0" applyFill="0" applyBorder="0" applyAlignment="0" applyProtection="0">
      <alignment vertical="center"/>
    </xf>
    <xf numFmtId="0" fontId="1" fillId="0" borderId="0"/>
    <xf numFmtId="181" fontId="13" fillId="0" borderId="0" applyFill="0" applyBorder="0" applyAlignment="0"/>
    <xf numFmtId="0" fontId="14" fillId="0" borderId="2" applyNumberFormat="0" applyAlignment="0" applyProtection="0">
      <alignment horizontal="left" vertical="center"/>
    </xf>
    <xf numFmtId="0" fontId="14" fillId="0" borderId="45">
      <alignment horizontal="left" vertical="center"/>
    </xf>
    <xf numFmtId="0" fontId="15" fillId="0" borderId="0"/>
    <xf numFmtId="6" fontId="1" fillId="0" borderId="0" applyFont="0" applyFill="0" applyBorder="0" applyAlignment="0" applyProtection="0">
      <alignment vertical="center"/>
    </xf>
    <xf numFmtId="0" fontId="1" fillId="0" borderId="0">
      <alignment vertical="center"/>
    </xf>
  </cellStyleXfs>
  <cellXfs count="498">
    <xf numFmtId="0" fontId="0" fillId="0" borderId="0" xfId="0">
      <alignment vertical="center"/>
    </xf>
    <xf numFmtId="176" fontId="2" fillId="0" borderId="0" xfId="1" applyNumberFormat="1" applyFont="1" applyAlignment="1">
      <alignment vertical="center"/>
    </xf>
    <xf numFmtId="0" fontId="2" fillId="0" borderId="0" xfId="2" applyFont="1" applyAlignment="1" applyProtection="1">
      <alignment vertical="center"/>
      <protection hidden="1"/>
    </xf>
    <xf numFmtId="0" fontId="2" fillId="0" borderId="0" xfId="2" applyFont="1" applyAlignment="1">
      <alignment vertical="center"/>
    </xf>
    <xf numFmtId="176" fontId="5" fillId="0" borderId="0" xfId="2" applyNumberFormat="1" applyFont="1" applyAlignment="1" applyProtection="1">
      <alignment vertical="center"/>
      <protection hidden="1"/>
    </xf>
    <xf numFmtId="0" fontId="0" fillId="0" borderId="0" xfId="0" applyProtection="1">
      <alignment vertical="center"/>
      <protection hidden="1"/>
    </xf>
    <xf numFmtId="0" fontId="7" fillId="0" borderId="0" xfId="1" applyNumberFormat="1" applyFont="1" applyAlignment="1" applyProtection="1">
      <alignment vertical="center"/>
      <protection hidden="1"/>
    </xf>
    <xf numFmtId="176" fontId="2" fillId="0" borderId="0" xfId="1" applyNumberFormat="1" applyFont="1" applyBorder="1" applyAlignment="1" applyProtection="1">
      <alignment horizontal="left" vertical="center"/>
      <protection locked="0" hidden="1"/>
    </xf>
    <xf numFmtId="0" fontId="2" fillId="0" borderId="0" xfId="1" applyNumberFormat="1" applyFont="1" applyBorder="1" applyAlignment="1" applyProtection="1">
      <alignment vertical="center"/>
      <protection hidden="1"/>
    </xf>
    <xf numFmtId="0" fontId="0" fillId="0" borderId="0" xfId="0" applyBorder="1">
      <alignment vertical="center"/>
    </xf>
    <xf numFmtId="0" fontId="1" fillId="0" borderId="0" xfId="2" applyNumberFormat="1" applyFont="1" applyBorder="1" applyAlignment="1" applyProtection="1">
      <alignment horizontal="left" vertical="center" shrinkToFit="1"/>
      <protection hidden="1"/>
    </xf>
    <xf numFmtId="0" fontId="8" fillId="0" borderId="0" xfId="2" applyNumberFormat="1" applyFont="1" applyFill="1" applyBorder="1" applyAlignment="1" applyProtection="1">
      <alignment horizontal="center" vertical="center"/>
      <protection hidden="1"/>
    </xf>
    <xf numFmtId="0" fontId="7" fillId="0" borderId="0" xfId="2" applyFont="1" applyBorder="1" applyAlignment="1" applyProtection="1">
      <alignment horizontal="left" vertical="center"/>
      <protection hidden="1"/>
    </xf>
    <xf numFmtId="0" fontId="2" fillId="0" borderId="0" xfId="2" applyNumberFormat="1" applyFont="1" applyAlignment="1" applyProtection="1">
      <alignment vertical="center"/>
      <protection hidden="1"/>
    </xf>
    <xf numFmtId="178" fontId="9" fillId="2" borderId="27" xfId="2" applyNumberFormat="1" applyFont="1" applyFill="1" applyBorder="1" applyAlignment="1" applyProtection="1">
      <alignment horizontal="center" vertical="center"/>
      <protection hidden="1"/>
    </xf>
    <xf numFmtId="178" fontId="9" fillId="2" borderId="15" xfId="2" applyNumberFormat="1" applyFont="1" applyFill="1" applyBorder="1" applyAlignment="1" applyProtection="1">
      <alignment horizontal="center" vertical="center"/>
      <protection hidden="1"/>
    </xf>
    <xf numFmtId="178" fontId="9" fillId="2" borderId="17" xfId="2" applyNumberFormat="1" applyFont="1" applyFill="1" applyBorder="1" applyAlignment="1" applyProtection="1">
      <alignment horizontal="center" vertical="center"/>
      <protection hidden="1"/>
    </xf>
    <xf numFmtId="0" fontId="2" fillId="0" borderId="0" xfId="0" applyFont="1" applyAlignment="1" applyProtection="1">
      <alignment vertical="center"/>
      <protection hidden="1"/>
    </xf>
    <xf numFmtId="0" fontId="11" fillId="0" borderId="0" xfId="1" applyNumberFormat="1" applyFont="1" applyBorder="1" applyAlignment="1">
      <alignment vertical="center"/>
    </xf>
    <xf numFmtId="176" fontId="2" fillId="0" borderId="0" xfId="1" applyNumberFormat="1" applyFont="1" applyAlignment="1" applyProtection="1">
      <alignment vertical="center"/>
      <protection hidden="1"/>
    </xf>
    <xf numFmtId="0" fontId="2" fillId="0" borderId="0" xfId="1" applyNumberFormat="1" applyFont="1" applyBorder="1" applyAlignment="1">
      <alignment horizontal="center" vertical="center"/>
    </xf>
    <xf numFmtId="0" fontId="2" fillId="0" borderId="0" xfId="1" applyNumberFormat="1" applyFont="1" applyBorder="1" applyAlignment="1" applyProtection="1">
      <alignment vertical="center"/>
      <protection locked="0"/>
    </xf>
    <xf numFmtId="0" fontId="7" fillId="0" borderId="0" xfId="1" applyNumberFormat="1" applyFont="1" applyBorder="1" applyAlignment="1" applyProtection="1">
      <alignment vertical="center"/>
      <protection locked="0"/>
    </xf>
    <xf numFmtId="180" fontId="12" fillId="0" borderId="0" xfId="2" applyNumberFormat="1" applyFont="1" applyBorder="1" applyAlignment="1" applyProtection="1">
      <alignment vertical="top"/>
      <protection hidden="1"/>
    </xf>
    <xf numFmtId="180" fontId="12" fillId="0" borderId="0" xfId="2" applyNumberFormat="1" applyFont="1" applyBorder="1" applyAlignment="1" applyProtection="1">
      <alignment horizontal="right" vertical="top"/>
      <protection hidden="1"/>
    </xf>
    <xf numFmtId="0" fontId="8" fillId="0" borderId="18" xfId="0" applyNumberFormat="1" applyFont="1" applyFill="1" applyBorder="1" applyAlignment="1" applyProtection="1">
      <alignment vertical="center" shrinkToFit="1"/>
      <protection hidden="1"/>
    </xf>
    <xf numFmtId="0" fontId="17" fillId="0" borderId="0" xfId="0" applyFont="1" applyProtection="1">
      <alignment vertical="center"/>
      <protection hidden="1"/>
    </xf>
    <xf numFmtId="49" fontId="2" fillId="2" borderId="4" xfId="0" applyNumberFormat="1" applyFont="1" applyFill="1" applyBorder="1" applyAlignment="1" applyProtection="1">
      <alignment horizontal="left" vertical="top" wrapText="1"/>
      <protection locked="0"/>
    </xf>
    <xf numFmtId="49" fontId="2" fillId="2" borderId="5" xfId="0" applyNumberFormat="1" applyFont="1" applyFill="1" applyBorder="1" applyAlignment="1" applyProtection="1">
      <alignment horizontal="left" vertical="top" wrapText="1"/>
      <protection locked="0"/>
    </xf>
    <xf numFmtId="49" fontId="2" fillId="2" borderId="6" xfId="0" applyNumberFormat="1" applyFont="1" applyFill="1" applyBorder="1" applyAlignment="1" applyProtection="1">
      <alignment horizontal="left" vertical="top" wrapText="1"/>
      <protection locked="0"/>
    </xf>
    <xf numFmtId="49" fontId="2" fillId="2" borderId="7" xfId="0" applyNumberFormat="1" applyFont="1" applyFill="1" applyBorder="1" applyAlignment="1" applyProtection="1">
      <alignment horizontal="left" vertical="top" wrapText="1"/>
      <protection locked="0"/>
    </xf>
    <xf numFmtId="49" fontId="2" fillId="2" borderId="0" xfId="0" applyNumberFormat="1" applyFont="1" applyFill="1" applyBorder="1" applyAlignment="1" applyProtection="1">
      <alignment horizontal="left" vertical="top" wrapText="1"/>
      <protection locked="0"/>
    </xf>
    <xf numFmtId="49" fontId="2" fillId="2" borderId="8" xfId="0" applyNumberFormat="1" applyFont="1" applyFill="1" applyBorder="1" applyAlignment="1" applyProtection="1">
      <alignment horizontal="left" vertical="top" wrapText="1"/>
      <protection locked="0"/>
    </xf>
    <xf numFmtId="49" fontId="2" fillId="2" borderId="12" xfId="0" applyNumberFormat="1" applyFont="1" applyFill="1" applyBorder="1" applyAlignment="1" applyProtection="1">
      <alignment horizontal="left" vertical="top" wrapText="1"/>
      <protection locked="0"/>
    </xf>
    <xf numFmtId="49" fontId="2" fillId="2" borderId="13" xfId="0" applyNumberFormat="1" applyFont="1" applyFill="1" applyBorder="1" applyAlignment="1" applyProtection="1">
      <alignment horizontal="left" vertical="top" wrapText="1"/>
      <protection locked="0"/>
    </xf>
    <xf numFmtId="49" fontId="2" fillId="2" borderId="14" xfId="0" applyNumberFormat="1" applyFont="1" applyFill="1" applyBorder="1" applyAlignment="1" applyProtection="1">
      <alignment horizontal="left" vertical="top" wrapText="1"/>
      <protection locked="0"/>
    </xf>
    <xf numFmtId="0" fontId="3" fillId="0" borderId="0" xfId="2" applyFont="1" applyAlignment="1" applyProtection="1">
      <alignment horizontal="center" vertical="center"/>
      <protection hidden="1"/>
    </xf>
    <xf numFmtId="177" fontId="6" fillId="0" borderId="0" xfId="2" applyNumberFormat="1" applyFont="1" applyBorder="1" applyAlignment="1" applyProtection="1">
      <alignment horizontal="left" vertical="center"/>
      <protection hidden="1"/>
    </xf>
    <xf numFmtId="14" fontId="0" fillId="0" borderId="0" xfId="0" applyNumberFormat="1">
      <alignment vertical="center"/>
    </xf>
    <xf numFmtId="0" fontId="18" fillId="0" borderId="0" xfId="1" applyNumberFormat="1" applyFont="1" applyAlignment="1" applyProtection="1">
      <alignment vertical="center" shrinkToFit="1"/>
      <protection hidden="1"/>
    </xf>
    <xf numFmtId="179" fontId="0" fillId="0" borderId="3" xfId="0" applyNumberFormat="1" applyBorder="1">
      <alignment vertical="center"/>
    </xf>
    <xf numFmtId="20" fontId="2" fillId="0" borderId="0" xfId="1" applyNumberFormat="1" applyFont="1" applyAlignment="1">
      <alignment vertical="center"/>
    </xf>
    <xf numFmtId="0" fontId="0" fillId="0" borderId="49" xfId="0" applyNumberFormat="1" applyBorder="1">
      <alignment vertical="center"/>
    </xf>
    <xf numFmtId="185" fontId="9" fillId="2" borderId="24" xfId="2" applyNumberFormat="1" applyFont="1" applyFill="1" applyBorder="1" applyAlignment="1" applyProtection="1">
      <alignment horizontal="center" vertical="center"/>
      <protection locked="0"/>
    </xf>
    <xf numFmtId="185" fontId="9" fillId="2" borderId="25" xfId="2" applyNumberFormat="1" applyFont="1" applyFill="1" applyBorder="1" applyAlignment="1" applyProtection="1">
      <alignment horizontal="center" vertical="center"/>
      <protection locked="0"/>
    </xf>
    <xf numFmtId="185" fontId="9" fillId="2" borderId="28" xfId="2" applyNumberFormat="1" applyFont="1" applyFill="1" applyBorder="1" applyAlignment="1" applyProtection="1">
      <alignment horizontal="center" vertical="center"/>
      <protection locked="0"/>
    </xf>
    <xf numFmtId="178" fontId="9" fillId="2" borderId="25" xfId="2" applyNumberFormat="1" applyFont="1" applyFill="1" applyBorder="1" applyAlignment="1" applyProtection="1">
      <alignment horizontal="center" vertical="center"/>
      <protection locked="0"/>
    </xf>
    <xf numFmtId="178" fontId="9" fillId="2" borderId="32" xfId="2" applyNumberFormat="1" applyFont="1" applyFill="1" applyBorder="1" applyAlignment="1" applyProtection="1">
      <alignment horizontal="center" vertical="center"/>
      <protection locked="0"/>
    </xf>
    <xf numFmtId="178" fontId="9" fillId="2" borderId="31" xfId="2" applyNumberFormat="1" applyFont="1" applyFill="1" applyBorder="1" applyAlignment="1" applyProtection="1">
      <alignment horizontal="center" vertical="center"/>
      <protection locked="0"/>
    </xf>
    <xf numFmtId="185" fontId="9" fillId="2" borderId="30" xfId="2" applyNumberFormat="1" applyFont="1" applyFill="1" applyBorder="1" applyAlignment="1" applyProtection="1">
      <alignment horizontal="center" vertical="center"/>
      <protection locked="0"/>
    </xf>
    <xf numFmtId="185" fontId="9" fillId="2" borderId="35" xfId="2" applyNumberFormat="1" applyFont="1" applyFill="1" applyBorder="1" applyAlignment="1" applyProtection="1">
      <alignment horizontal="center" vertical="center" shrinkToFit="1"/>
      <protection locked="0"/>
    </xf>
    <xf numFmtId="178" fontId="9" fillId="2" borderId="36" xfId="2" applyNumberFormat="1" applyFont="1" applyFill="1" applyBorder="1" applyAlignment="1" applyProtection="1">
      <alignment horizontal="center" vertical="center"/>
      <protection locked="0"/>
    </xf>
    <xf numFmtId="178" fontId="9" fillId="2" borderId="38" xfId="2" applyNumberFormat="1" applyFont="1" applyFill="1" applyBorder="1" applyAlignment="1" applyProtection="1">
      <alignment horizontal="center" vertical="center" shrinkToFit="1"/>
      <protection locked="0"/>
    </xf>
    <xf numFmtId="179" fontId="9" fillId="2" borderId="41" xfId="2" applyNumberFormat="1" applyFont="1" applyFill="1" applyBorder="1" applyAlignment="1" applyProtection="1">
      <alignment horizontal="center" vertical="center"/>
      <protection hidden="1"/>
    </xf>
    <xf numFmtId="178" fontId="9" fillId="2" borderId="43" xfId="2" applyNumberFormat="1" applyFont="1" applyFill="1" applyBorder="1" applyAlignment="1" applyProtection="1">
      <alignment horizontal="center" vertical="center" shrinkToFit="1"/>
      <protection hidden="1"/>
    </xf>
    <xf numFmtId="178" fontId="9" fillId="2" borderId="44" xfId="2" applyNumberFormat="1" applyFont="1" applyFill="1" applyBorder="1" applyAlignment="1" applyProtection="1">
      <alignment horizontal="center" vertical="center" shrinkToFit="1"/>
      <protection hidden="1"/>
    </xf>
    <xf numFmtId="178" fontId="9" fillId="2" borderId="28" xfId="2" applyNumberFormat="1" applyFont="1" applyFill="1" applyBorder="1" applyAlignment="1" applyProtection="1">
      <alignment horizontal="center" vertical="center" shrinkToFit="1"/>
      <protection hidden="1"/>
    </xf>
    <xf numFmtId="178" fontId="9" fillId="2" borderId="32" xfId="2" applyNumberFormat="1" applyFont="1" applyFill="1" applyBorder="1" applyAlignment="1" applyProtection="1">
      <alignment horizontal="center" vertical="center" shrinkToFit="1"/>
      <protection hidden="1"/>
    </xf>
    <xf numFmtId="178" fontId="9" fillId="2" borderId="38" xfId="2" applyNumberFormat="1" applyFont="1" applyFill="1" applyBorder="1" applyAlignment="1" applyProtection="1">
      <alignment horizontal="center" vertical="center" shrinkToFit="1"/>
      <protection hidden="1"/>
    </xf>
    <xf numFmtId="178" fontId="9" fillId="0" borderId="44" xfId="0" applyNumberFormat="1" applyFont="1" applyBorder="1" applyAlignment="1" applyProtection="1">
      <alignment horizontal="center" vertical="center"/>
      <protection hidden="1"/>
    </xf>
    <xf numFmtId="184" fontId="1" fillId="0" borderId="56" xfId="1" applyNumberFormat="1" applyFont="1" applyBorder="1" applyAlignment="1" applyProtection="1">
      <alignment horizontal="center" vertical="center" shrinkToFit="1"/>
      <protection locked="0"/>
    </xf>
    <xf numFmtId="184" fontId="1" fillId="0" borderId="16" xfId="1" applyNumberFormat="1" applyFont="1" applyBorder="1" applyAlignment="1" applyProtection="1">
      <alignment horizontal="center" vertical="center" shrinkToFit="1"/>
      <protection locked="0"/>
    </xf>
    <xf numFmtId="185" fontId="9" fillId="2" borderId="57" xfId="2" applyNumberFormat="1" applyFont="1" applyFill="1" applyBorder="1" applyAlignment="1" applyProtection="1">
      <alignment horizontal="center" vertical="center"/>
      <protection locked="0"/>
    </xf>
    <xf numFmtId="185" fontId="9" fillId="2" borderId="58" xfId="2" applyNumberFormat="1" applyFont="1" applyFill="1" applyBorder="1" applyAlignment="1" applyProtection="1">
      <alignment horizontal="center" vertical="center"/>
      <protection locked="0"/>
    </xf>
    <xf numFmtId="185" fontId="9" fillId="2" borderId="59" xfId="2" applyNumberFormat="1" applyFont="1" applyFill="1" applyBorder="1" applyAlignment="1" applyProtection="1">
      <alignment horizontal="center" vertical="center" shrinkToFit="1"/>
      <protection locked="0"/>
    </xf>
    <xf numFmtId="2" fontId="0" fillId="0" borderId="47" xfId="0" applyNumberFormat="1" applyBorder="1">
      <alignment vertical="center"/>
    </xf>
    <xf numFmtId="185" fontId="0" fillId="0" borderId="46" xfId="0" applyNumberFormat="1" applyBorder="1" applyAlignment="1">
      <alignment horizontal="right" vertical="center"/>
    </xf>
    <xf numFmtId="20" fontId="23" fillId="0" borderId="0" xfId="1" applyNumberFormat="1" applyFont="1" applyAlignment="1" applyProtection="1">
      <alignment vertical="center"/>
      <protection hidden="1"/>
    </xf>
    <xf numFmtId="178" fontId="9" fillId="2" borderId="54" xfId="2" applyNumberFormat="1" applyFont="1" applyFill="1" applyBorder="1" applyAlignment="1" applyProtection="1">
      <alignment horizontal="center" vertical="center" shrinkToFit="1"/>
      <protection hidden="1"/>
    </xf>
    <xf numFmtId="178" fontId="9" fillId="2" borderId="51" xfId="2" applyNumberFormat="1" applyFont="1" applyFill="1" applyBorder="1" applyAlignment="1" applyProtection="1">
      <alignment horizontal="center" vertical="center" shrinkToFit="1"/>
      <protection hidden="1"/>
    </xf>
    <xf numFmtId="0" fontId="2" fillId="6" borderId="55" xfId="2" applyFont="1" applyFill="1" applyBorder="1" applyAlignment="1" applyProtection="1">
      <alignment horizontal="center" vertical="center"/>
      <protection hidden="1"/>
    </xf>
    <xf numFmtId="0" fontId="2" fillId="6" borderId="20" xfId="2" applyFont="1" applyFill="1" applyBorder="1" applyAlignment="1" applyProtection="1">
      <alignment horizontal="center" vertical="center" wrapText="1"/>
      <protection hidden="1"/>
    </xf>
    <xf numFmtId="0" fontId="2" fillId="6" borderId="22" xfId="2" applyFont="1" applyFill="1" applyBorder="1" applyAlignment="1" applyProtection="1">
      <alignment horizontal="center" vertical="center" wrapText="1"/>
      <protection hidden="1"/>
    </xf>
    <xf numFmtId="0" fontId="2" fillId="6" borderId="22" xfId="2" applyFont="1" applyFill="1" applyBorder="1" applyAlignment="1" applyProtection="1">
      <alignment horizontal="center" vertical="center"/>
      <protection hidden="1"/>
    </xf>
    <xf numFmtId="0" fontId="2" fillId="6" borderId="42" xfId="2" applyFont="1" applyFill="1" applyBorder="1" applyAlignment="1" applyProtection="1">
      <alignment horizontal="center" vertical="center"/>
      <protection hidden="1"/>
    </xf>
    <xf numFmtId="0" fontId="5" fillId="13" borderId="48" xfId="0" applyFont="1" applyFill="1" applyBorder="1" applyAlignment="1">
      <alignment horizontal="center" vertical="center"/>
    </xf>
    <xf numFmtId="182" fontId="1" fillId="0" borderId="60" xfId="1" applyNumberFormat="1" applyFont="1" applyBorder="1" applyAlignment="1" applyProtection="1">
      <alignment vertical="center" shrinkToFit="1"/>
      <protection locked="0"/>
    </xf>
    <xf numFmtId="182" fontId="1" fillId="0" borderId="58" xfId="1" applyNumberFormat="1" applyFont="1" applyBorder="1" applyAlignment="1" applyProtection="1">
      <alignment vertical="center" shrinkToFit="1"/>
      <protection locked="0"/>
    </xf>
    <xf numFmtId="182" fontId="1" fillId="0" borderId="61" xfId="1" applyNumberFormat="1" applyFont="1" applyBorder="1" applyAlignment="1" applyProtection="1">
      <alignment vertical="center" shrinkToFit="1"/>
      <protection locked="0"/>
    </xf>
    <xf numFmtId="0" fontId="0" fillId="10" borderId="65" xfId="0" applyFill="1" applyBorder="1" applyAlignment="1">
      <alignment horizontal="left" vertical="center"/>
    </xf>
    <xf numFmtId="0" fontId="0" fillId="10" borderId="67" xfId="0" applyFill="1" applyBorder="1" applyAlignment="1">
      <alignment horizontal="left" vertical="center"/>
    </xf>
    <xf numFmtId="0" fontId="0" fillId="7" borderId="65" xfId="0" applyFill="1" applyBorder="1" applyAlignment="1">
      <alignment horizontal="left" vertical="center"/>
    </xf>
    <xf numFmtId="0" fontId="0" fillId="7" borderId="67" xfId="0" applyFill="1" applyBorder="1" applyAlignment="1">
      <alignment horizontal="left" vertical="center"/>
    </xf>
    <xf numFmtId="0" fontId="0" fillId="11" borderId="64" xfId="0" applyFont="1" applyFill="1" applyBorder="1">
      <alignment vertical="center"/>
    </xf>
    <xf numFmtId="0" fontId="0" fillId="11" borderId="66" xfId="0" applyFont="1" applyFill="1" applyBorder="1">
      <alignment vertical="center"/>
    </xf>
    <xf numFmtId="0" fontId="0" fillId="5" borderId="64" xfId="0" applyFont="1" applyFill="1" applyBorder="1">
      <alignment vertical="center"/>
    </xf>
    <xf numFmtId="0" fontId="0" fillId="5" borderId="66" xfId="0" applyFont="1" applyFill="1" applyBorder="1">
      <alignment vertical="center"/>
    </xf>
    <xf numFmtId="0" fontId="0" fillId="8" borderId="64" xfId="0" applyFont="1" applyFill="1" applyBorder="1">
      <alignment vertical="center"/>
    </xf>
    <xf numFmtId="0" fontId="0" fillId="0" borderId="0" xfId="0" applyFill="1">
      <alignment vertical="center"/>
    </xf>
    <xf numFmtId="183" fontId="0" fillId="10" borderId="73" xfId="0" applyNumberFormat="1" applyFill="1" applyBorder="1" applyAlignment="1">
      <alignment horizontal="right" vertical="center"/>
    </xf>
    <xf numFmtId="183" fontId="0" fillId="12" borderId="73" xfId="0" applyNumberFormat="1" applyFill="1" applyBorder="1" applyAlignment="1">
      <alignment horizontal="right" vertical="center"/>
    </xf>
    <xf numFmtId="183" fontId="0" fillId="7" borderId="73" xfId="0" applyNumberFormat="1" applyFill="1" applyBorder="1" applyAlignment="1">
      <alignment horizontal="right" vertical="center"/>
    </xf>
    <xf numFmtId="183" fontId="0" fillId="10" borderId="74" xfId="0" applyNumberFormat="1" applyFill="1" applyBorder="1" applyAlignment="1">
      <alignment horizontal="right" vertical="center"/>
    </xf>
    <xf numFmtId="183" fontId="0" fillId="12" borderId="74" xfId="0" applyNumberFormat="1" applyFill="1" applyBorder="1" applyAlignment="1">
      <alignment horizontal="right" vertical="center"/>
    </xf>
    <xf numFmtId="183" fontId="0" fillId="7" borderId="74" xfId="0" applyNumberFormat="1" applyFill="1" applyBorder="1" applyAlignment="1">
      <alignment horizontal="right" vertical="center"/>
    </xf>
    <xf numFmtId="183" fontId="0" fillId="10" borderId="75" xfId="0" applyNumberFormat="1" applyFill="1" applyBorder="1" applyAlignment="1">
      <alignment horizontal="right" vertical="center"/>
    </xf>
    <xf numFmtId="183" fontId="0" fillId="12" borderId="75" xfId="0" applyNumberFormat="1" applyFill="1" applyBorder="1" applyAlignment="1">
      <alignment horizontal="right" vertical="center"/>
    </xf>
    <xf numFmtId="183" fontId="0" fillId="7" borderId="75" xfId="0" applyNumberFormat="1" applyFill="1" applyBorder="1" applyAlignment="1">
      <alignment horizontal="right" vertical="center"/>
    </xf>
    <xf numFmtId="183" fontId="0" fillId="10" borderId="76" xfId="0" applyNumberFormat="1" applyFill="1" applyBorder="1" applyAlignment="1">
      <alignment horizontal="right" vertical="center"/>
    </xf>
    <xf numFmtId="183" fontId="0" fillId="10" borderId="77" xfId="0" applyNumberFormat="1" applyFill="1" applyBorder="1" applyAlignment="1">
      <alignment horizontal="right" vertical="center"/>
    </xf>
    <xf numFmtId="183" fontId="0" fillId="10" borderId="78" xfId="0" applyNumberFormat="1" applyFill="1" applyBorder="1" applyAlignment="1">
      <alignment horizontal="right" vertical="center"/>
    </xf>
    <xf numFmtId="183" fontId="0" fillId="12" borderId="76" xfId="0" applyNumberFormat="1" applyFill="1" applyBorder="1" applyAlignment="1">
      <alignment horizontal="right" vertical="center"/>
    </xf>
    <xf numFmtId="183" fontId="0" fillId="12" borderId="77" xfId="0" applyNumberFormat="1" applyFill="1" applyBorder="1" applyAlignment="1">
      <alignment horizontal="right" vertical="center"/>
    </xf>
    <xf numFmtId="183" fontId="0" fillId="12" borderId="78" xfId="0" applyNumberFormat="1" applyFill="1" applyBorder="1" applyAlignment="1">
      <alignment horizontal="right" vertical="center"/>
    </xf>
    <xf numFmtId="183" fontId="0" fillId="7" borderId="76" xfId="0" applyNumberFormat="1" applyFill="1" applyBorder="1" applyAlignment="1">
      <alignment horizontal="right" vertical="center"/>
    </xf>
    <xf numFmtId="183" fontId="0" fillId="7" borderId="77" xfId="0" applyNumberFormat="1" applyFill="1" applyBorder="1" applyAlignment="1">
      <alignment horizontal="right" vertical="center"/>
    </xf>
    <xf numFmtId="183" fontId="0" fillId="7" borderId="78" xfId="0" applyNumberFormat="1" applyFill="1" applyBorder="1" applyAlignment="1">
      <alignment horizontal="right" vertical="center"/>
    </xf>
    <xf numFmtId="0" fontId="0" fillId="14" borderId="65" xfId="0" applyFill="1" applyBorder="1" applyAlignment="1">
      <alignment horizontal="left" vertical="center"/>
    </xf>
    <xf numFmtId="0" fontId="0" fillId="14" borderId="67" xfId="0" applyFill="1" applyBorder="1" applyAlignment="1">
      <alignment horizontal="left" vertical="center"/>
    </xf>
    <xf numFmtId="183" fontId="0" fillId="14" borderId="76" xfId="0" applyNumberFormat="1" applyFill="1" applyBorder="1" applyAlignment="1">
      <alignment horizontal="right" vertical="center"/>
    </xf>
    <xf numFmtId="183" fontId="0" fillId="14" borderId="73" xfId="0" applyNumberFormat="1" applyFill="1" applyBorder="1" applyAlignment="1">
      <alignment horizontal="right" vertical="center"/>
    </xf>
    <xf numFmtId="183" fontId="0" fillId="14" borderId="77" xfId="0" applyNumberFormat="1" applyFill="1" applyBorder="1" applyAlignment="1">
      <alignment horizontal="right" vertical="center"/>
    </xf>
    <xf numFmtId="183" fontId="0" fillId="14" borderId="74" xfId="0" applyNumberFormat="1" applyFill="1" applyBorder="1" applyAlignment="1">
      <alignment horizontal="right" vertical="center"/>
    </xf>
    <xf numFmtId="183" fontId="0" fillId="14" borderId="78" xfId="0" applyNumberFormat="1" applyFill="1" applyBorder="1" applyAlignment="1">
      <alignment horizontal="right" vertical="center"/>
    </xf>
    <xf numFmtId="183" fontId="0" fillId="14" borderId="75" xfId="0" applyNumberFormat="1" applyFill="1" applyBorder="1" applyAlignment="1">
      <alignment horizontal="right" vertical="center"/>
    </xf>
    <xf numFmtId="0" fontId="0" fillId="9" borderId="64" xfId="0" applyFont="1" applyFill="1" applyBorder="1">
      <alignment vertical="center"/>
    </xf>
    <xf numFmtId="9" fontId="0" fillId="10" borderId="67" xfId="0" applyNumberFormat="1" applyFill="1" applyBorder="1" applyAlignment="1">
      <alignment horizontal="left" vertical="center"/>
    </xf>
    <xf numFmtId="0" fontId="0" fillId="12" borderId="81" xfId="0" applyFill="1" applyBorder="1" applyAlignment="1">
      <alignment horizontal="left" vertical="center"/>
    </xf>
    <xf numFmtId="0" fontId="0" fillId="12" borderId="72" xfId="0" applyFill="1" applyBorder="1" applyAlignment="1">
      <alignment horizontal="left" vertical="center"/>
    </xf>
    <xf numFmtId="0" fontId="0" fillId="5" borderId="69" xfId="0" applyFill="1" applyBorder="1">
      <alignment vertical="center"/>
    </xf>
    <xf numFmtId="0" fontId="0" fillId="8" borderId="70" xfId="0" applyFont="1" applyFill="1" applyBorder="1">
      <alignment vertical="center"/>
    </xf>
    <xf numFmtId="0" fontId="0" fillId="9" borderId="70" xfId="0" applyFont="1" applyFill="1" applyBorder="1">
      <alignment vertical="center"/>
    </xf>
    <xf numFmtId="9" fontId="0" fillId="12" borderId="62" xfId="0" applyNumberFormat="1" applyFill="1" applyBorder="1" applyAlignment="1">
      <alignment horizontal="left" vertical="center"/>
    </xf>
    <xf numFmtId="9" fontId="0" fillId="7" borderId="62" xfId="0" applyNumberFormat="1" applyFill="1" applyBorder="1" applyAlignment="1">
      <alignment horizontal="left" vertical="center"/>
    </xf>
    <xf numFmtId="9" fontId="0" fillId="14" borderId="62" xfId="0" applyNumberFormat="1" applyFill="1" applyBorder="1" applyAlignment="1">
      <alignment horizontal="left" vertical="center"/>
    </xf>
    <xf numFmtId="0" fontId="0" fillId="8" borderId="66" xfId="0" applyFill="1" applyBorder="1" applyAlignment="1">
      <alignment horizontal="left" vertical="center"/>
    </xf>
    <xf numFmtId="0" fontId="0" fillId="9" borderId="66" xfId="0" applyFill="1" applyBorder="1" applyAlignment="1">
      <alignment horizontal="left" vertical="center"/>
    </xf>
    <xf numFmtId="183" fontId="10" fillId="3" borderId="76" xfId="0" applyNumberFormat="1" applyFont="1" applyFill="1" applyBorder="1" applyAlignment="1">
      <alignment horizontal="right" vertical="center"/>
    </xf>
    <xf numFmtId="183" fontId="10" fillId="3" borderId="73" xfId="0" applyNumberFormat="1" applyFont="1" applyFill="1" applyBorder="1" applyAlignment="1">
      <alignment horizontal="right" vertical="center"/>
    </xf>
    <xf numFmtId="183" fontId="10" fillId="3" borderId="77" xfId="0" applyNumberFormat="1" applyFont="1" applyFill="1" applyBorder="1" applyAlignment="1">
      <alignment horizontal="right" vertical="center"/>
    </xf>
    <xf numFmtId="183" fontId="10" fillId="3" borderId="74" xfId="0" applyNumberFormat="1" applyFont="1" applyFill="1" applyBorder="1" applyAlignment="1">
      <alignment horizontal="right" vertical="center"/>
    </xf>
    <xf numFmtId="183" fontId="10" fillId="3" borderId="78" xfId="0" applyNumberFormat="1" applyFont="1" applyFill="1" applyBorder="1" applyAlignment="1">
      <alignment horizontal="right" vertical="center"/>
    </xf>
    <xf numFmtId="183" fontId="10" fillId="3" borderId="75" xfId="0" applyNumberFormat="1" applyFont="1" applyFill="1" applyBorder="1" applyAlignment="1">
      <alignment horizontal="right" vertical="center"/>
    </xf>
    <xf numFmtId="0" fontId="24" fillId="0" borderId="0" xfId="1" applyNumberFormat="1" applyFont="1" applyAlignment="1" applyProtection="1">
      <alignment horizontal="center" vertical="center"/>
      <protection hidden="1"/>
    </xf>
    <xf numFmtId="0" fontId="5" fillId="15" borderId="50" xfId="0" applyFont="1" applyFill="1" applyBorder="1" applyAlignment="1">
      <alignment horizontal="center" vertical="center"/>
    </xf>
    <xf numFmtId="0" fontId="5" fillId="15" borderId="47" xfId="0" applyFont="1" applyFill="1" applyBorder="1" applyAlignment="1">
      <alignment horizontal="center" vertical="center"/>
    </xf>
    <xf numFmtId="0" fontId="5" fillId="15" borderId="46" xfId="0" applyFont="1" applyFill="1" applyBorder="1" applyAlignment="1">
      <alignment horizontal="center" vertical="center"/>
    </xf>
    <xf numFmtId="0" fontId="10" fillId="15" borderId="80" xfId="0" applyFont="1" applyFill="1" applyBorder="1" applyAlignment="1">
      <alignment horizontal="center" vertical="center" shrinkToFit="1"/>
    </xf>
    <xf numFmtId="0" fontId="10" fillId="15" borderId="82" xfId="0" applyFont="1" applyFill="1" applyBorder="1" applyAlignment="1">
      <alignment horizontal="center" vertical="center" shrinkToFit="1"/>
    </xf>
    <xf numFmtId="183" fontId="10" fillId="15" borderId="79" xfId="0" applyNumberFormat="1" applyFont="1" applyFill="1" applyBorder="1" applyAlignment="1">
      <alignment horizontal="right" vertical="center"/>
    </xf>
    <xf numFmtId="183" fontId="10" fillId="15" borderId="63" xfId="0" applyNumberFormat="1" applyFont="1" applyFill="1" applyBorder="1" applyAlignment="1">
      <alignment horizontal="right" vertical="center"/>
    </xf>
    <xf numFmtId="0" fontId="0" fillId="16" borderId="68" xfId="0" applyFont="1" applyFill="1" applyBorder="1" applyAlignment="1">
      <alignment horizontal="center" vertical="center" shrinkToFit="1"/>
    </xf>
    <xf numFmtId="0" fontId="0" fillId="16" borderId="71" xfId="0" applyFont="1" applyFill="1" applyBorder="1" applyAlignment="1">
      <alignment horizontal="center" vertical="center" shrinkToFit="1"/>
    </xf>
    <xf numFmtId="2" fontId="0" fillId="16" borderId="79" xfId="0" applyNumberFormat="1" applyFill="1" applyBorder="1" applyAlignment="1">
      <alignment horizontal="right" vertical="center"/>
    </xf>
    <xf numFmtId="2" fontId="0" fillId="16" borderId="63" xfId="0" applyNumberFormat="1" applyFill="1" applyBorder="1" applyAlignment="1">
      <alignment horizontal="right" vertical="center"/>
    </xf>
    <xf numFmtId="0" fontId="0" fillId="17" borderId="68" xfId="0" applyFont="1" applyFill="1" applyBorder="1" applyAlignment="1">
      <alignment horizontal="center" vertical="center" shrinkToFit="1"/>
    </xf>
    <xf numFmtId="0" fontId="0" fillId="17" borderId="71" xfId="0" applyFont="1" applyFill="1" applyBorder="1" applyAlignment="1">
      <alignment horizontal="center" vertical="center" shrinkToFit="1"/>
    </xf>
    <xf numFmtId="2" fontId="0" fillId="17" borderId="79" xfId="0" applyNumberFormat="1" applyFill="1" applyBorder="1" applyAlignment="1">
      <alignment horizontal="right" vertical="center"/>
    </xf>
    <xf numFmtId="2" fontId="0" fillId="17" borderId="63" xfId="0" applyNumberFormat="1" applyFill="1" applyBorder="1" applyAlignment="1">
      <alignment horizontal="right" vertical="center"/>
    </xf>
    <xf numFmtId="0" fontId="0" fillId="18" borderId="79" xfId="0" applyFont="1" applyFill="1" applyBorder="1" applyAlignment="1">
      <alignment horizontal="center" vertical="center" shrinkToFit="1"/>
    </xf>
    <xf numFmtId="0" fontId="0" fillId="18" borderId="71" xfId="0" applyFont="1" applyFill="1" applyBorder="1" applyAlignment="1">
      <alignment horizontal="center" vertical="center" shrinkToFit="1"/>
    </xf>
    <xf numFmtId="2" fontId="0" fillId="18" borderId="79" xfId="0" applyNumberFormat="1" applyFill="1" applyBorder="1" applyAlignment="1">
      <alignment horizontal="right" vertical="center"/>
    </xf>
    <xf numFmtId="2" fontId="0" fillId="18" borderId="63" xfId="0" applyNumberFormat="1" applyFill="1" applyBorder="1" applyAlignment="1">
      <alignment horizontal="right" vertical="center"/>
    </xf>
    <xf numFmtId="0" fontId="0" fillId="19" borderId="79" xfId="0" applyFont="1" applyFill="1" applyBorder="1" applyAlignment="1">
      <alignment horizontal="center" vertical="center" shrinkToFit="1"/>
    </xf>
    <xf numFmtId="0" fontId="0" fillId="19" borderId="71" xfId="0" applyFont="1" applyFill="1" applyBorder="1" applyAlignment="1">
      <alignment horizontal="center" vertical="center" shrinkToFit="1"/>
    </xf>
    <xf numFmtId="2" fontId="0" fillId="19" borderId="79" xfId="0" applyNumberFormat="1" applyFill="1" applyBorder="1" applyAlignment="1">
      <alignment horizontal="right" vertical="center"/>
    </xf>
    <xf numFmtId="2" fontId="0" fillId="19" borderId="63" xfId="0" applyNumberFormat="1" applyFill="1" applyBorder="1" applyAlignment="1">
      <alignment horizontal="right" vertical="center"/>
    </xf>
    <xf numFmtId="0" fontId="0" fillId="0" borderId="0" xfId="0" applyAlignment="1">
      <alignment horizontal="center" vertical="center"/>
    </xf>
    <xf numFmtId="0" fontId="0" fillId="0" borderId="0" xfId="0" applyAlignment="1">
      <alignment horizontal="center" vertical="center" wrapText="1"/>
    </xf>
    <xf numFmtId="0" fontId="2" fillId="0" borderId="0" xfId="0" applyFont="1" applyAlignment="1" applyProtection="1">
      <alignment horizontal="center" vertical="center"/>
      <protection hidden="1"/>
    </xf>
    <xf numFmtId="183" fontId="25" fillId="3" borderId="84" xfId="0" applyNumberFormat="1" applyFont="1" applyFill="1" applyBorder="1" applyAlignment="1">
      <alignment horizontal="center" vertical="center"/>
    </xf>
    <xf numFmtId="183" fontId="25" fillId="3" borderId="85" xfId="0" applyNumberFormat="1" applyFont="1" applyFill="1" applyBorder="1" applyAlignment="1">
      <alignment horizontal="center" vertical="center"/>
    </xf>
    <xf numFmtId="183" fontId="25" fillId="3" borderId="86" xfId="0" applyNumberFormat="1" applyFont="1" applyFill="1" applyBorder="1" applyAlignment="1">
      <alignment horizontal="center" vertical="center"/>
    </xf>
    <xf numFmtId="183" fontId="25" fillId="15" borderId="63" xfId="0" applyNumberFormat="1" applyFont="1" applyFill="1" applyBorder="1" applyAlignment="1">
      <alignment horizontal="center" vertical="center"/>
    </xf>
    <xf numFmtId="2" fontId="25" fillId="4" borderId="47" xfId="0" applyNumberFormat="1" applyFont="1" applyFill="1" applyBorder="1">
      <alignment vertical="center"/>
    </xf>
    <xf numFmtId="2" fontId="25" fillId="4" borderId="83" xfId="0" applyNumberFormat="1" applyFont="1" applyFill="1" applyBorder="1">
      <alignment vertical="center"/>
    </xf>
    <xf numFmtId="0" fontId="2" fillId="3" borderId="50" xfId="0" applyFont="1" applyFill="1" applyBorder="1" applyAlignment="1">
      <alignment horizontal="center" vertical="center"/>
    </xf>
    <xf numFmtId="0" fontId="2" fillId="3" borderId="47" xfId="0" applyFont="1" applyFill="1" applyBorder="1" applyAlignment="1">
      <alignment horizontal="center" vertical="center"/>
    </xf>
    <xf numFmtId="0" fontId="0" fillId="0" borderId="0" xfId="0" applyProtection="1">
      <alignment vertical="center"/>
    </xf>
    <xf numFmtId="0" fontId="0" fillId="0" borderId="0" xfId="0" applyAlignment="1" applyProtection="1">
      <alignment horizontal="center" vertical="center"/>
    </xf>
    <xf numFmtId="20" fontId="2" fillId="0" borderId="0" xfId="1" applyNumberFormat="1" applyFont="1" applyAlignment="1" applyProtection="1">
      <alignment vertical="center"/>
    </xf>
    <xf numFmtId="0" fontId="2" fillId="0" borderId="0" xfId="2" applyFont="1" applyAlignment="1" applyProtection="1">
      <alignment vertical="center"/>
    </xf>
    <xf numFmtId="0" fontId="3" fillId="0" borderId="0" xfId="2" applyFont="1" applyAlignment="1" applyProtection="1">
      <alignment horizontal="center" vertical="center"/>
    </xf>
    <xf numFmtId="176" fontId="5" fillId="0" borderId="0" xfId="2" applyNumberFormat="1" applyFont="1" applyAlignment="1" applyProtection="1">
      <alignment vertical="center"/>
    </xf>
    <xf numFmtId="0" fontId="17" fillId="0" borderId="0" xfId="0" applyFont="1" applyProtection="1">
      <alignment vertical="center"/>
    </xf>
    <xf numFmtId="0" fontId="5" fillId="15" borderId="50" xfId="0" applyFont="1" applyFill="1" applyBorder="1" applyAlignment="1" applyProtection="1">
      <alignment horizontal="center" vertical="center"/>
    </xf>
    <xf numFmtId="0" fontId="5" fillId="15" borderId="47" xfId="0" applyFont="1" applyFill="1" applyBorder="1" applyAlignment="1" applyProtection="1">
      <alignment horizontal="center" vertical="center"/>
    </xf>
    <xf numFmtId="0" fontId="5" fillId="15" borderId="46" xfId="0" applyFont="1" applyFill="1" applyBorder="1" applyAlignment="1" applyProtection="1">
      <alignment horizontal="center" vertical="center"/>
    </xf>
    <xf numFmtId="0" fontId="0" fillId="0" borderId="0" xfId="0" applyAlignment="1" applyProtection="1">
      <alignment horizontal="center" vertical="center" wrapText="1"/>
    </xf>
    <xf numFmtId="176" fontId="2" fillId="0" borderId="0" xfId="1" applyNumberFormat="1" applyFont="1" applyAlignment="1" applyProtection="1">
      <alignment vertical="center"/>
    </xf>
    <xf numFmtId="0" fontId="0" fillId="0" borderId="49" xfId="0" applyNumberFormat="1" applyBorder="1" applyProtection="1">
      <alignment vertical="center"/>
    </xf>
    <xf numFmtId="179" fontId="0" fillId="0" borderId="3" xfId="0" applyNumberFormat="1" applyBorder="1" applyProtection="1">
      <alignment vertical="center"/>
    </xf>
    <xf numFmtId="2" fontId="0" fillId="0" borderId="47" xfId="0" applyNumberFormat="1" applyBorder="1" applyProtection="1">
      <alignment vertical="center"/>
    </xf>
    <xf numFmtId="185" fontId="0" fillId="0" borderId="46" xfId="0" applyNumberFormat="1" applyBorder="1" applyAlignment="1" applyProtection="1">
      <alignment horizontal="right" vertical="center"/>
    </xf>
    <xf numFmtId="177" fontId="6" fillId="0" borderId="0" xfId="2" applyNumberFormat="1" applyFont="1" applyBorder="1" applyAlignment="1" applyProtection="1">
      <alignment horizontal="left" vertical="center"/>
    </xf>
    <xf numFmtId="0" fontId="7" fillId="0" borderId="0" xfId="1" applyNumberFormat="1" applyFont="1" applyAlignment="1" applyProtection="1">
      <alignment vertical="center"/>
    </xf>
    <xf numFmtId="176" fontId="2" fillId="0" borderId="0" xfId="1" applyNumberFormat="1" applyFont="1" applyBorder="1" applyAlignment="1" applyProtection="1">
      <alignment horizontal="left" vertical="center"/>
    </xf>
    <xf numFmtId="0" fontId="0" fillId="0" borderId="0" xfId="0" applyFill="1" applyProtection="1">
      <alignment vertical="center"/>
    </xf>
    <xf numFmtId="0" fontId="24" fillId="0" borderId="0" xfId="1" applyNumberFormat="1" applyFont="1" applyAlignment="1" applyProtection="1">
      <alignment horizontal="center" vertical="center"/>
    </xf>
    <xf numFmtId="0" fontId="0" fillId="11" borderId="64" xfId="0" applyFont="1" applyFill="1" applyBorder="1" applyProtection="1">
      <alignment vertical="center"/>
    </xf>
    <xf numFmtId="0" fontId="0" fillId="10" borderId="65" xfId="0" applyFill="1" applyBorder="1" applyAlignment="1" applyProtection="1">
      <alignment horizontal="left" vertical="center"/>
    </xf>
    <xf numFmtId="0" fontId="0" fillId="5" borderId="64" xfId="0" applyFont="1" applyFill="1" applyBorder="1" applyProtection="1">
      <alignment vertical="center"/>
    </xf>
    <xf numFmtId="0" fontId="0" fillId="12" borderId="81" xfId="0" applyFill="1" applyBorder="1" applyAlignment="1" applyProtection="1">
      <alignment horizontal="left" vertical="center"/>
    </xf>
    <xf numFmtId="0" fontId="0" fillId="8" borderId="64" xfId="0" applyFont="1" applyFill="1" applyBorder="1" applyProtection="1">
      <alignment vertical="center"/>
    </xf>
    <xf numFmtId="0" fontId="0" fillId="7" borderId="65" xfId="0" applyFill="1" applyBorder="1" applyAlignment="1" applyProtection="1">
      <alignment horizontal="left" vertical="center"/>
    </xf>
    <xf numFmtId="0" fontId="0" fillId="9" borderId="64" xfId="0" applyFont="1" applyFill="1" applyBorder="1" applyProtection="1">
      <alignment vertical="center"/>
    </xf>
    <xf numFmtId="0" fontId="0" fillId="14" borderId="65" xfId="0" applyFill="1" applyBorder="1" applyAlignment="1" applyProtection="1">
      <alignment horizontal="left" vertical="center"/>
    </xf>
    <xf numFmtId="0" fontId="0" fillId="0" borderId="0" xfId="0" applyBorder="1" applyProtection="1">
      <alignment vertical="center"/>
    </xf>
    <xf numFmtId="0" fontId="2" fillId="0" borderId="0" xfId="1" applyNumberFormat="1" applyFont="1" applyBorder="1" applyAlignment="1" applyProtection="1">
      <alignment vertical="center"/>
    </xf>
    <xf numFmtId="0" fontId="8" fillId="0" borderId="18" xfId="0" applyNumberFormat="1" applyFont="1" applyFill="1" applyBorder="1" applyAlignment="1" applyProtection="1">
      <alignment vertical="center" shrinkToFit="1"/>
    </xf>
    <xf numFmtId="0" fontId="0" fillId="11" borderId="66" xfId="0" applyFont="1" applyFill="1" applyBorder="1" applyProtection="1">
      <alignment vertical="center"/>
    </xf>
    <xf numFmtId="0" fontId="0" fillId="10" borderId="67" xfId="0" applyFill="1" applyBorder="1" applyAlignment="1" applyProtection="1">
      <alignment horizontal="left" vertical="center"/>
    </xf>
    <xf numFmtId="0" fontId="0" fillId="5" borderId="66" xfId="0" applyFont="1" applyFill="1" applyBorder="1" applyProtection="1">
      <alignment vertical="center"/>
    </xf>
    <xf numFmtId="0" fontId="0" fillId="12" borderId="72" xfId="0" applyFill="1" applyBorder="1" applyAlignment="1" applyProtection="1">
      <alignment horizontal="left" vertical="center"/>
    </xf>
    <xf numFmtId="0" fontId="0" fillId="8" borderId="70" xfId="0" applyFont="1" applyFill="1" applyBorder="1" applyProtection="1">
      <alignment vertical="center"/>
    </xf>
    <xf numFmtId="0" fontId="0" fillId="7" borderId="67" xfId="0" applyFill="1" applyBorder="1" applyAlignment="1" applyProtection="1">
      <alignment horizontal="left" vertical="center"/>
    </xf>
    <xf numFmtId="0" fontId="0" fillId="9" borderId="70" xfId="0" applyFont="1" applyFill="1" applyBorder="1" applyProtection="1">
      <alignment vertical="center"/>
    </xf>
    <xf numFmtId="0" fontId="0" fillId="14" borderId="67" xfId="0" applyFill="1" applyBorder="1" applyAlignment="1" applyProtection="1">
      <alignment horizontal="left" vertical="center"/>
    </xf>
    <xf numFmtId="0" fontId="1" fillId="0" borderId="0" xfId="2" applyNumberFormat="1" applyFont="1" applyBorder="1" applyAlignment="1" applyProtection="1">
      <alignment horizontal="left" vertical="center" shrinkToFit="1"/>
    </xf>
    <xf numFmtId="0" fontId="8" fillId="0" borderId="0" xfId="2" applyNumberFormat="1" applyFont="1" applyFill="1" applyBorder="1" applyAlignment="1" applyProtection="1">
      <alignment horizontal="center" vertical="center"/>
    </xf>
    <xf numFmtId="0" fontId="7" fillId="0" borderId="0" xfId="2" applyFont="1" applyBorder="1" applyAlignment="1" applyProtection="1">
      <alignment horizontal="left" vertical="center"/>
    </xf>
    <xf numFmtId="0" fontId="2" fillId="0" borderId="0" xfId="2" applyNumberFormat="1" applyFont="1" applyAlignment="1" applyProtection="1">
      <alignment vertical="center"/>
    </xf>
    <xf numFmtId="9" fontId="0" fillId="10" borderId="67" xfId="0" applyNumberFormat="1" applyFill="1" applyBorder="1" applyAlignment="1" applyProtection="1">
      <alignment horizontal="left" vertical="center"/>
    </xf>
    <xf numFmtId="0" fontId="0" fillId="5" borderId="69" xfId="0" applyFill="1" applyBorder="1" applyProtection="1">
      <alignment vertical="center"/>
    </xf>
    <xf numFmtId="9" fontId="0" fillId="12" borderId="62" xfId="0" applyNumberFormat="1" applyFill="1" applyBorder="1" applyAlignment="1" applyProtection="1">
      <alignment horizontal="left" vertical="center"/>
    </xf>
    <xf numFmtId="0" fontId="0" fillId="8" borderId="66" xfId="0" applyFill="1" applyBorder="1" applyAlignment="1" applyProtection="1">
      <alignment horizontal="left" vertical="center"/>
    </xf>
    <xf numFmtId="9" fontId="0" fillId="7" borderId="62" xfId="0" applyNumberFormat="1" applyFill="1" applyBorder="1" applyAlignment="1" applyProtection="1">
      <alignment horizontal="left" vertical="center"/>
    </xf>
    <xf numFmtId="0" fontId="0" fillId="9" borderId="66" xfId="0" applyFill="1" applyBorder="1" applyAlignment="1" applyProtection="1">
      <alignment horizontal="left" vertical="center"/>
    </xf>
    <xf numFmtId="9" fontId="0" fillId="14" borderId="62" xfId="0" applyNumberFormat="1" applyFill="1" applyBorder="1" applyAlignment="1" applyProtection="1">
      <alignment horizontal="left" vertical="center"/>
    </xf>
    <xf numFmtId="0" fontId="2" fillId="6" borderId="55" xfId="2" applyFont="1" applyFill="1" applyBorder="1" applyAlignment="1" applyProtection="1">
      <alignment horizontal="center" vertical="center"/>
    </xf>
    <xf numFmtId="0" fontId="2" fillId="6" borderId="20" xfId="2" applyFont="1" applyFill="1" applyBorder="1" applyAlignment="1" applyProtection="1">
      <alignment horizontal="center" vertical="center" wrapText="1"/>
    </xf>
    <xf numFmtId="0" fontId="2" fillId="6" borderId="22" xfId="2" applyFont="1" applyFill="1" applyBorder="1" applyAlignment="1" applyProtection="1">
      <alignment horizontal="center" vertical="center" wrapText="1"/>
    </xf>
    <xf numFmtId="0" fontId="2" fillId="6" borderId="22" xfId="2" applyFont="1" applyFill="1" applyBorder="1" applyAlignment="1" applyProtection="1">
      <alignment horizontal="center" vertical="center"/>
    </xf>
    <xf numFmtId="20" fontId="23" fillId="0" borderId="0" xfId="1" applyNumberFormat="1" applyFont="1" applyAlignment="1" applyProtection="1">
      <alignment vertical="center"/>
    </xf>
    <xf numFmtId="0" fontId="5" fillId="13" borderId="48" xfId="0" applyFont="1" applyFill="1" applyBorder="1" applyAlignment="1" applyProtection="1">
      <alignment horizontal="center" vertical="center"/>
    </xf>
    <xf numFmtId="0" fontId="10" fillId="15" borderId="80" xfId="0" applyFont="1" applyFill="1" applyBorder="1" applyAlignment="1" applyProtection="1">
      <alignment horizontal="center" vertical="center" shrinkToFit="1"/>
    </xf>
    <xf numFmtId="0" fontId="10" fillId="15" borderId="82" xfId="0" applyFont="1" applyFill="1" applyBorder="1" applyAlignment="1" applyProtection="1">
      <alignment horizontal="center" vertical="center" shrinkToFit="1"/>
    </xf>
    <xf numFmtId="0" fontId="0" fillId="16" borderId="68" xfId="0" applyFont="1" applyFill="1" applyBorder="1" applyAlignment="1" applyProtection="1">
      <alignment horizontal="center" vertical="center" shrinkToFit="1"/>
    </xf>
    <xf numFmtId="0" fontId="0" fillId="16" borderId="71" xfId="0" applyFont="1" applyFill="1" applyBorder="1" applyAlignment="1" applyProtection="1">
      <alignment horizontal="center" vertical="center" shrinkToFit="1"/>
    </xf>
    <xf numFmtId="0" fontId="0" fillId="17" borderId="68" xfId="0" applyFont="1" applyFill="1" applyBorder="1" applyAlignment="1" applyProtection="1">
      <alignment horizontal="center" vertical="center" shrinkToFit="1"/>
    </xf>
    <xf numFmtId="0" fontId="0" fillId="17" borderId="71" xfId="0" applyFont="1" applyFill="1" applyBorder="1" applyAlignment="1" applyProtection="1">
      <alignment horizontal="center" vertical="center" shrinkToFit="1"/>
    </xf>
    <xf numFmtId="0" fontId="0" fillId="18" borderId="79" xfId="0" applyFont="1" applyFill="1" applyBorder="1" applyAlignment="1" applyProtection="1">
      <alignment horizontal="center" vertical="center" shrinkToFit="1"/>
    </xf>
    <xf numFmtId="0" fontId="0" fillId="18" borderId="71" xfId="0" applyFont="1" applyFill="1" applyBorder="1" applyAlignment="1" applyProtection="1">
      <alignment horizontal="center" vertical="center" shrinkToFit="1"/>
    </xf>
    <xf numFmtId="0" fontId="0" fillId="19" borderId="79" xfId="0" applyFont="1" applyFill="1" applyBorder="1" applyAlignment="1" applyProtection="1">
      <alignment horizontal="center" vertical="center" shrinkToFit="1"/>
    </xf>
    <xf numFmtId="0" fontId="0" fillId="19" borderId="71" xfId="0" applyFont="1" applyFill="1" applyBorder="1" applyAlignment="1" applyProtection="1">
      <alignment horizontal="center" vertical="center" shrinkToFit="1"/>
    </xf>
    <xf numFmtId="184" fontId="1" fillId="0" borderId="56" xfId="1" applyNumberFormat="1" applyFont="1" applyBorder="1" applyAlignment="1" applyProtection="1">
      <alignment horizontal="center" vertical="center" shrinkToFit="1"/>
    </xf>
    <xf numFmtId="185" fontId="9" fillId="2" borderId="57" xfId="2" applyNumberFormat="1" applyFont="1" applyFill="1" applyBorder="1" applyAlignment="1" applyProtection="1">
      <alignment horizontal="center" vertical="center"/>
    </xf>
    <xf numFmtId="178" fontId="9" fillId="2" borderId="27" xfId="2" applyNumberFormat="1" applyFont="1" applyFill="1" applyBorder="1" applyAlignment="1" applyProtection="1">
      <alignment horizontal="center" vertical="center"/>
    </xf>
    <xf numFmtId="185" fontId="9" fillId="2" borderId="24" xfId="2" applyNumberFormat="1" applyFont="1" applyFill="1" applyBorder="1" applyAlignment="1" applyProtection="1">
      <alignment horizontal="center" vertical="center"/>
    </xf>
    <xf numFmtId="185" fontId="9" fillId="2" borderId="25" xfId="2" applyNumberFormat="1" applyFont="1" applyFill="1" applyBorder="1" applyAlignment="1" applyProtection="1">
      <alignment horizontal="center" vertical="center"/>
    </xf>
    <xf numFmtId="185" fontId="9" fillId="2" borderId="28" xfId="2" applyNumberFormat="1" applyFont="1" applyFill="1" applyBorder="1" applyAlignment="1" applyProtection="1">
      <alignment horizontal="center" vertical="center"/>
    </xf>
    <xf numFmtId="178" fontId="9" fillId="2" borderId="54" xfId="2" applyNumberFormat="1" applyFont="1" applyFill="1" applyBorder="1" applyAlignment="1" applyProtection="1">
      <alignment horizontal="center" vertical="center" shrinkToFit="1"/>
    </xf>
    <xf numFmtId="178" fontId="9" fillId="2" borderId="28" xfId="2" applyNumberFormat="1" applyFont="1" applyFill="1" applyBorder="1" applyAlignment="1" applyProtection="1">
      <alignment horizontal="center" vertical="center" shrinkToFit="1"/>
    </xf>
    <xf numFmtId="0" fontId="18" fillId="0" borderId="0" xfId="1" applyNumberFormat="1" applyFont="1" applyAlignment="1" applyProtection="1">
      <alignment vertical="center" shrinkToFit="1"/>
    </xf>
    <xf numFmtId="182" fontId="1" fillId="0" borderId="60" xfId="1" applyNumberFormat="1" applyFont="1" applyBorder="1" applyAlignment="1" applyProtection="1">
      <alignment vertical="center" shrinkToFit="1"/>
    </xf>
    <xf numFmtId="183" fontId="10" fillId="3" borderId="76" xfId="0" applyNumberFormat="1" applyFont="1" applyFill="1" applyBorder="1" applyAlignment="1" applyProtection="1">
      <alignment horizontal="right" vertical="center"/>
    </xf>
    <xf numFmtId="183" fontId="10" fillId="3" borderId="73" xfId="0" applyNumberFormat="1" applyFont="1" applyFill="1" applyBorder="1" applyAlignment="1" applyProtection="1">
      <alignment horizontal="right" vertical="center"/>
    </xf>
    <xf numFmtId="183" fontId="0" fillId="10" borderId="76" xfId="0" applyNumberFormat="1" applyFill="1" applyBorder="1" applyAlignment="1" applyProtection="1">
      <alignment horizontal="right" vertical="center"/>
    </xf>
    <xf numFmtId="183" fontId="0" fillId="10" borderId="73" xfId="0" applyNumberFormat="1" applyFill="1" applyBorder="1" applyAlignment="1" applyProtection="1">
      <alignment horizontal="right" vertical="center"/>
    </xf>
    <xf numFmtId="183" fontId="0" fillId="12" borderId="76" xfId="0" applyNumberFormat="1" applyFill="1" applyBorder="1" applyAlignment="1" applyProtection="1">
      <alignment horizontal="right" vertical="center"/>
    </xf>
    <xf numFmtId="183" fontId="0" fillId="12" borderId="73" xfId="0" applyNumberFormat="1" applyFill="1" applyBorder="1" applyAlignment="1" applyProtection="1">
      <alignment horizontal="right" vertical="center"/>
    </xf>
    <xf numFmtId="183" fontId="0" fillId="7" borderId="76" xfId="0" applyNumberFormat="1" applyFill="1" applyBorder="1" applyAlignment="1" applyProtection="1">
      <alignment horizontal="right" vertical="center"/>
    </xf>
    <xf numFmtId="183" fontId="0" fillId="7" borderId="73" xfId="0" applyNumberFormat="1" applyFill="1" applyBorder="1" applyAlignment="1" applyProtection="1">
      <alignment horizontal="right" vertical="center"/>
    </xf>
    <xf numFmtId="183" fontId="0" fillId="14" borderId="76" xfId="0" applyNumberFormat="1" applyFill="1" applyBorder="1" applyAlignment="1" applyProtection="1">
      <alignment horizontal="right" vertical="center"/>
    </xf>
    <xf numFmtId="183" fontId="0" fillId="14" borderId="73" xfId="0" applyNumberFormat="1" applyFill="1" applyBorder="1" applyAlignment="1" applyProtection="1">
      <alignment horizontal="right" vertical="center"/>
    </xf>
    <xf numFmtId="183" fontId="25" fillId="3" borderId="84" xfId="0" applyNumberFormat="1" applyFont="1" applyFill="1" applyBorder="1" applyAlignment="1" applyProtection="1">
      <alignment horizontal="center" vertical="center"/>
    </xf>
    <xf numFmtId="178" fontId="9" fillId="2" borderId="25" xfId="2" applyNumberFormat="1" applyFont="1" applyFill="1" applyBorder="1" applyAlignment="1" applyProtection="1">
      <alignment horizontal="center" vertical="center"/>
    </xf>
    <xf numFmtId="178" fontId="9" fillId="2" borderId="32" xfId="2" applyNumberFormat="1" applyFont="1" applyFill="1" applyBorder="1" applyAlignment="1" applyProtection="1">
      <alignment horizontal="center" vertical="center"/>
    </xf>
    <xf numFmtId="178" fontId="9" fillId="2" borderId="32" xfId="2" applyNumberFormat="1" applyFont="1" applyFill="1" applyBorder="1" applyAlignment="1" applyProtection="1">
      <alignment horizontal="center" vertical="center" shrinkToFit="1"/>
    </xf>
    <xf numFmtId="182" fontId="1" fillId="0" borderId="58" xfId="1" applyNumberFormat="1" applyFont="1" applyBorder="1" applyAlignment="1" applyProtection="1">
      <alignment vertical="center" shrinkToFit="1"/>
    </xf>
    <xf numFmtId="183" fontId="10" fillId="3" borderId="77" xfId="0" applyNumberFormat="1" applyFont="1" applyFill="1" applyBorder="1" applyAlignment="1" applyProtection="1">
      <alignment horizontal="right" vertical="center"/>
    </xf>
    <xf numFmtId="183" fontId="10" fillId="3" borderId="74" xfId="0" applyNumberFormat="1" applyFont="1" applyFill="1" applyBorder="1" applyAlignment="1" applyProtection="1">
      <alignment horizontal="right" vertical="center"/>
    </xf>
    <xf numFmtId="183" fontId="0" fillId="10" borderId="77" xfId="0" applyNumberFormat="1" applyFill="1" applyBorder="1" applyAlignment="1" applyProtection="1">
      <alignment horizontal="right" vertical="center"/>
    </xf>
    <xf numFmtId="183" fontId="0" fillId="10" borderId="74" xfId="0" applyNumberFormat="1" applyFill="1" applyBorder="1" applyAlignment="1" applyProtection="1">
      <alignment horizontal="right" vertical="center"/>
    </xf>
    <xf numFmtId="183" fontId="0" fillId="12" borderId="77" xfId="0" applyNumberFormat="1" applyFill="1" applyBorder="1" applyAlignment="1" applyProtection="1">
      <alignment horizontal="right" vertical="center"/>
    </xf>
    <xf numFmtId="183" fontId="0" fillId="12" borderId="74" xfId="0" applyNumberFormat="1" applyFill="1" applyBorder="1" applyAlignment="1" applyProtection="1">
      <alignment horizontal="right" vertical="center"/>
    </xf>
    <xf numFmtId="183" fontId="0" fillId="7" borderId="77" xfId="0" applyNumberFormat="1" applyFill="1" applyBorder="1" applyAlignment="1" applyProtection="1">
      <alignment horizontal="right" vertical="center"/>
    </xf>
    <xf numFmtId="183" fontId="0" fillId="7" borderId="74" xfId="0" applyNumberFormat="1" applyFill="1" applyBorder="1" applyAlignment="1" applyProtection="1">
      <alignment horizontal="right" vertical="center"/>
    </xf>
    <xf numFmtId="183" fontId="0" fillId="14" borderId="77" xfId="0" applyNumberFormat="1" applyFill="1" applyBorder="1" applyAlignment="1" applyProtection="1">
      <alignment horizontal="right" vertical="center"/>
    </xf>
    <xf numFmtId="183" fontId="0" fillId="14" borderId="74" xfId="0" applyNumberFormat="1" applyFill="1" applyBorder="1" applyAlignment="1" applyProtection="1">
      <alignment horizontal="right" vertical="center"/>
    </xf>
    <xf numFmtId="183" fontId="25" fillId="3" borderId="85" xfId="0" applyNumberFormat="1" applyFont="1" applyFill="1" applyBorder="1" applyAlignment="1" applyProtection="1">
      <alignment horizontal="center" vertical="center"/>
    </xf>
    <xf numFmtId="178" fontId="9" fillId="2" borderId="31" xfId="2" applyNumberFormat="1" applyFont="1" applyFill="1" applyBorder="1" applyAlignment="1" applyProtection="1">
      <alignment horizontal="center" vertical="center"/>
    </xf>
    <xf numFmtId="185" fontId="9" fillId="2" borderId="58" xfId="2" applyNumberFormat="1" applyFont="1" applyFill="1" applyBorder="1" applyAlignment="1" applyProtection="1">
      <alignment horizontal="center" vertical="center"/>
    </xf>
    <xf numFmtId="178" fontId="9" fillId="2" borderId="15" xfId="2" applyNumberFormat="1" applyFont="1" applyFill="1" applyBorder="1" applyAlignment="1" applyProtection="1">
      <alignment horizontal="center" vertical="center"/>
    </xf>
    <xf numFmtId="185" fontId="9" fillId="2" borderId="30" xfId="2" applyNumberFormat="1" applyFont="1" applyFill="1" applyBorder="1" applyAlignment="1" applyProtection="1">
      <alignment horizontal="center" vertical="center"/>
    </xf>
    <xf numFmtId="184" fontId="1" fillId="0" borderId="16" xfId="1" applyNumberFormat="1" applyFont="1" applyBorder="1" applyAlignment="1" applyProtection="1">
      <alignment horizontal="center" vertical="center" shrinkToFit="1"/>
    </xf>
    <xf numFmtId="185" fontId="9" fillId="2" borderId="59" xfId="2" applyNumberFormat="1" applyFont="1" applyFill="1" applyBorder="1" applyAlignment="1" applyProtection="1">
      <alignment horizontal="center" vertical="center" shrinkToFit="1"/>
    </xf>
    <xf numFmtId="178" fontId="9" fillId="2" borderId="17" xfId="2" applyNumberFormat="1" applyFont="1" applyFill="1" applyBorder="1" applyAlignment="1" applyProtection="1">
      <alignment horizontal="center" vertical="center"/>
    </xf>
    <xf numFmtId="185" fontId="9" fillId="2" borderId="35" xfId="2" applyNumberFormat="1" applyFont="1" applyFill="1" applyBorder="1" applyAlignment="1" applyProtection="1">
      <alignment horizontal="center" vertical="center" shrinkToFit="1"/>
    </xf>
    <xf numFmtId="178" fontId="9" fillId="2" borderId="36" xfId="2" applyNumberFormat="1" applyFont="1" applyFill="1" applyBorder="1" applyAlignment="1" applyProtection="1">
      <alignment horizontal="center" vertical="center"/>
    </xf>
    <xf numFmtId="178" fontId="9" fillId="2" borderId="38" xfId="2" applyNumberFormat="1" applyFont="1" applyFill="1" applyBorder="1" applyAlignment="1" applyProtection="1">
      <alignment horizontal="center" vertical="center" shrinkToFit="1"/>
    </xf>
    <xf numFmtId="178" fontId="9" fillId="2" borderId="51" xfId="2" applyNumberFormat="1" applyFont="1" applyFill="1" applyBorder="1" applyAlignment="1" applyProtection="1">
      <alignment horizontal="center" vertical="center" shrinkToFit="1"/>
    </xf>
    <xf numFmtId="182" fontId="1" fillId="0" borderId="61" xfId="1" applyNumberFormat="1" applyFont="1" applyBorder="1" applyAlignment="1" applyProtection="1">
      <alignment vertical="center" shrinkToFit="1"/>
    </xf>
    <xf numFmtId="183" fontId="10" fillId="3" borderId="78" xfId="0" applyNumberFormat="1" applyFont="1" applyFill="1" applyBorder="1" applyAlignment="1" applyProtection="1">
      <alignment horizontal="right" vertical="center"/>
    </xf>
    <xf numFmtId="183" fontId="10" fillId="3" borderId="75" xfId="0" applyNumberFormat="1" applyFont="1" applyFill="1" applyBorder="1" applyAlignment="1" applyProtection="1">
      <alignment horizontal="right" vertical="center"/>
    </xf>
    <xf numFmtId="183" fontId="0" fillId="10" borderId="78" xfId="0" applyNumberFormat="1" applyFill="1" applyBorder="1" applyAlignment="1" applyProtection="1">
      <alignment horizontal="right" vertical="center"/>
    </xf>
    <xf numFmtId="183" fontId="0" fillId="10" borderId="75" xfId="0" applyNumberFormat="1" applyFill="1" applyBorder="1" applyAlignment="1" applyProtection="1">
      <alignment horizontal="right" vertical="center"/>
    </xf>
    <xf numFmtId="183" fontId="0" fillId="12" borderId="78" xfId="0" applyNumberFormat="1" applyFill="1" applyBorder="1" applyAlignment="1" applyProtection="1">
      <alignment horizontal="right" vertical="center"/>
    </xf>
    <xf numFmtId="183" fontId="0" fillId="12" borderId="75" xfId="0" applyNumberFormat="1" applyFill="1" applyBorder="1" applyAlignment="1" applyProtection="1">
      <alignment horizontal="right" vertical="center"/>
    </xf>
    <xf numFmtId="183" fontId="0" fillId="7" borderId="78" xfId="0" applyNumberFormat="1" applyFill="1" applyBorder="1" applyAlignment="1" applyProtection="1">
      <alignment horizontal="right" vertical="center"/>
    </xf>
    <xf numFmtId="183" fontId="0" fillId="7" borderId="75" xfId="0" applyNumberFormat="1" applyFill="1" applyBorder="1" applyAlignment="1" applyProtection="1">
      <alignment horizontal="right" vertical="center"/>
    </xf>
    <xf numFmtId="183" fontId="0" fillId="14" borderId="78" xfId="0" applyNumberFormat="1" applyFill="1" applyBorder="1" applyAlignment="1" applyProtection="1">
      <alignment horizontal="right" vertical="center"/>
    </xf>
    <xf numFmtId="183" fontId="0" fillId="14" borderId="75" xfId="0" applyNumberFormat="1" applyFill="1" applyBorder="1" applyAlignment="1" applyProtection="1">
      <alignment horizontal="right" vertical="center"/>
    </xf>
    <xf numFmtId="183" fontId="25" fillId="3" borderId="86" xfId="0" applyNumberFormat="1" applyFont="1" applyFill="1" applyBorder="1" applyAlignment="1" applyProtection="1">
      <alignment horizontal="center" vertical="center"/>
    </xf>
    <xf numFmtId="179" fontId="9" fillId="2" borderId="41" xfId="2" applyNumberFormat="1" applyFont="1" applyFill="1" applyBorder="1" applyAlignment="1" applyProtection="1">
      <alignment horizontal="center" vertical="center"/>
    </xf>
    <xf numFmtId="0" fontId="2" fillId="6" borderId="42" xfId="2" applyFont="1" applyFill="1" applyBorder="1" applyAlignment="1" applyProtection="1">
      <alignment horizontal="center" vertical="center"/>
    </xf>
    <xf numFmtId="178" fontId="9" fillId="2" borderId="43" xfId="2" applyNumberFormat="1" applyFont="1" applyFill="1" applyBorder="1" applyAlignment="1" applyProtection="1">
      <alignment horizontal="center" vertical="center" shrinkToFit="1"/>
    </xf>
    <xf numFmtId="178" fontId="9" fillId="2" borderId="44" xfId="2" applyNumberFormat="1" applyFont="1" applyFill="1" applyBorder="1" applyAlignment="1" applyProtection="1">
      <alignment horizontal="center" vertical="center" shrinkToFit="1"/>
    </xf>
    <xf numFmtId="178" fontId="9" fillId="0" borderId="44" xfId="0" applyNumberFormat="1" applyFont="1" applyBorder="1" applyAlignment="1" applyProtection="1">
      <alignment horizontal="center" vertical="center"/>
    </xf>
    <xf numFmtId="183" fontId="10" fillId="15" borderId="79" xfId="0" applyNumberFormat="1" applyFont="1" applyFill="1" applyBorder="1" applyAlignment="1" applyProtection="1">
      <alignment horizontal="right" vertical="center"/>
    </xf>
    <xf numFmtId="183" fontId="10" fillId="15" borderId="63" xfId="0" applyNumberFormat="1" applyFont="1" applyFill="1" applyBorder="1" applyAlignment="1" applyProtection="1">
      <alignment horizontal="right" vertical="center"/>
    </xf>
    <xf numFmtId="2" fontId="0" fillId="16" borderId="79" xfId="0" applyNumberFormat="1" applyFill="1" applyBorder="1" applyAlignment="1" applyProtection="1">
      <alignment horizontal="right" vertical="center"/>
    </xf>
    <xf numFmtId="2" fontId="0" fillId="16" borderId="63" xfId="0" applyNumberFormat="1" applyFill="1" applyBorder="1" applyAlignment="1" applyProtection="1">
      <alignment horizontal="right" vertical="center"/>
    </xf>
    <xf numFmtId="2" fontId="0" fillId="17" borderId="79" xfId="0" applyNumberFormat="1" applyFill="1" applyBorder="1" applyAlignment="1" applyProtection="1">
      <alignment horizontal="right" vertical="center"/>
    </xf>
    <xf numFmtId="2" fontId="0" fillId="17" borderId="63" xfId="0" applyNumberFormat="1" applyFill="1" applyBorder="1" applyAlignment="1" applyProtection="1">
      <alignment horizontal="right" vertical="center"/>
    </xf>
    <xf numFmtId="2" fontId="0" fillId="18" borderId="79" xfId="0" applyNumberFormat="1" applyFill="1" applyBorder="1" applyAlignment="1" applyProtection="1">
      <alignment horizontal="right" vertical="center"/>
    </xf>
    <xf numFmtId="2" fontId="0" fillId="18" borderId="63" xfId="0" applyNumberFormat="1" applyFill="1" applyBorder="1" applyAlignment="1" applyProtection="1">
      <alignment horizontal="right" vertical="center"/>
    </xf>
    <xf numFmtId="2" fontId="0" fillId="19" borderId="79" xfId="0" applyNumberFormat="1" applyFill="1" applyBorder="1" applyAlignment="1" applyProtection="1">
      <alignment horizontal="right" vertical="center"/>
    </xf>
    <xf numFmtId="2" fontId="0" fillId="19" borderId="63" xfId="0" applyNumberFormat="1" applyFill="1" applyBorder="1" applyAlignment="1" applyProtection="1">
      <alignment horizontal="right" vertical="center"/>
    </xf>
    <xf numFmtId="183" fontId="25" fillId="15" borderId="63" xfId="0" applyNumberFormat="1" applyFont="1" applyFill="1" applyBorder="1" applyAlignment="1" applyProtection="1">
      <alignment horizontal="center" vertical="center"/>
    </xf>
    <xf numFmtId="0" fontId="2" fillId="0" borderId="0" xfId="0" applyFont="1" applyAlignment="1" applyProtection="1">
      <alignment vertical="center"/>
    </xf>
    <xf numFmtId="0" fontId="11" fillId="0" borderId="0" xfId="1" applyNumberFormat="1" applyFont="1" applyBorder="1" applyAlignment="1" applyProtection="1">
      <alignment vertical="center"/>
    </xf>
    <xf numFmtId="0" fontId="2" fillId="0" borderId="0" xfId="0" applyFont="1" applyAlignment="1" applyProtection="1">
      <alignment horizontal="center" vertical="center"/>
    </xf>
    <xf numFmtId="49" fontId="2" fillId="2" borderId="4" xfId="0" applyNumberFormat="1" applyFont="1" applyFill="1" applyBorder="1" applyAlignment="1" applyProtection="1">
      <alignment horizontal="left" vertical="top" wrapText="1"/>
    </xf>
    <xf numFmtId="49" fontId="2" fillId="2" borderId="5" xfId="0" applyNumberFormat="1" applyFont="1" applyFill="1" applyBorder="1" applyAlignment="1" applyProtection="1">
      <alignment horizontal="left" vertical="top" wrapText="1"/>
    </xf>
    <xf numFmtId="49" fontId="2" fillId="2" borderId="6" xfId="0" applyNumberFormat="1" applyFont="1" applyFill="1" applyBorder="1" applyAlignment="1" applyProtection="1">
      <alignment horizontal="left" vertical="top" wrapText="1"/>
    </xf>
    <xf numFmtId="0" fontId="2" fillId="0" borderId="0" xfId="1" applyNumberFormat="1" applyFont="1" applyBorder="1" applyAlignment="1" applyProtection="1">
      <alignment horizontal="center" vertical="center"/>
    </xf>
    <xf numFmtId="0" fontId="2" fillId="3" borderId="50" xfId="0" applyFont="1" applyFill="1" applyBorder="1" applyAlignment="1" applyProtection="1">
      <alignment horizontal="center" vertical="center"/>
    </xf>
    <xf numFmtId="0" fontId="2" fillId="3" borderId="47" xfId="0" applyFont="1" applyFill="1" applyBorder="1" applyAlignment="1" applyProtection="1">
      <alignment horizontal="center" vertical="center"/>
    </xf>
    <xf numFmtId="49" fontId="2" fillId="2" borderId="7" xfId="0" applyNumberFormat="1" applyFont="1" applyFill="1" applyBorder="1" applyAlignment="1" applyProtection="1">
      <alignment horizontal="left" vertical="top" wrapText="1"/>
    </xf>
    <xf numFmtId="49" fontId="2" fillId="2" borderId="0" xfId="0" applyNumberFormat="1" applyFont="1" applyFill="1" applyBorder="1" applyAlignment="1" applyProtection="1">
      <alignment horizontal="left" vertical="top" wrapText="1"/>
    </xf>
    <xf numFmtId="49" fontId="2" fillId="2" borderId="8" xfId="0" applyNumberFormat="1" applyFont="1" applyFill="1" applyBorder="1" applyAlignment="1" applyProtection="1">
      <alignment horizontal="left" vertical="top" wrapText="1"/>
    </xf>
    <xf numFmtId="0" fontId="7" fillId="0" borderId="0" xfId="1" applyNumberFormat="1" applyFont="1" applyBorder="1" applyAlignment="1" applyProtection="1">
      <alignment vertical="center"/>
    </xf>
    <xf numFmtId="2" fontId="25" fillId="4" borderId="47" xfId="0" applyNumberFormat="1" applyFont="1" applyFill="1" applyBorder="1" applyProtection="1">
      <alignment vertical="center"/>
    </xf>
    <xf numFmtId="2" fontId="25" fillId="4" borderId="83" xfId="0" applyNumberFormat="1" applyFont="1" applyFill="1" applyBorder="1" applyProtection="1">
      <alignment vertical="center"/>
    </xf>
    <xf numFmtId="49" fontId="2" fillId="2" borderId="12" xfId="0" applyNumberFormat="1" applyFont="1" applyFill="1" applyBorder="1" applyAlignment="1" applyProtection="1">
      <alignment horizontal="left" vertical="top" wrapText="1"/>
    </xf>
    <xf numFmtId="49" fontId="2" fillId="2" borderId="13" xfId="0" applyNumberFormat="1" applyFont="1" applyFill="1" applyBorder="1" applyAlignment="1" applyProtection="1">
      <alignment horizontal="left" vertical="top" wrapText="1"/>
    </xf>
    <xf numFmtId="49" fontId="2" fillId="2" borderId="14" xfId="0" applyNumberFormat="1" applyFont="1" applyFill="1" applyBorder="1" applyAlignment="1" applyProtection="1">
      <alignment horizontal="left" vertical="top" wrapText="1"/>
    </xf>
    <xf numFmtId="180" fontId="12" fillId="0" borderId="0" xfId="2" applyNumberFormat="1" applyFont="1" applyBorder="1" applyAlignment="1" applyProtection="1">
      <alignment vertical="top"/>
    </xf>
    <xf numFmtId="180" fontId="12" fillId="0" borderId="0" xfId="2" applyNumberFormat="1" applyFont="1" applyBorder="1" applyAlignment="1" applyProtection="1">
      <alignment horizontal="right" vertical="top"/>
    </xf>
    <xf numFmtId="0" fontId="16" fillId="0" borderId="0" xfId="1" applyNumberFormat="1" applyFont="1" applyAlignment="1" applyProtection="1">
      <alignment vertical="center"/>
    </xf>
    <xf numFmtId="0" fontId="2" fillId="6" borderId="87" xfId="0" applyFont="1" applyFill="1" applyBorder="1" applyAlignment="1" applyProtection="1">
      <alignment horizontal="center" vertical="center"/>
    </xf>
    <xf numFmtId="0" fontId="2" fillId="6" borderId="89" xfId="0" applyFont="1" applyFill="1" applyBorder="1" applyAlignment="1" applyProtection="1">
      <alignment horizontal="center" vertical="center"/>
    </xf>
    <xf numFmtId="49" fontId="2" fillId="2" borderId="7" xfId="0" applyNumberFormat="1" applyFont="1" applyFill="1" applyBorder="1" applyAlignment="1" applyProtection="1">
      <alignment horizontal="left" vertical="top" wrapText="1"/>
      <protection locked="0"/>
    </xf>
    <xf numFmtId="49" fontId="2" fillId="2" borderId="0" xfId="0" applyNumberFormat="1" applyFont="1" applyFill="1" applyBorder="1" applyAlignment="1" applyProtection="1">
      <alignment horizontal="left" vertical="top" wrapText="1"/>
      <protection locked="0"/>
    </xf>
    <xf numFmtId="49" fontId="2" fillId="2" borderId="8" xfId="0" applyNumberFormat="1" applyFont="1" applyFill="1" applyBorder="1" applyAlignment="1" applyProtection="1">
      <alignment horizontal="left" vertical="top" wrapText="1"/>
      <protection locked="0"/>
    </xf>
    <xf numFmtId="49" fontId="2" fillId="2" borderId="4" xfId="0" applyNumberFormat="1" applyFont="1" applyFill="1" applyBorder="1" applyAlignment="1" applyProtection="1">
      <alignment horizontal="left" vertical="top" wrapText="1"/>
      <protection locked="0"/>
    </xf>
    <xf numFmtId="49" fontId="2" fillId="2" borderId="5" xfId="0" applyNumberFormat="1" applyFont="1" applyFill="1" applyBorder="1" applyAlignment="1" applyProtection="1">
      <alignment horizontal="left" vertical="top" wrapText="1"/>
      <protection locked="0"/>
    </xf>
    <xf numFmtId="49" fontId="2" fillId="2" borderId="6" xfId="0" applyNumberFormat="1" applyFont="1" applyFill="1" applyBorder="1" applyAlignment="1" applyProtection="1">
      <alignment horizontal="left" vertical="top" wrapText="1"/>
      <protection locked="0"/>
    </xf>
    <xf numFmtId="49" fontId="2" fillId="2" borderId="12" xfId="0" applyNumberFormat="1" applyFont="1" applyFill="1" applyBorder="1" applyAlignment="1" applyProtection="1">
      <alignment horizontal="left" vertical="top" wrapText="1"/>
      <protection locked="0"/>
    </xf>
    <xf numFmtId="49" fontId="2" fillId="2" borderId="13" xfId="0" applyNumberFormat="1" applyFont="1" applyFill="1" applyBorder="1" applyAlignment="1" applyProtection="1">
      <alignment horizontal="left" vertical="top" wrapText="1"/>
      <protection locked="0"/>
    </xf>
    <xf numFmtId="49" fontId="2" fillId="2" borderId="14" xfId="0" applyNumberFormat="1" applyFont="1" applyFill="1" applyBorder="1" applyAlignment="1" applyProtection="1">
      <alignment horizontal="left" vertical="top" wrapText="1"/>
      <protection locked="0"/>
    </xf>
    <xf numFmtId="179" fontId="9" fillId="2" borderId="40" xfId="2" applyNumberFormat="1" applyFont="1" applyFill="1" applyBorder="1" applyAlignment="1" applyProtection="1">
      <alignment horizontal="center" vertical="center"/>
      <protection hidden="1"/>
    </xf>
    <xf numFmtId="184" fontId="1" fillId="0" borderId="90" xfId="1" applyNumberFormat="1" applyFont="1" applyBorder="1" applyAlignment="1" applyProtection="1">
      <alignment horizontal="center" vertical="center" shrinkToFit="1"/>
      <protection locked="0"/>
    </xf>
    <xf numFmtId="185" fontId="9" fillId="2" borderId="91" xfId="2" applyNumberFormat="1" applyFont="1" applyFill="1" applyBorder="1" applyAlignment="1" applyProtection="1">
      <alignment horizontal="center" vertical="center"/>
      <protection locked="0"/>
    </xf>
    <xf numFmtId="49" fontId="2" fillId="2" borderId="7" xfId="0" applyNumberFormat="1" applyFont="1" applyFill="1" applyBorder="1" applyAlignment="1" applyProtection="1">
      <alignment horizontal="left" vertical="top" wrapText="1"/>
      <protection locked="0"/>
    </xf>
    <xf numFmtId="49" fontId="2" fillId="2" borderId="0" xfId="0" applyNumberFormat="1" applyFont="1" applyFill="1" applyBorder="1" applyAlignment="1" applyProtection="1">
      <alignment horizontal="left" vertical="top" wrapText="1"/>
      <protection locked="0"/>
    </xf>
    <xf numFmtId="49" fontId="2" fillId="2" borderId="8" xfId="0" applyNumberFormat="1" applyFont="1" applyFill="1" applyBorder="1" applyAlignment="1" applyProtection="1">
      <alignment horizontal="left" vertical="top" wrapText="1"/>
      <protection locked="0"/>
    </xf>
    <xf numFmtId="49" fontId="2" fillId="2" borderId="4" xfId="0" applyNumberFormat="1" applyFont="1" applyFill="1" applyBorder="1" applyAlignment="1" applyProtection="1">
      <alignment horizontal="left" vertical="top" wrapText="1"/>
      <protection locked="0"/>
    </xf>
    <xf numFmtId="49" fontId="2" fillId="2" borderId="5" xfId="0" applyNumberFormat="1" applyFont="1" applyFill="1" applyBorder="1" applyAlignment="1" applyProtection="1">
      <alignment horizontal="left" vertical="top" wrapText="1"/>
      <protection locked="0"/>
    </xf>
    <xf numFmtId="49" fontId="2" fillId="2" borderId="6" xfId="0" applyNumberFormat="1" applyFont="1" applyFill="1" applyBorder="1" applyAlignment="1" applyProtection="1">
      <alignment horizontal="left" vertical="top" wrapText="1"/>
      <protection locked="0"/>
    </xf>
    <xf numFmtId="49" fontId="2" fillId="2" borderId="12" xfId="0" applyNumberFormat="1" applyFont="1" applyFill="1" applyBorder="1" applyAlignment="1" applyProtection="1">
      <alignment horizontal="left" vertical="top" wrapText="1"/>
      <protection locked="0"/>
    </xf>
    <xf numFmtId="49" fontId="2" fillId="2" borderId="13" xfId="0" applyNumberFormat="1" applyFont="1" applyFill="1" applyBorder="1" applyAlignment="1" applyProtection="1">
      <alignment horizontal="left" vertical="top" wrapText="1"/>
      <protection locked="0"/>
    </xf>
    <xf numFmtId="49" fontId="2" fillId="2" borderId="14" xfId="0" applyNumberFormat="1" applyFont="1" applyFill="1" applyBorder="1" applyAlignment="1" applyProtection="1">
      <alignment horizontal="left" vertical="top" wrapText="1"/>
      <protection locked="0"/>
    </xf>
    <xf numFmtId="49" fontId="2" fillId="2" borderId="7" xfId="0" applyNumberFormat="1" applyFont="1" applyFill="1" applyBorder="1" applyAlignment="1" applyProtection="1">
      <alignment horizontal="left" vertical="top" wrapText="1"/>
      <protection locked="0"/>
    </xf>
    <xf numFmtId="49" fontId="2" fillId="2" borderId="0" xfId="0" applyNumberFormat="1" applyFont="1" applyFill="1" applyBorder="1" applyAlignment="1" applyProtection="1">
      <alignment horizontal="left" vertical="top" wrapText="1"/>
      <protection locked="0"/>
    </xf>
    <xf numFmtId="49" fontId="2" fillId="2" borderId="8" xfId="0" applyNumberFormat="1" applyFont="1" applyFill="1" applyBorder="1" applyAlignment="1" applyProtection="1">
      <alignment horizontal="left" vertical="top" wrapText="1"/>
      <protection locked="0"/>
    </xf>
    <xf numFmtId="49" fontId="2" fillId="2" borderId="7" xfId="0" applyNumberFormat="1" applyFont="1" applyFill="1" applyBorder="1" applyAlignment="1" applyProtection="1">
      <alignment horizontal="left" vertical="top" wrapText="1"/>
      <protection locked="0"/>
    </xf>
    <xf numFmtId="49" fontId="2" fillId="2" borderId="0" xfId="0" applyNumberFormat="1" applyFont="1" applyFill="1" applyBorder="1" applyAlignment="1" applyProtection="1">
      <alignment horizontal="left" vertical="top" wrapText="1"/>
      <protection locked="0"/>
    </xf>
    <xf numFmtId="49" fontId="2" fillId="2" borderId="8" xfId="0" applyNumberFormat="1" applyFont="1" applyFill="1" applyBorder="1" applyAlignment="1" applyProtection="1">
      <alignment horizontal="left" vertical="top" wrapText="1"/>
      <protection locked="0"/>
    </xf>
    <xf numFmtId="49" fontId="2" fillId="2" borderId="4" xfId="0" applyNumberFormat="1" applyFont="1" applyFill="1" applyBorder="1" applyAlignment="1" applyProtection="1">
      <alignment horizontal="left" vertical="top" wrapText="1"/>
      <protection locked="0"/>
    </xf>
    <xf numFmtId="49" fontId="2" fillId="2" borderId="5" xfId="0" applyNumberFormat="1" applyFont="1" applyFill="1" applyBorder="1" applyAlignment="1" applyProtection="1">
      <alignment horizontal="left" vertical="top" wrapText="1"/>
      <protection locked="0"/>
    </xf>
    <xf numFmtId="49" fontId="2" fillId="2" borderId="6" xfId="0" applyNumberFormat="1" applyFont="1" applyFill="1" applyBorder="1" applyAlignment="1" applyProtection="1">
      <alignment horizontal="left" vertical="top" wrapText="1"/>
      <protection locked="0"/>
    </xf>
    <xf numFmtId="49" fontId="2" fillId="2" borderId="12" xfId="0" applyNumberFormat="1" applyFont="1" applyFill="1" applyBorder="1" applyAlignment="1" applyProtection="1">
      <alignment horizontal="left" vertical="top" wrapText="1"/>
      <protection locked="0"/>
    </xf>
    <xf numFmtId="49" fontId="2" fillId="2" borderId="13" xfId="0" applyNumberFormat="1" applyFont="1" applyFill="1" applyBorder="1" applyAlignment="1" applyProtection="1">
      <alignment horizontal="left" vertical="top" wrapText="1"/>
      <protection locked="0"/>
    </xf>
    <xf numFmtId="49" fontId="2" fillId="2" borderId="14" xfId="0" applyNumberFormat="1" applyFont="1" applyFill="1" applyBorder="1" applyAlignment="1" applyProtection="1">
      <alignment horizontal="left" vertical="top" wrapText="1"/>
      <protection locked="0"/>
    </xf>
    <xf numFmtId="49" fontId="2" fillId="2" borderId="7" xfId="0" applyNumberFormat="1" applyFont="1" applyFill="1" applyBorder="1" applyAlignment="1" applyProtection="1">
      <alignment horizontal="left" vertical="top" wrapText="1"/>
      <protection locked="0"/>
    </xf>
    <xf numFmtId="49" fontId="2" fillId="2" borderId="0" xfId="0" applyNumberFormat="1" applyFont="1" applyFill="1" applyBorder="1" applyAlignment="1" applyProtection="1">
      <alignment horizontal="left" vertical="top" wrapText="1"/>
      <protection locked="0"/>
    </xf>
    <xf numFmtId="49" fontId="2" fillId="2" borderId="8" xfId="0" applyNumberFormat="1" applyFont="1" applyFill="1" applyBorder="1" applyAlignment="1" applyProtection="1">
      <alignment horizontal="left" vertical="top" wrapText="1"/>
      <protection locked="0"/>
    </xf>
    <xf numFmtId="49" fontId="2" fillId="2" borderId="4" xfId="0" applyNumberFormat="1" applyFont="1" applyFill="1" applyBorder="1" applyAlignment="1" applyProtection="1">
      <alignment horizontal="left" vertical="top" wrapText="1"/>
      <protection locked="0"/>
    </xf>
    <xf numFmtId="49" fontId="2" fillId="2" borderId="5" xfId="0" applyNumberFormat="1" applyFont="1" applyFill="1" applyBorder="1" applyAlignment="1" applyProtection="1">
      <alignment horizontal="left" vertical="top" wrapText="1"/>
      <protection locked="0"/>
    </xf>
    <xf numFmtId="49" fontId="2" fillId="2" borderId="6" xfId="0" applyNumberFormat="1" applyFont="1" applyFill="1" applyBorder="1" applyAlignment="1" applyProtection="1">
      <alignment horizontal="left" vertical="top" wrapText="1"/>
      <protection locked="0"/>
    </xf>
    <xf numFmtId="49" fontId="2" fillId="2" borderId="12" xfId="0" applyNumberFormat="1" applyFont="1" applyFill="1" applyBorder="1" applyAlignment="1" applyProtection="1">
      <alignment horizontal="left" vertical="top" wrapText="1"/>
      <protection locked="0"/>
    </xf>
    <xf numFmtId="49" fontId="2" fillId="2" borderId="13" xfId="0" applyNumberFormat="1" applyFont="1" applyFill="1" applyBorder="1" applyAlignment="1" applyProtection="1">
      <alignment horizontal="left" vertical="top" wrapText="1"/>
      <protection locked="0"/>
    </xf>
    <xf numFmtId="49" fontId="2" fillId="2" borderId="14" xfId="0" applyNumberFormat="1" applyFont="1" applyFill="1" applyBorder="1" applyAlignment="1" applyProtection="1">
      <alignment horizontal="left" vertical="top" wrapText="1"/>
      <protection locked="0"/>
    </xf>
    <xf numFmtId="49" fontId="2" fillId="2" borderId="7" xfId="0" applyNumberFormat="1" applyFont="1" applyFill="1" applyBorder="1" applyAlignment="1" applyProtection="1">
      <alignment horizontal="left" vertical="top" wrapText="1"/>
      <protection locked="0"/>
    </xf>
    <xf numFmtId="49" fontId="2" fillId="2" borderId="0" xfId="0" applyNumberFormat="1" applyFont="1" applyFill="1" applyBorder="1" applyAlignment="1" applyProtection="1">
      <alignment horizontal="left" vertical="top" wrapText="1"/>
      <protection locked="0"/>
    </xf>
    <xf numFmtId="49" fontId="2" fillId="2" borderId="8" xfId="0" applyNumberFormat="1" applyFont="1" applyFill="1" applyBorder="1" applyAlignment="1" applyProtection="1">
      <alignment horizontal="left" vertical="top" wrapText="1"/>
      <protection locked="0"/>
    </xf>
    <xf numFmtId="49" fontId="2" fillId="2" borderId="4" xfId="0" applyNumberFormat="1" applyFont="1" applyFill="1" applyBorder="1" applyAlignment="1" applyProtection="1">
      <alignment horizontal="left" vertical="top" wrapText="1"/>
      <protection locked="0"/>
    </xf>
    <xf numFmtId="49" fontId="2" fillId="2" borderId="5" xfId="0" applyNumberFormat="1" applyFont="1" applyFill="1" applyBorder="1" applyAlignment="1" applyProtection="1">
      <alignment horizontal="left" vertical="top" wrapText="1"/>
      <protection locked="0"/>
    </xf>
    <xf numFmtId="49" fontId="2" fillId="2" borderId="6" xfId="0" applyNumberFormat="1" applyFont="1" applyFill="1" applyBorder="1" applyAlignment="1" applyProtection="1">
      <alignment horizontal="left" vertical="top" wrapText="1"/>
      <protection locked="0"/>
    </xf>
    <xf numFmtId="49" fontId="2" fillId="2" borderId="12" xfId="0" applyNumberFormat="1" applyFont="1" applyFill="1" applyBorder="1" applyAlignment="1" applyProtection="1">
      <alignment horizontal="left" vertical="top" wrapText="1"/>
      <protection locked="0"/>
    </xf>
    <xf numFmtId="49" fontId="2" fillId="2" borderId="13" xfId="0" applyNumberFormat="1" applyFont="1" applyFill="1" applyBorder="1" applyAlignment="1" applyProtection="1">
      <alignment horizontal="left" vertical="top" wrapText="1"/>
      <protection locked="0"/>
    </xf>
    <xf numFmtId="49" fontId="2" fillId="2" borderId="14" xfId="0" applyNumberFormat="1" applyFont="1" applyFill="1" applyBorder="1" applyAlignment="1" applyProtection="1">
      <alignment horizontal="left" vertical="top" wrapText="1"/>
      <protection locked="0"/>
    </xf>
    <xf numFmtId="49" fontId="2" fillId="2" borderId="7" xfId="0" applyNumberFormat="1" applyFont="1" applyFill="1" applyBorder="1" applyAlignment="1" applyProtection="1">
      <alignment horizontal="left" vertical="top" wrapText="1"/>
      <protection locked="0"/>
    </xf>
    <xf numFmtId="49" fontId="2" fillId="2" borderId="0" xfId="0" applyNumberFormat="1" applyFont="1" applyFill="1" applyBorder="1" applyAlignment="1" applyProtection="1">
      <alignment horizontal="left" vertical="top" wrapText="1"/>
      <protection locked="0"/>
    </xf>
    <xf numFmtId="49" fontId="2" fillId="2" borderId="8" xfId="0" applyNumberFormat="1" applyFont="1" applyFill="1" applyBorder="1" applyAlignment="1" applyProtection="1">
      <alignment horizontal="left" vertical="top" wrapText="1"/>
      <protection locked="0"/>
    </xf>
    <xf numFmtId="49" fontId="2" fillId="2" borderId="4" xfId="0" applyNumberFormat="1" applyFont="1" applyFill="1" applyBorder="1" applyAlignment="1" applyProtection="1">
      <alignment horizontal="left" vertical="top" wrapText="1"/>
      <protection locked="0"/>
    </xf>
    <xf numFmtId="49" fontId="2" fillId="2" borderId="5" xfId="0" applyNumberFormat="1" applyFont="1" applyFill="1" applyBorder="1" applyAlignment="1" applyProtection="1">
      <alignment horizontal="left" vertical="top" wrapText="1"/>
      <protection locked="0"/>
    </xf>
    <xf numFmtId="49" fontId="2" fillId="2" borderId="6" xfId="0" applyNumberFormat="1" applyFont="1" applyFill="1" applyBorder="1" applyAlignment="1" applyProtection="1">
      <alignment horizontal="left" vertical="top" wrapText="1"/>
      <protection locked="0"/>
    </xf>
    <xf numFmtId="49" fontId="2" fillId="2" borderId="12" xfId="0" applyNumberFormat="1" applyFont="1" applyFill="1" applyBorder="1" applyAlignment="1" applyProtection="1">
      <alignment horizontal="left" vertical="top" wrapText="1"/>
      <protection locked="0"/>
    </xf>
    <xf numFmtId="49" fontId="2" fillId="2" borderId="13" xfId="0" applyNumberFormat="1" applyFont="1" applyFill="1" applyBorder="1" applyAlignment="1" applyProtection="1">
      <alignment horizontal="left" vertical="top" wrapText="1"/>
      <protection locked="0"/>
    </xf>
    <xf numFmtId="49" fontId="2" fillId="2" borderId="14" xfId="0" applyNumberFormat="1" applyFont="1" applyFill="1" applyBorder="1" applyAlignment="1" applyProtection="1">
      <alignment horizontal="left" vertical="top" wrapText="1"/>
      <protection locked="0"/>
    </xf>
    <xf numFmtId="49" fontId="2" fillId="2" borderId="7" xfId="0" applyNumberFormat="1" applyFont="1" applyFill="1" applyBorder="1" applyAlignment="1" applyProtection="1">
      <alignment horizontal="left" vertical="top" wrapText="1"/>
      <protection locked="0"/>
    </xf>
    <xf numFmtId="49" fontId="2" fillId="2" borderId="0" xfId="0" applyNumberFormat="1" applyFont="1" applyFill="1" applyBorder="1" applyAlignment="1" applyProtection="1">
      <alignment horizontal="left" vertical="top" wrapText="1"/>
      <protection locked="0"/>
    </xf>
    <xf numFmtId="49" fontId="2" fillId="2" borderId="8" xfId="0" applyNumberFormat="1" applyFont="1" applyFill="1" applyBorder="1" applyAlignment="1" applyProtection="1">
      <alignment horizontal="left" vertical="top" wrapText="1"/>
      <protection locked="0"/>
    </xf>
    <xf numFmtId="49" fontId="2" fillId="2" borderId="4" xfId="0" applyNumberFormat="1" applyFont="1" applyFill="1" applyBorder="1" applyAlignment="1" applyProtection="1">
      <alignment horizontal="left" vertical="top" wrapText="1"/>
      <protection locked="0"/>
    </xf>
    <xf numFmtId="49" fontId="2" fillId="2" borderId="5" xfId="0" applyNumberFormat="1" applyFont="1" applyFill="1" applyBorder="1" applyAlignment="1" applyProtection="1">
      <alignment horizontal="left" vertical="top" wrapText="1"/>
      <protection locked="0"/>
    </xf>
    <xf numFmtId="49" fontId="2" fillId="2" borderId="6" xfId="0" applyNumberFormat="1" applyFont="1" applyFill="1" applyBorder="1" applyAlignment="1" applyProtection="1">
      <alignment horizontal="left" vertical="top" wrapText="1"/>
      <protection locked="0"/>
    </xf>
    <xf numFmtId="49" fontId="2" fillId="2" borderId="12" xfId="0" applyNumberFormat="1" applyFont="1" applyFill="1" applyBorder="1" applyAlignment="1" applyProtection="1">
      <alignment horizontal="left" vertical="top" wrapText="1"/>
      <protection locked="0"/>
    </xf>
    <xf numFmtId="49" fontId="2" fillId="2" borderId="13" xfId="0" applyNumberFormat="1" applyFont="1" applyFill="1" applyBorder="1" applyAlignment="1" applyProtection="1">
      <alignment horizontal="left" vertical="top" wrapText="1"/>
      <protection locked="0"/>
    </xf>
    <xf numFmtId="49" fontId="2" fillId="2" borderId="14" xfId="0" applyNumberFormat="1" applyFont="1" applyFill="1" applyBorder="1" applyAlignment="1" applyProtection="1">
      <alignment horizontal="left" vertical="top" wrapText="1"/>
      <protection locked="0"/>
    </xf>
    <xf numFmtId="49" fontId="2" fillId="2" borderId="7" xfId="0" applyNumberFormat="1" applyFont="1" applyFill="1" applyBorder="1" applyAlignment="1" applyProtection="1">
      <alignment horizontal="left" vertical="top" wrapText="1"/>
      <protection locked="0"/>
    </xf>
    <xf numFmtId="49" fontId="2" fillId="2" borderId="0" xfId="0" applyNumberFormat="1" applyFont="1" applyFill="1" applyBorder="1" applyAlignment="1" applyProtection="1">
      <alignment horizontal="left" vertical="top" wrapText="1"/>
      <protection locked="0"/>
    </xf>
    <xf numFmtId="49" fontId="2" fillId="2" borderId="8" xfId="0" applyNumberFormat="1" applyFont="1" applyFill="1" applyBorder="1" applyAlignment="1" applyProtection="1">
      <alignment horizontal="left" vertical="top" wrapText="1"/>
      <protection locked="0"/>
    </xf>
    <xf numFmtId="49" fontId="2" fillId="2" borderId="4" xfId="0" applyNumberFormat="1" applyFont="1" applyFill="1" applyBorder="1" applyAlignment="1" applyProtection="1">
      <alignment horizontal="left" vertical="top" wrapText="1"/>
      <protection locked="0"/>
    </xf>
    <xf numFmtId="49" fontId="2" fillId="2" borderId="5" xfId="0" applyNumberFormat="1" applyFont="1" applyFill="1" applyBorder="1" applyAlignment="1" applyProtection="1">
      <alignment horizontal="left" vertical="top" wrapText="1"/>
      <protection locked="0"/>
    </xf>
    <xf numFmtId="49" fontId="2" fillId="2" borderId="6" xfId="0" applyNumberFormat="1" applyFont="1" applyFill="1" applyBorder="1" applyAlignment="1" applyProtection="1">
      <alignment horizontal="left" vertical="top" wrapText="1"/>
      <protection locked="0"/>
    </xf>
    <xf numFmtId="49" fontId="2" fillId="2" borderId="12" xfId="0" applyNumberFormat="1" applyFont="1" applyFill="1" applyBorder="1" applyAlignment="1" applyProtection="1">
      <alignment horizontal="left" vertical="top" wrapText="1"/>
      <protection locked="0"/>
    </xf>
    <xf numFmtId="49" fontId="2" fillId="2" borderId="13" xfId="0" applyNumberFormat="1" applyFont="1" applyFill="1" applyBorder="1" applyAlignment="1" applyProtection="1">
      <alignment horizontal="left" vertical="top" wrapText="1"/>
      <protection locked="0"/>
    </xf>
    <xf numFmtId="49" fontId="2" fillId="2" borderId="14" xfId="0" applyNumberFormat="1" applyFont="1" applyFill="1" applyBorder="1" applyAlignment="1" applyProtection="1">
      <alignment horizontal="left" vertical="top" wrapText="1"/>
      <protection locked="0"/>
    </xf>
    <xf numFmtId="0" fontId="10" fillId="2" borderId="1" xfId="0" applyFont="1" applyFill="1" applyBorder="1" applyAlignment="1" applyProtection="1">
      <alignment horizontal="center" vertical="center"/>
      <protection hidden="1"/>
    </xf>
    <xf numFmtId="0" fontId="10" fillId="2" borderId="3" xfId="0" applyFont="1" applyFill="1" applyBorder="1" applyAlignment="1" applyProtection="1">
      <alignment horizontal="center" vertical="center"/>
      <protection hidden="1"/>
    </xf>
    <xf numFmtId="49" fontId="2" fillId="2" borderId="30" xfId="2" applyNumberFormat="1" applyFont="1" applyFill="1" applyBorder="1" applyAlignment="1" applyProtection="1">
      <alignment vertical="center" shrinkToFit="1"/>
      <protection locked="0"/>
    </xf>
    <xf numFmtId="49" fontId="2" fillId="2" borderId="31" xfId="2" applyNumberFormat="1" applyFont="1" applyFill="1" applyBorder="1" applyAlignment="1" applyProtection="1">
      <alignment vertical="center" shrinkToFit="1"/>
      <protection locked="0"/>
    </xf>
    <xf numFmtId="49" fontId="2" fillId="2" borderId="33" xfId="2" applyNumberFormat="1" applyFont="1" applyFill="1" applyBorder="1" applyAlignment="1" applyProtection="1">
      <alignment vertical="center" shrinkToFit="1"/>
      <protection locked="0"/>
    </xf>
    <xf numFmtId="49" fontId="2" fillId="2" borderId="34" xfId="2" applyNumberFormat="1" applyFont="1" applyFill="1" applyBorder="1" applyAlignment="1" applyProtection="1">
      <alignment vertical="center" shrinkToFit="1"/>
      <protection locked="0"/>
    </xf>
    <xf numFmtId="49" fontId="2" fillId="2" borderId="35" xfId="2" applyNumberFormat="1" applyFont="1" applyFill="1" applyBorder="1" applyAlignment="1" applyProtection="1">
      <alignment vertical="center" shrinkToFit="1"/>
      <protection locked="0"/>
    </xf>
    <xf numFmtId="49" fontId="2" fillId="2" borderId="36" xfId="2" applyNumberFormat="1" applyFont="1" applyFill="1" applyBorder="1" applyAlignment="1" applyProtection="1">
      <alignment vertical="center" shrinkToFit="1"/>
      <protection locked="0"/>
    </xf>
    <xf numFmtId="49" fontId="2" fillId="2" borderId="37" xfId="2" applyNumberFormat="1" applyFont="1" applyFill="1" applyBorder="1" applyAlignment="1" applyProtection="1">
      <alignment vertical="center" shrinkToFit="1"/>
      <protection locked="0"/>
    </xf>
    <xf numFmtId="49" fontId="2" fillId="2" borderId="39" xfId="2" applyNumberFormat="1" applyFont="1" applyFill="1" applyBorder="1" applyAlignment="1" applyProtection="1">
      <alignment vertical="center" shrinkToFit="1"/>
      <protection locked="0"/>
    </xf>
    <xf numFmtId="0" fontId="2" fillId="6" borderId="12" xfId="2" applyFont="1" applyFill="1" applyBorder="1" applyAlignment="1" applyProtection="1">
      <alignment horizontal="center" vertical="center" wrapText="1"/>
      <protection hidden="1"/>
    </xf>
    <xf numFmtId="0" fontId="2" fillId="6" borderId="40" xfId="2" applyFont="1" applyFill="1" applyBorder="1" applyAlignment="1" applyProtection="1">
      <alignment horizontal="center" vertical="center" wrapText="1"/>
      <protection hidden="1"/>
    </xf>
    <xf numFmtId="0" fontId="0" fillId="0" borderId="13" xfId="0" applyBorder="1" applyAlignment="1" applyProtection="1">
      <alignment horizontal="center" vertical="center"/>
      <protection hidden="1"/>
    </xf>
    <xf numFmtId="0" fontId="0" fillId="0" borderId="14" xfId="0" applyBorder="1" applyAlignment="1" applyProtection="1">
      <alignment horizontal="center" vertical="center"/>
      <protection hidden="1"/>
    </xf>
    <xf numFmtId="49" fontId="2" fillId="2" borderId="15" xfId="2" applyNumberFormat="1" applyFont="1" applyFill="1" applyBorder="1" applyAlignment="1" applyProtection="1">
      <alignment vertical="center" shrinkToFit="1"/>
      <protection locked="0"/>
    </xf>
    <xf numFmtId="49" fontId="2" fillId="2" borderId="53" xfId="2" applyNumberFormat="1" applyFont="1" applyFill="1" applyBorder="1" applyAlignment="1" applyProtection="1">
      <alignment vertical="center" shrinkToFit="1"/>
      <protection locked="0"/>
    </xf>
    <xf numFmtId="0" fontId="2" fillId="6" borderId="20" xfId="2" applyFont="1" applyFill="1" applyBorder="1" applyAlignment="1" applyProtection="1">
      <alignment horizontal="center" vertical="center"/>
      <protection hidden="1"/>
    </xf>
    <xf numFmtId="0" fontId="1" fillId="6" borderId="19" xfId="2" applyFont="1" applyFill="1" applyBorder="1" applyAlignment="1" applyProtection="1">
      <alignment horizontal="center" vertical="center"/>
      <protection hidden="1"/>
    </xf>
    <xf numFmtId="0" fontId="1" fillId="6" borderId="21" xfId="2" applyFont="1" applyFill="1" applyBorder="1" applyAlignment="1" applyProtection="1">
      <alignment horizontal="center" vertical="center"/>
      <protection hidden="1"/>
    </xf>
    <xf numFmtId="0" fontId="2" fillId="6" borderId="19" xfId="2" applyFont="1" applyFill="1" applyBorder="1" applyAlignment="1" applyProtection="1">
      <alignment horizontal="distributed" vertical="center" indent="5"/>
      <protection hidden="1"/>
    </xf>
    <xf numFmtId="0" fontId="2" fillId="6" borderId="23" xfId="2" applyFont="1" applyFill="1" applyBorder="1" applyAlignment="1" applyProtection="1">
      <alignment horizontal="distributed" vertical="center" indent="5"/>
      <protection hidden="1"/>
    </xf>
    <xf numFmtId="49" fontId="2" fillId="2" borderId="24" xfId="2" applyNumberFormat="1" applyFont="1" applyFill="1" applyBorder="1" applyAlignment="1" applyProtection="1">
      <alignment vertical="center" shrinkToFit="1"/>
      <protection locked="0"/>
    </xf>
    <xf numFmtId="49" fontId="2" fillId="2" borderId="25" xfId="2" applyNumberFormat="1" applyFont="1" applyFill="1" applyBorder="1" applyAlignment="1" applyProtection="1">
      <alignment vertical="center" shrinkToFit="1"/>
      <protection locked="0"/>
    </xf>
    <xf numFmtId="49" fontId="2" fillId="2" borderId="26" xfId="2" applyNumberFormat="1" applyFont="1" applyFill="1" applyBorder="1" applyAlignment="1" applyProtection="1">
      <alignment vertical="center" shrinkToFit="1"/>
      <protection locked="0"/>
    </xf>
    <xf numFmtId="49" fontId="2" fillId="2" borderId="29" xfId="2" applyNumberFormat="1" applyFont="1" applyFill="1" applyBorder="1" applyAlignment="1" applyProtection="1">
      <alignment vertical="center" shrinkToFit="1"/>
      <protection locked="0"/>
    </xf>
    <xf numFmtId="55" fontId="0" fillId="0" borderId="37" xfId="0" applyNumberFormat="1" applyBorder="1" applyAlignment="1" applyProtection="1">
      <alignment horizontal="center" vertical="center"/>
    </xf>
    <xf numFmtId="55" fontId="0" fillId="0" borderId="17" xfId="0" applyNumberFormat="1" applyBorder="1" applyAlignment="1" applyProtection="1">
      <alignment horizontal="center" vertical="center"/>
    </xf>
    <xf numFmtId="55" fontId="0" fillId="0" borderId="18" xfId="0" applyNumberFormat="1" applyBorder="1" applyAlignment="1" applyProtection="1">
      <alignment horizontal="center" vertical="center"/>
    </xf>
    <xf numFmtId="0" fontId="1" fillId="6" borderId="16" xfId="0" applyFont="1" applyFill="1" applyBorder="1" applyAlignment="1" applyProtection="1">
      <alignment horizontal="center" vertical="center"/>
      <protection hidden="1"/>
    </xf>
    <xf numFmtId="0" fontId="1" fillId="6" borderId="35" xfId="0" applyFont="1" applyFill="1" applyBorder="1" applyAlignment="1" applyProtection="1">
      <alignment horizontal="center" vertical="center"/>
      <protection hidden="1"/>
    </xf>
    <xf numFmtId="0" fontId="0" fillId="0" borderId="17" xfId="0" applyBorder="1" applyAlignment="1">
      <alignment vertical="center" shrinkToFit="1"/>
    </xf>
    <xf numFmtId="0" fontId="21" fillId="0" borderId="0" xfId="0" applyFont="1" applyAlignment="1">
      <alignment horizontal="center" vertical="center"/>
    </xf>
    <xf numFmtId="14" fontId="21" fillId="0" borderId="0" xfId="0" applyNumberFormat="1" applyFont="1" applyAlignment="1">
      <alignment horizontal="center" vertical="center"/>
    </xf>
    <xf numFmtId="0" fontId="22" fillId="0" borderId="0" xfId="0" applyFont="1" applyAlignment="1">
      <alignment horizontal="center" vertical="center"/>
    </xf>
    <xf numFmtId="55" fontId="0" fillId="0" borderId="88" xfId="0" applyNumberFormat="1" applyBorder="1" applyAlignment="1" applyProtection="1">
      <alignment horizontal="center" vertical="center"/>
    </xf>
    <xf numFmtId="55" fontId="0" fillId="0" borderId="10" xfId="0" applyNumberFormat="1" applyBorder="1" applyAlignment="1" applyProtection="1">
      <alignment horizontal="center" vertical="center"/>
    </xf>
    <xf numFmtId="55" fontId="0" fillId="0" borderId="11" xfId="0" applyNumberFormat="1" applyBorder="1" applyAlignment="1" applyProtection="1">
      <alignment horizontal="center" vertical="center"/>
    </xf>
    <xf numFmtId="0" fontId="1" fillId="6" borderId="9" xfId="0" applyFont="1" applyFill="1" applyBorder="1" applyAlignment="1" applyProtection="1">
      <alignment horizontal="center" vertical="center"/>
      <protection hidden="1"/>
    </xf>
    <xf numFmtId="0" fontId="1" fillId="6" borderId="52" xfId="0" applyFont="1" applyFill="1" applyBorder="1" applyAlignment="1" applyProtection="1">
      <alignment horizontal="center" vertical="center"/>
      <protection hidden="1"/>
    </xf>
    <xf numFmtId="0" fontId="0" fillId="0" borderId="10" xfId="0" applyBorder="1" applyAlignment="1">
      <alignment vertical="center" shrinkToFit="1"/>
    </xf>
    <xf numFmtId="0" fontId="0" fillId="0" borderId="11" xfId="0" applyBorder="1" applyAlignment="1">
      <alignment vertical="center" shrinkToFit="1"/>
    </xf>
    <xf numFmtId="49" fontId="2" fillId="2" borderId="7" xfId="0" applyNumberFormat="1" applyFont="1" applyFill="1" applyBorder="1" applyAlignment="1" applyProtection="1">
      <alignment horizontal="left" vertical="top" wrapText="1"/>
      <protection locked="0"/>
    </xf>
    <xf numFmtId="49" fontId="2" fillId="2" borderId="0" xfId="0" applyNumberFormat="1" applyFont="1" applyFill="1" applyBorder="1" applyAlignment="1" applyProtection="1">
      <alignment horizontal="left" vertical="top" wrapText="1"/>
      <protection locked="0"/>
    </xf>
    <xf numFmtId="49" fontId="2" fillId="2" borderId="8" xfId="0" applyNumberFormat="1" applyFont="1" applyFill="1" applyBorder="1" applyAlignment="1" applyProtection="1">
      <alignment horizontal="left" vertical="top" wrapText="1"/>
      <protection locked="0"/>
    </xf>
    <xf numFmtId="49" fontId="2" fillId="2" borderId="4" xfId="0" applyNumberFormat="1" applyFont="1" applyFill="1" applyBorder="1" applyAlignment="1" applyProtection="1">
      <alignment horizontal="left" vertical="top" wrapText="1"/>
      <protection locked="0"/>
    </xf>
    <xf numFmtId="49" fontId="2" fillId="2" borderId="5" xfId="0" applyNumberFormat="1" applyFont="1" applyFill="1" applyBorder="1" applyAlignment="1" applyProtection="1">
      <alignment horizontal="left" vertical="top" wrapText="1"/>
      <protection locked="0"/>
    </xf>
    <xf numFmtId="49" fontId="2" fillId="2" borderId="6" xfId="0" applyNumberFormat="1" applyFont="1" applyFill="1" applyBorder="1" applyAlignment="1" applyProtection="1">
      <alignment horizontal="left" vertical="top" wrapText="1"/>
      <protection locked="0"/>
    </xf>
    <xf numFmtId="49" fontId="2" fillId="2" borderId="12" xfId="0" applyNumberFormat="1" applyFont="1" applyFill="1" applyBorder="1" applyAlignment="1" applyProtection="1">
      <alignment horizontal="left" vertical="top" wrapText="1"/>
      <protection locked="0"/>
    </xf>
    <xf numFmtId="49" fontId="2" fillId="2" borderId="13" xfId="0" applyNumberFormat="1" applyFont="1" applyFill="1" applyBorder="1" applyAlignment="1" applyProtection="1">
      <alignment horizontal="left" vertical="top" wrapText="1"/>
      <protection locked="0"/>
    </xf>
    <xf numFmtId="49" fontId="2" fillId="2" borderId="14" xfId="0" applyNumberFormat="1" applyFont="1" applyFill="1" applyBorder="1" applyAlignment="1" applyProtection="1">
      <alignment horizontal="left" vertical="top" wrapText="1"/>
      <protection locked="0"/>
    </xf>
    <xf numFmtId="0" fontId="2" fillId="6" borderId="1" xfId="2" applyFont="1" applyFill="1" applyBorder="1" applyAlignment="1" applyProtection="1">
      <alignment horizontal="center" vertical="center" wrapText="1"/>
      <protection hidden="1"/>
    </xf>
    <xf numFmtId="0" fontId="2" fillId="6" borderId="3" xfId="2" applyFont="1" applyFill="1" applyBorder="1" applyAlignment="1" applyProtection="1">
      <alignment horizontal="center" vertical="center" wrapText="1"/>
      <protection hidden="1"/>
    </xf>
    <xf numFmtId="49" fontId="2" fillId="2" borderId="35" xfId="2" applyNumberFormat="1" applyFont="1" applyFill="1" applyBorder="1" applyAlignment="1" applyProtection="1">
      <alignment vertical="center" shrinkToFit="1"/>
    </xf>
    <xf numFmtId="49" fontId="2" fillId="2" borderId="36" xfId="2" applyNumberFormat="1" applyFont="1" applyFill="1" applyBorder="1" applyAlignment="1" applyProtection="1">
      <alignment vertical="center" shrinkToFit="1"/>
    </xf>
    <xf numFmtId="49" fontId="2" fillId="2" borderId="37" xfId="2" applyNumberFormat="1" applyFont="1" applyFill="1" applyBorder="1" applyAlignment="1" applyProtection="1">
      <alignment vertical="center" shrinkToFit="1"/>
    </xf>
    <xf numFmtId="49" fontId="2" fillId="2" borderId="39" xfId="2" applyNumberFormat="1" applyFont="1" applyFill="1" applyBorder="1" applyAlignment="1" applyProtection="1">
      <alignment vertical="center" shrinkToFit="1"/>
    </xf>
    <xf numFmtId="0" fontId="2" fillId="6" borderId="12" xfId="2" applyFont="1" applyFill="1" applyBorder="1" applyAlignment="1" applyProtection="1">
      <alignment horizontal="center" vertical="center" wrapText="1"/>
    </xf>
    <xf numFmtId="0" fontId="2" fillId="6" borderId="40" xfId="2" applyFont="1" applyFill="1" applyBorder="1" applyAlignment="1" applyProtection="1">
      <alignment horizontal="center" vertical="center" wrapText="1"/>
    </xf>
    <xf numFmtId="0" fontId="0" fillId="0" borderId="13" xfId="0" applyBorder="1" applyAlignment="1" applyProtection="1">
      <alignment horizontal="center" vertical="center"/>
    </xf>
    <xf numFmtId="0" fontId="0" fillId="0" borderId="14" xfId="0" applyBorder="1" applyAlignment="1" applyProtection="1">
      <alignment horizontal="center" vertical="center"/>
    </xf>
    <xf numFmtId="0" fontId="10" fillId="2" borderId="1" xfId="0" applyFont="1" applyFill="1" applyBorder="1" applyAlignment="1" applyProtection="1">
      <alignment horizontal="center" vertical="center"/>
    </xf>
    <xf numFmtId="0" fontId="10" fillId="2" borderId="3" xfId="0" applyFont="1" applyFill="1" applyBorder="1" applyAlignment="1" applyProtection="1">
      <alignment horizontal="center" vertical="center"/>
    </xf>
    <xf numFmtId="49" fontId="2" fillId="2" borderId="30" xfId="2" applyNumberFormat="1" applyFont="1" applyFill="1" applyBorder="1" applyAlignment="1" applyProtection="1">
      <alignment vertical="center" shrinkToFit="1"/>
    </xf>
    <xf numFmtId="49" fontId="2" fillId="2" borderId="31" xfId="2" applyNumberFormat="1" applyFont="1" applyFill="1" applyBorder="1" applyAlignment="1" applyProtection="1">
      <alignment vertical="center" shrinkToFit="1"/>
    </xf>
    <xf numFmtId="49" fontId="2" fillId="2" borderId="33" xfId="2" applyNumberFormat="1" applyFont="1" applyFill="1" applyBorder="1" applyAlignment="1" applyProtection="1">
      <alignment vertical="center" shrinkToFit="1"/>
    </xf>
    <xf numFmtId="49" fontId="2" fillId="2" borderId="34" xfId="2" applyNumberFormat="1" applyFont="1" applyFill="1" applyBorder="1" applyAlignment="1" applyProtection="1">
      <alignment vertical="center" shrinkToFit="1"/>
    </xf>
    <xf numFmtId="49" fontId="2" fillId="2" borderId="15" xfId="2" applyNumberFormat="1" applyFont="1" applyFill="1" applyBorder="1" applyAlignment="1" applyProtection="1">
      <alignment vertical="center" shrinkToFit="1"/>
    </xf>
    <xf numFmtId="49" fontId="2" fillId="2" borderId="53" xfId="2" applyNumberFormat="1" applyFont="1" applyFill="1" applyBorder="1" applyAlignment="1" applyProtection="1">
      <alignment vertical="center" shrinkToFit="1"/>
    </xf>
    <xf numFmtId="49" fontId="2" fillId="2" borderId="24" xfId="2" applyNumberFormat="1" applyFont="1" applyFill="1" applyBorder="1" applyAlignment="1" applyProtection="1">
      <alignment vertical="center" shrinkToFit="1"/>
    </xf>
    <xf numFmtId="49" fontId="2" fillId="2" borderId="25" xfId="2" applyNumberFormat="1" applyFont="1" applyFill="1" applyBorder="1" applyAlignment="1" applyProtection="1">
      <alignment vertical="center" shrinkToFit="1"/>
    </xf>
    <xf numFmtId="49" fontId="2" fillId="2" borderId="26" xfId="2" applyNumberFormat="1" applyFont="1" applyFill="1" applyBorder="1" applyAlignment="1" applyProtection="1">
      <alignment vertical="center" shrinkToFit="1"/>
    </xf>
    <xf numFmtId="49" fontId="2" fillId="2" borderId="29" xfId="2" applyNumberFormat="1" applyFont="1" applyFill="1" applyBorder="1" applyAlignment="1" applyProtection="1">
      <alignment vertical="center" shrinkToFit="1"/>
    </xf>
    <xf numFmtId="0" fontId="2" fillId="6" borderId="20" xfId="2" applyFont="1" applyFill="1" applyBorder="1" applyAlignment="1" applyProtection="1">
      <alignment horizontal="center" vertical="center"/>
    </xf>
    <xf numFmtId="0" fontId="1" fillId="6" borderId="19" xfId="2" applyFont="1" applyFill="1" applyBorder="1" applyAlignment="1" applyProtection="1">
      <alignment horizontal="center" vertical="center"/>
    </xf>
    <xf numFmtId="0" fontId="1" fillId="6" borderId="21" xfId="2" applyFont="1" applyFill="1" applyBorder="1" applyAlignment="1" applyProtection="1">
      <alignment horizontal="center" vertical="center"/>
    </xf>
    <xf numFmtId="0" fontId="2" fillId="6" borderId="19" xfId="2" applyFont="1" applyFill="1" applyBorder="1" applyAlignment="1" applyProtection="1">
      <alignment horizontal="distributed" vertical="center" indent="5"/>
    </xf>
    <xf numFmtId="0" fontId="2" fillId="6" borderId="23" xfId="2" applyFont="1" applyFill="1" applyBorder="1" applyAlignment="1" applyProtection="1">
      <alignment horizontal="distributed" vertical="center" indent="5"/>
    </xf>
    <xf numFmtId="0" fontId="21" fillId="0" borderId="0" xfId="0" applyFont="1" applyAlignment="1" applyProtection="1">
      <alignment horizontal="center" vertical="center"/>
    </xf>
    <xf numFmtId="14" fontId="21" fillId="0" borderId="0" xfId="0" applyNumberFormat="1" applyFont="1" applyAlignment="1" applyProtection="1">
      <alignment horizontal="center" vertical="center"/>
    </xf>
    <xf numFmtId="0" fontId="22" fillId="0" borderId="0" xfId="0" applyFont="1" applyAlignment="1" applyProtection="1">
      <alignment horizontal="center" vertical="center"/>
    </xf>
    <xf numFmtId="0" fontId="0" fillId="0" borderId="10" xfId="0" applyBorder="1" applyAlignment="1" applyProtection="1">
      <alignment vertical="center" shrinkToFit="1"/>
    </xf>
    <xf numFmtId="0" fontId="0" fillId="0" borderId="11" xfId="0" applyBorder="1" applyAlignment="1" applyProtection="1">
      <alignment vertical="center" shrinkToFit="1"/>
    </xf>
    <xf numFmtId="0" fontId="0" fillId="0" borderId="17" xfId="0" applyBorder="1" applyAlignment="1" applyProtection="1">
      <alignment vertical="center" shrinkToFit="1"/>
    </xf>
    <xf numFmtId="0" fontId="1" fillId="6" borderId="9" xfId="0" applyFont="1" applyFill="1" applyBorder="1" applyAlignment="1" applyProtection="1">
      <alignment horizontal="center" vertical="center"/>
    </xf>
    <xf numFmtId="0" fontId="1" fillId="6" borderId="52" xfId="0" applyFont="1" applyFill="1" applyBorder="1" applyAlignment="1" applyProtection="1">
      <alignment horizontal="center" vertical="center"/>
    </xf>
    <xf numFmtId="0" fontId="1" fillId="6" borderId="16" xfId="0" applyFont="1" applyFill="1" applyBorder="1" applyAlignment="1" applyProtection="1">
      <alignment horizontal="center" vertical="center"/>
    </xf>
    <xf numFmtId="0" fontId="1" fillId="6" borderId="35" xfId="0" applyFont="1" applyFill="1" applyBorder="1" applyAlignment="1" applyProtection="1">
      <alignment horizontal="center" vertical="center"/>
    </xf>
  </cellXfs>
  <cellStyles count="9">
    <cellStyle name="Calc Currency (0)" xfId="3"/>
    <cellStyle name="Header1" xfId="4"/>
    <cellStyle name="Header2" xfId="5"/>
    <cellStyle name="Normal_#18-Internet" xfId="6"/>
    <cellStyle name="桁区切り" xfId="1" builtinId="6"/>
    <cellStyle name="通貨 2" xfId="7"/>
    <cellStyle name="標準" xfId="0" builtinId="0"/>
    <cellStyle name="標準 2" xfId="8"/>
    <cellStyle name="標準_準委任帳票H20_3201" xfId="2"/>
  </cellStyles>
  <dxfs count="704">
    <dxf>
      <font>
        <b val="0"/>
        <i val="0"/>
        <condense val="0"/>
        <extend val="0"/>
        <color auto="1"/>
      </font>
      <fill>
        <patternFill>
          <bgColor indexed="26"/>
        </patternFill>
      </fill>
    </dxf>
    <dxf>
      <font>
        <b/>
        <i val="0"/>
        <condense val="0"/>
        <extend val="0"/>
        <color auto="1"/>
      </font>
      <fill>
        <patternFill patternType="solid">
          <bgColor indexed="10"/>
        </patternFill>
      </fill>
    </dxf>
    <dxf>
      <fill>
        <patternFill patternType="solid">
          <bgColor indexed="26"/>
        </patternFill>
      </fill>
    </dxf>
    <dxf>
      <fill>
        <patternFill patternType="solid">
          <bgColor indexed="26"/>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ont>
        <b/>
        <i val="0"/>
        <condense val="0"/>
        <extend val="0"/>
        <color indexed="10"/>
      </font>
    </dxf>
    <dxf>
      <fill>
        <patternFill patternType="solid">
          <bgColor indexed="26"/>
        </patternFill>
      </fill>
    </dxf>
    <dxf>
      <fill>
        <patternFill patternType="solid">
          <bgColor indexed="26"/>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ill>
        <patternFill patternType="solid">
          <bgColor indexed="26"/>
        </patternFill>
      </fill>
    </dxf>
    <dxf>
      <fill>
        <patternFill patternType="solid">
          <bgColor indexed="26"/>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ont>
        <b/>
        <i val="0"/>
        <condense val="0"/>
        <extend val="0"/>
        <color indexed="10"/>
      </font>
    </dxf>
    <dxf>
      <fill>
        <patternFill patternType="solid">
          <bgColor indexed="26"/>
        </patternFill>
      </fill>
    </dxf>
    <dxf>
      <fill>
        <patternFill patternType="solid">
          <bgColor indexed="26"/>
        </patternFill>
      </fill>
    </dxf>
    <dxf>
      <fill>
        <patternFill patternType="solid">
          <bgColor indexed="26"/>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ill>
        <patternFill patternType="solid">
          <bgColor indexed="26"/>
        </patternFill>
      </fill>
    </dxf>
    <dxf>
      <fill>
        <patternFill patternType="solid">
          <bgColor indexed="26"/>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ont>
        <b/>
        <i val="0"/>
        <condense val="0"/>
        <extend val="0"/>
        <color indexed="10"/>
      </font>
    </dxf>
    <dxf>
      <fill>
        <patternFill patternType="solid">
          <bgColor indexed="26"/>
        </patternFill>
      </fill>
    </dxf>
    <dxf>
      <fill>
        <patternFill patternType="solid">
          <bgColor indexed="26"/>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ill>
        <patternFill patternType="solid">
          <bgColor indexed="26"/>
        </patternFill>
      </fill>
    </dxf>
    <dxf>
      <fill>
        <patternFill patternType="solid">
          <bgColor indexed="26"/>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ont>
        <b/>
        <i val="0"/>
        <condense val="0"/>
        <extend val="0"/>
        <color indexed="10"/>
      </font>
    </dxf>
    <dxf>
      <fill>
        <patternFill patternType="solid">
          <bgColor indexed="26"/>
        </patternFill>
      </fill>
    </dxf>
    <dxf>
      <fill>
        <patternFill patternType="solid">
          <bgColor indexed="26"/>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ill>
        <patternFill patternType="solid">
          <bgColor indexed="26"/>
        </patternFill>
      </fill>
    </dxf>
    <dxf>
      <fill>
        <patternFill patternType="solid">
          <bgColor indexed="26"/>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ont>
        <b/>
        <i val="0"/>
        <condense val="0"/>
        <extend val="0"/>
        <color indexed="10"/>
      </font>
    </dxf>
    <dxf>
      <fill>
        <patternFill patternType="solid">
          <bgColor indexed="26"/>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ill>
        <patternFill patternType="solid">
          <bgColor indexed="26"/>
        </patternFill>
      </fill>
    </dxf>
    <dxf>
      <fill>
        <patternFill patternType="solid">
          <bgColor indexed="26"/>
        </patternFill>
      </fill>
    </dxf>
    <dxf>
      <fill>
        <patternFill patternType="solid">
          <bgColor indexed="26"/>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ont>
        <b/>
        <i val="0"/>
        <condense val="0"/>
        <extend val="0"/>
        <color indexed="10"/>
      </font>
    </dxf>
    <dxf>
      <fill>
        <patternFill patternType="solid">
          <bgColor indexed="26"/>
        </patternFill>
      </fill>
    </dxf>
    <dxf>
      <fill>
        <patternFill patternType="solid">
          <bgColor indexed="26"/>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ill>
        <patternFill patternType="solid">
          <bgColor indexed="26"/>
        </patternFill>
      </fill>
    </dxf>
    <dxf>
      <fill>
        <patternFill patternType="solid">
          <bgColor indexed="26"/>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ont>
        <b/>
        <i val="0"/>
        <condense val="0"/>
        <extend val="0"/>
        <color indexed="10"/>
      </font>
    </dxf>
    <dxf>
      <fill>
        <patternFill patternType="solid">
          <bgColor indexed="26"/>
        </patternFill>
      </fill>
    </dxf>
    <dxf>
      <fill>
        <patternFill patternType="solid">
          <bgColor indexed="26"/>
        </patternFill>
      </fill>
    </dxf>
    <dxf>
      <fill>
        <patternFill patternType="solid">
          <bgColor indexed="26"/>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ill>
        <patternFill patternType="solid">
          <bgColor indexed="26"/>
        </patternFill>
      </fill>
    </dxf>
    <dxf>
      <fill>
        <patternFill patternType="solid">
          <bgColor indexed="26"/>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ont>
        <b/>
        <i val="0"/>
        <condense val="0"/>
        <extend val="0"/>
        <color indexed="10"/>
      </font>
    </dxf>
    <dxf>
      <fill>
        <patternFill patternType="solid">
          <bgColor indexed="26"/>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ill>
        <patternFill patternType="solid">
          <bgColor indexed="26"/>
        </patternFill>
      </fill>
    </dxf>
    <dxf>
      <fill>
        <patternFill patternType="solid">
          <bgColor indexed="26"/>
        </patternFill>
      </fill>
    </dxf>
    <dxf>
      <fill>
        <patternFill patternType="solid">
          <bgColor indexed="26"/>
        </patternFill>
      </fill>
    </dxf>
    <dxf>
      <fill>
        <patternFill patternType="solid">
          <bgColor indexed="26"/>
        </patternFill>
      </fill>
    </dxf>
    <dxf>
      <fill>
        <patternFill patternType="solid">
          <bgColor indexed="26"/>
        </patternFill>
      </fill>
    </dxf>
    <dxf>
      <fill>
        <patternFill patternType="solid">
          <bgColor indexed="26"/>
        </patternFill>
      </fill>
    </dxf>
    <dxf>
      <fill>
        <patternFill patternType="solid">
          <bgColor indexed="26"/>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ont>
        <b/>
        <i val="0"/>
        <condense val="0"/>
        <extend val="0"/>
        <color indexed="10"/>
      </font>
    </dxf>
    <dxf>
      <fill>
        <patternFill patternType="solid">
          <bgColor indexed="26"/>
        </patternFill>
      </fill>
    </dxf>
    <dxf>
      <fill>
        <patternFill patternType="solid">
          <bgColor indexed="26"/>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ill>
        <patternFill patternType="solid">
          <bgColor indexed="26"/>
        </patternFill>
      </fill>
    </dxf>
    <dxf>
      <fill>
        <patternFill patternType="solid">
          <bgColor indexed="26"/>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ont>
        <b/>
        <i val="0"/>
        <condense val="0"/>
        <extend val="0"/>
        <color indexed="10"/>
      </font>
    </dxf>
    <dxf>
      <fill>
        <patternFill patternType="solid">
          <bgColor indexed="26"/>
        </patternFill>
      </fill>
    </dxf>
    <dxf>
      <fill>
        <patternFill patternType="solid">
          <bgColor indexed="26"/>
        </patternFill>
      </fill>
    </dxf>
    <dxf>
      <fill>
        <patternFill patternType="solid">
          <bgColor indexed="26"/>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ill>
        <patternFill patternType="solid">
          <bgColor indexed="26"/>
        </patternFill>
      </fill>
    </dxf>
    <dxf>
      <fill>
        <patternFill patternType="solid">
          <bgColor indexed="26"/>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ont>
        <b/>
        <i val="0"/>
        <condense val="0"/>
        <extend val="0"/>
        <color indexed="10"/>
      </font>
    </dxf>
    <dxf>
      <fill>
        <patternFill patternType="solid">
          <bgColor indexed="26"/>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ill>
        <patternFill patternType="solid">
          <bgColor indexed="26"/>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ill>
        <patternFill patternType="solid">
          <bgColor indexed="26"/>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ill>
        <patternFill patternType="solid">
          <bgColor indexed="26"/>
        </patternFill>
      </fill>
    </dxf>
    <dxf>
      <fill>
        <patternFill patternType="solid">
          <bgColor indexed="26"/>
        </patternFill>
      </fill>
    </dxf>
    <dxf>
      <fill>
        <patternFill patternType="solid">
          <bgColor indexed="26"/>
        </patternFill>
      </fill>
    </dxf>
    <dxf>
      <fill>
        <patternFill patternType="solid">
          <bgColor indexed="26"/>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ont>
        <b/>
        <i val="0"/>
        <condense val="0"/>
        <extend val="0"/>
        <color indexed="10"/>
      </font>
    </dxf>
    <dxf>
      <fill>
        <patternFill patternType="solid">
          <bgColor indexed="26"/>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ill>
        <patternFill patternType="solid">
          <bgColor indexed="26"/>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ill>
        <patternFill patternType="solid">
          <bgColor indexed="26"/>
        </patternFill>
      </fill>
    </dxf>
    <dxf>
      <fill>
        <patternFill patternType="solid">
          <bgColor indexed="26"/>
        </patternFill>
      </fill>
    </dxf>
    <dxf>
      <fill>
        <patternFill patternType="solid">
          <bgColor indexed="26"/>
        </patternFill>
      </fill>
    </dxf>
    <dxf>
      <fill>
        <patternFill patternType="solid">
          <bgColor indexed="26"/>
        </patternFill>
      </fill>
    </dxf>
    <dxf>
      <fill>
        <patternFill patternType="solid">
          <bgColor indexed="26"/>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ont>
        <b/>
        <i val="0"/>
        <condense val="0"/>
        <extend val="0"/>
        <color indexed="10"/>
      </font>
    </dxf>
    <dxf>
      <fill>
        <patternFill patternType="solid">
          <bgColor indexed="26"/>
        </patternFill>
      </fill>
    </dxf>
    <dxf>
      <fill>
        <patternFill patternType="solid">
          <bgColor indexed="26"/>
        </patternFill>
      </fill>
    </dxf>
    <dxf>
      <fill>
        <patternFill patternType="solid">
          <bgColor indexed="26"/>
        </patternFill>
      </fill>
    </dxf>
    <dxf>
      <fill>
        <patternFill patternType="solid">
          <bgColor indexed="26"/>
        </patternFill>
      </fill>
    </dxf>
    <dxf>
      <fill>
        <patternFill patternType="solid">
          <bgColor indexed="26"/>
        </patternFill>
      </fill>
    </dxf>
    <dxf>
      <fill>
        <patternFill patternType="solid">
          <bgColor indexed="26"/>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ill>
        <patternFill patternType="solid">
          <bgColor indexed="26"/>
        </patternFill>
      </fill>
    </dxf>
    <dxf>
      <fill>
        <patternFill patternType="solid">
          <bgColor indexed="26"/>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ont>
        <b/>
        <i val="0"/>
        <condense val="0"/>
        <extend val="0"/>
        <color indexed="10"/>
      </font>
    </dxf>
    <dxf>
      <fill>
        <patternFill patternType="solid">
          <bgColor indexed="26"/>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ill>
        <patternFill patternType="solid">
          <bgColor indexed="26"/>
        </patternFill>
      </fill>
    </dxf>
    <dxf>
      <fill>
        <patternFill patternType="solid">
          <bgColor indexed="26"/>
        </patternFill>
      </fill>
    </dxf>
    <dxf>
      <fill>
        <patternFill patternType="solid">
          <bgColor indexed="26"/>
        </patternFill>
      </fill>
    </dxf>
    <dxf>
      <fill>
        <patternFill patternType="solid">
          <bgColor indexed="26"/>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ont>
        <b/>
        <i val="0"/>
        <condense val="0"/>
        <extend val="0"/>
        <color indexed="10"/>
      </font>
    </dxf>
    <dxf>
      <fill>
        <patternFill patternType="solid">
          <bgColor indexed="26"/>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ill>
        <patternFill patternType="solid">
          <bgColor indexed="26"/>
        </patternFill>
      </fill>
    </dxf>
    <dxf>
      <fill>
        <patternFill patternType="solid">
          <bgColor indexed="26"/>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ill>
        <patternFill patternType="solid">
          <bgColor indexed="26"/>
        </patternFill>
      </fill>
    </dxf>
    <dxf>
      <fill>
        <patternFill patternType="solid">
          <bgColor indexed="26"/>
        </patternFill>
      </fill>
    </dxf>
    <dxf>
      <fill>
        <patternFill patternType="solid">
          <bgColor indexed="26"/>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ill>
        <patternFill patternType="solid">
          <bgColor indexed="26"/>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ill>
        <patternFill patternType="solid">
          <bgColor indexed="26"/>
        </patternFill>
      </fill>
    </dxf>
    <dxf>
      <fill>
        <patternFill patternType="solid">
          <bgColor indexed="26"/>
        </patternFill>
      </fill>
    </dxf>
    <dxf>
      <fill>
        <patternFill patternType="solid">
          <bgColor indexed="26"/>
        </patternFill>
      </fill>
    </dxf>
    <dxf>
      <fill>
        <patternFill patternType="solid">
          <bgColor indexed="26"/>
        </patternFill>
      </fill>
    </dxf>
    <dxf>
      <fill>
        <patternFill patternType="solid">
          <bgColor indexed="26"/>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ont>
        <b/>
        <i val="0"/>
        <condense val="0"/>
        <extend val="0"/>
        <color indexed="10"/>
      </font>
    </dxf>
    <dxf>
      <fill>
        <patternFill patternType="solid">
          <bgColor indexed="26"/>
        </patternFill>
      </fill>
    </dxf>
    <dxf>
      <fill>
        <patternFill patternType="solid">
          <bgColor indexed="26"/>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ill>
        <patternFill patternType="solid">
          <bgColor indexed="26"/>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ill>
        <patternFill patternType="solid">
          <bgColor indexed="26"/>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ill>
        <patternFill patternType="solid">
          <bgColor indexed="26"/>
        </patternFill>
      </fill>
    </dxf>
    <dxf>
      <fill>
        <patternFill patternType="solid">
          <bgColor indexed="26"/>
        </patternFill>
      </fill>
    </dxf>
    <dxf>
      <fill>
        <patternFill patternType="solid">
          <bgColor indexed="26"/>
        </patternFill>
      </fill>
    </dxf>
    <dxf>
      <fill>
        <patternFill patternType="solid">
          <bgColor indexed="26"/>
        </patternFill>
      </fill>
    </dxf>
    <dxf>
      <fill>
        <patternFill patternType="solid">
          <bgColor indexed="26"/>
        </patternFill>
      </fill>
    </dxf>
    <dxf>
      <fill>
        <patternFill patternType="solid">
          <bgColor indexed="26"/>
        </patternFill>
      </fill>
    </dxf>
    <dxf>
      <fill>
        <patternFill patternType="solid">
          <bgColor indexed="26"/>
        </patternFill>
      </fill>
    </dxf>
    <dxf>
      <fill>
        <patternFill patternType="solid">
          <bgColor indexed="26"/>
        </patternFill>
      </fill>
    </dxf>
    <dxf>
      <fill>
        <patternFill patternType="solid">
          <bgColor indexed="26"/>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ont>
        <b/>
        <i val="0"/>
        <condense val="0"/>
        <extend val="0"/>
        <color indexed="10"/>
      </font>
    </dxf>
    <dxf>
      <fill>
        <patternFill patternType="solid">
          <bgColor indexed="26"/>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ill>
        <patternFill patternType="solid">
          <bgColor indexed="26"/>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ill>
        <patternFill patternType="solid">
          <bgColor indexed="26"/>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ill>
        <patternFill patternType="solid">
          <bgColor indexed="26"/>
        </patternFill>
      </fill>
    </dxf>
    <dxf>
      <fill>
        <patternFill patternType="solid">
          <bgColor indexed="26"/>
        </patternFill>
      </fill>
    </dxf>
    <dxf>
      <fill>
        <patternFill patternType="solid">
          <bgColor indexed="26"/>
        </patternFill>
      </fill>
    </dxf>
    <dxf>
      <fill>
        <patternFill patternType="solid">
          <bgColor indexed="26"/>
        </patternFill>
      </fill>
    </dxf>
    <dxf>
      <fill>
        <patternFill patternType="solid">
          <bgColor indexed="26"/>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ont>
        <b/>
        <i val="0"/>
        <condense val="0"/>
        <extend val="0"/>
        <color indexed="10"/>
      </font>
    </dxf>
    <dxf>
      <fill>
        <patternFill patternType="solid">
          <bgColor indexed="26"/>
        </patternFill>
      </fill>
    </dxf>
    <dxf>
      <fill>
        <patternFill patternType="solid">
          <bgColor indexed="26"/>
        </patternFill>
      </fill>
    </dxf>
    <dxf>
      <fill>
        <patternFill patternType="solid">
          <bgColor indexed="26"/>
        </patternFill>
      </fill>
    </dxf>
    <dxf>
      <fill>
        <patternFill patternType="solid">
          <bgColor indexed="26"/>
        </patternFill>
      </fill>
    </dxf>
    <dxf>
      <fill>
        <patternFill patternType="solid">
          <bgColor indexed="26"/>
        </patternFill>
      </fill>
    </dxf>
    <dxf>
      <fill>
        <patternFill patternType="solid">
          <bgColor indexed="26"/>
        </patternFill>
      </fill>
    </dxf>
    <dxf>
      <fill>
        <patternFill patternType="solid">
          <bgColor indexed="26"/>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ill>
        <patternFill patternType="solid">
          <bgColor indexed="26"/>
        </patternFill>
      </fill>
    </dxf>
    <dxf>
      <fill>
        <patternFill patternType="solid">
          <bgColor indexed="26"/>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ont>
        <b/>
        <i val="0"/>
        <condense val="0"/>
        <extend val="0"/>
        <color indexed="10"/>
      </font>
    </dxf>
    <dxf>
      <fill>
        <patternFill patternType="solid">
          <bgColor indexed="26"/>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ill>
        <patternFill patternType="solid">
          <bgColor indexed="26"/>
        </patternFill>
      </fill>
    </dxf>
    <dxf>
      <fill>
        <patternFill patternType="solid">
          <bgColor indexed="26"/>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ill>
        <patternFill patternType="solid">
          <bgColor indexed="26"/>
        </patternFill>
      </fill>
    </dxf>
    <dxf>
      <fill>
        <patternFill patternType="solid">
          <bgColor indexed="26"/>
        </patternFill>
      </fill>
    </dxf>
    <dxf>
      <fill>
        <patternFill patternType="solid">
          <bgColor indexed="26"/>
        </patternFill>
      </fill>
    </dxf>
    <dxf>
      <fill>
        <patternFill patternType="solid">
          <bgColor indexed="26"/>
        </patternFill>
      </fill>
    </dxf>
    <dxf>
      <fill>
        <patternFill patternType="solid">
          <bgColor indexed="26"/>
        </patternFill>
      </fill>
    </dxf>
    <dxf>
      <fill>
        <patternFill patternType="solid">
          <bgColor indexed="26"/>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ill>
        <patternFill patternType="solid">
          <bgColor indexed="26"/>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ont>
        <b/>
        <i val="0"/>
        <condense val="0"/>
        <extend val="0"/>
        <color indexed="10"/>
      </font>
    </dxf>
    <dxf>
      <fill>
        <patternFill patternType="solid">
          <bgColor indexed="26"/>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ill>
        <patternFill patternType="solid">
          <bgColor indexed="26"/>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ill>
        <patternFill patternType="solid">
          <bgColor indexed="26"/>
        </patternFill>
      </fill>
    </dxf>
    <dxf>
      <fill>
        <patternFill patternType="solid">
          <bgColor indexed="26"/>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ill>
        <patternFill patternType="solid">
          <bgColor indexed="26"/>
        </patternFill>
      </fill>
    </dxf>
    <dxf>
      <fill>
        <patternFill patternType="solid">
          <bgColor indexed="26"/>
        </patternFill>
      </fill>
    </dxf>
    <dxf>
      <fill>
        <patternFill patternType="solid">
          <bgColor indexed="26"/>
        </patternFill>
      </fill>
    </dxf>
    <dxf>
      <fill>
        <patternFill patternType="solid">
          <bgColor indexed="26"/>
        </patternFill>
      </fill>
    </dxf>
    <dxf>
      <fill>
        <patternFill patternType="solid">
          <bgColor indexed="26"/>
        </patternFill>
      </fill>
    </dxf>
    <dxf>
      <fill>
        <patternFill patternType="solid">
          <bgColor indexed="26"/>
        </patternFill>
      </fill>
    </dxf>
    <dxf>
      <fill>
        <patternFill patternType="solid">
          <bgColor indexed="26"/>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ont>
        <b/>
        <i val="0"/>
        <condense val="0"/>
        <extend val="0"/>
        <color indexed="10"/>
      </font>
    </dxf>
    <dxf>
      <fill>
        <patternFill patternType="solid">
          <bgColor indexed="26"/>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ill>
        <patternFill patternType="solid">
          <bgColor indexed="26"/>
        </patternFill>
      </fill>
    </dxf>
    <dxf>
      <fill>
        <patternFill patternType="solid">
          <bgColor indexed="26"/>
        </patternFill>
      </fill>
    </dxf>
    <dxf>
      <fill>
        <patternFill patternType="solid">
          <bgColor indexed="26"/>
        </patternFill>
      </fill>
    </dxf>
    <dxf>
      <fill>
        <patternFill patternType="solid">
          <bgColor indexed="26"/>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ill>
        <patternFill patternType="solid">
          <bgColor indexed="26"/>
        </patternFill>
      </fill>
    </dxf>
    <dxf>
      <fill>
        <patternFill patternType="solid">
          <bgColor indexed="26"/>
        </patternFill>
      </fill>
    </dxf>
    <dxf>
      <fill>
        <patternFill patternType="solid">
          <bgColor indexed="26"/>
        </patternFill>
      </fill>
    </dxf>
    <dxf>
      <fill>
        <patternFill patternType="solid">
          <bgColor indexed="26"/>
        </patternFill>
      </fill>
    </dxf>
    <dxf>
      <fill>
        <patternFill patternType="solid">
          <bgColor indexed="26"/>
        </patternFill>
      </fill>
    </dxf>
    <dxf>
      <fill>
        <patternFill patternType="solid">
          <bgColor indexed="26"/>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ont>
        <b/>
        <i val="0"/>
        <condense val="0"/>
        <extend val="0"/>
        <color indexed="10"/>
      </font>
    </dxf>
    <dxf>
      <fill>
        <patternFill patternType="solid">
          <bgColor indexed="26"/>
        </patternFill>
      </fill>
    </dxf>
    <dxf>
      <fill>
        <patternFill patternType="solid">
          <bgColor indexed="26"/>
        </patternFill>
      </fill>
    </dxf>
    <dxf>
      <fill>
        <patternFill patternType="solid">
          <bgColor indexed="26"/>
        </patternFill>
      </fill>
    </dxf>
    <dxf>
      <fill>
        <patternFill patternType="solid">
          <bgColor indexed="26"/>
        </patternFill>
      </fill>
    </dxf>
    <dxf>
      <fill>
        <patternFill patternType="solid">
          <bgColor indexed="26"/>
        </patternFill>
      </fill>
    </dxf>
    <dxf>
      <fill>
        <patternFill patternType="solid">
          <bgColor indexed="26"/>
        </patternFill>
      </fill>
    </dxf>
    <dxf>
      <fill>
        <patternFill patternType="solid">
          <bgColor indexed="26"/>
        </patternFill>
      </fill>
    </dxf>
    <dxf>
      <fill>
        <patternFill patternType="solid">
          <bgColor indexed="26"/>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ill>
        <patternFill patternType="solid">
          <bgColor indexed="26"/>
        </patternFill>
      </fill>
    </dxf>
    <dxf>
      <fill>
        <patternFill patternType="solid">
          <bgColor indexed="26"/>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ont>
        <b/>
        <i val="0"/>
        <condense val="0"/>
        <extend val="0"/>
        <color indexed="10"/>
      </font>
    </dxf>
    <dxf>
      <fill>
        <patternFill patternType="solid">
          <bgColor indexed="26"/>
        </patternFill>
      </fill>
    </dxf>
    <dxf>
      <fill>
        <patternFill patternType="solid">
          <bgColor indexed="26"/>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ill>
        <patternFill patternType="solid">
          <bgColor indexed="26"/>
        </patternFill>
      </fill>
    </dxf>
    <dxf>
      <fill>
        <patternFill patternType="solid">
          <bgColor indexed="26"/>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ont>
        <b/>
        <i val="0"/>
        <condense val="0"/>
        <extend val="0"/>
        <color indexed="10"/>
      </font>
    </dxf>
    <dxf>
      <fill>
        <patternFill patternType="solid">
          <bgColor indexed="26"/>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ill>
        <patternFill patternType="solid">
          <bgColor indexed="26"/>
        </patternFill>
      </fill>
    </dxf>
    <dxf>
      <fill>
        <patternFill patternType="solid">
          <bgColor indexed="26"/>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ill>
        <patternFill patternType="solid">
          <bgColor indexed="26"/>
        </patternFill>
      </fill>
    </dxf>
    <dxf>
      <fill>
        <patternFill patternType="solid">
          <bgColor indexed="26"/>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ont>
        <b/>
        <i val="0"/>
        <condense val="0"/>
        <extend val="0"/>
        <color indexed="10"/>
      </font>
    </dxf>
    <dxf>
      <fill>
        <patternFill patternType="solid">
          <bgColor indexed="26"/>
        </patternFill>
      </fill>
    </dxf>
    <dxf>
      <fill>
        <patternFill patternType="solid">
          <bgColor indexed="26"/>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ill>
        <patternFill patternType="solid">
          <bgColor indexed="26"/>
        </patternFill>
      </fill>
    </dxf>
    <dxf>
      <fill>
        <patternFill patternType="solid">
          <bgColor indexed="26"/>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0070C0"/>
      </font>
      <fill>
        <patternFill patternType="none">
          <bgColor auto="1"/>
        </patternFill>
      </fill>
    </dxf>
    <dxf>
      <font>
        <color rgb="FFFF0000"/>
      </font>
      <fill>
        <patternFill patternType="none">
          <bgColor auto="1"/>
        </patternFill>
      </fill>
    </dxf>
    <dxf>
      <font>
        <b val="0"/>
        <i val="0"/>
        <condense val="0"/>
        <extend val="0"/>
        <color auto="1"/>
      </font>
      <fill>
        <patternFill>
          <bgColor indexed="26"/>
        </patternFill>
      </fill>
    </dxf>
    <dxf>
      <font>
        <b/>
        <i val="0"/>
        <condense val="0"/>
        <extend val="0"/>
        <color auto="1"/>
      </font>
      <fill>
        <patternFill patternType="solid">
          <bgColor indexed="10"/>
        </patternFill>
      </fill>
    </dxf>
    <dxf>
      <font>
        <b/>
        <i val="0"/>
        <condense val="0"/>
        <extend val="0"/>
        <color indexed="10"/>
      </font>
    </dxf>
    <dxf>
      <fill>
        <patternFill patternType="solid">
          <bgColor indexed="26"/>
        </patternFill>
      </fill>
    </dxf>
  </dxfs>
  <tableStyles count="1" defaultTableStyle="TableStyleMedium2" defaultPivotStyle="PivotStyleLight16">
    <tableStyle name="MySqlDefault" pivot="0" table="0" count="0"/>
  </tableStyles>
  <colors>
    <mruColors>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704022</xdr:colOff>
      <xdr:row>41</xdr:row>
      <xdr:rowOff>90976</xdr:rowOff>
    </xdr:from>
    <xdr:to>
      <xdr:col>11</xdr:col>
      <xdr:colOff>285750</xdr:colOff>
      <xdr:row>46</xdr:row>
      <xdr:rowOff>9522</xdr:rowOff>
    </xdr:to>
    <xdr:grpSp>
      <xdr:nvGrpSpPr>
        <xdr:cNvPr id="2" name="Group 55"/>
        <xdr:cNvGrpSpPr>
          <a:grpSpLocks/>
        </xdr:cNvGrpSpPr>
      </xdr:nvGrpSpPr>
      <xdr:grpSpPr bwMode="auto">
        <a:xfrm>
          <a:off x="5869934" y="10097829"/>
          <a:ext cx="1666022" cy="983105"/>
          <a:chOff x="776" y="1022"/>
          <a:chExt cx="174" cy="101"/>
        </a:xfrm>
      </xdr:grpSpPr>
      <xdr:sp macro="" textlink="">
        <xdr:nvSpPr>
          <xdr:cNvPr id="3" name="Rectangle 4"/>
          <xdr:cNvSpPr>
            <a:spLocks noChangeArrowheads="1"/>
          </xdr:cNvSpPr>
        </xdr:nvSpPr>
        <xdr:spPr bwMode="auto">
          <a:xfrm>
            <a:off x="776" y="1045"/>
            <a:ext cx="88" cy="78"/>
          </a:xfrm>
          <a:prstGeom prst="rect">
            <a:avLst/>
          </a:prstGeom>
          <a:solidFill>
            <a:srgbClr val="FFFFFF"/>
          </a:solidFill>
          <a:ln w="9525">
            <a:solidFill>
              <a:srgbClr val="000000"/>
            </a:solidFill>
            <a:miter lim="800000"/>
            <a:headEnd/>
            <a:tailEnd/>
          </a:ln>
        </xdr:spPr>
      </xdr:sp>
      <xdr:sp macro="" textlink="">
        <xdr:nvSpPr>
          <xdr:cNvPr id="4" name="テキスト 289"/>
          <xdr:cNvSpPr txBox="1">
            <a:spLocks noChangeArrowheads="1"/>
          </xdr:cNvSpPr>
        </xdr:nvSpPr>
        <xdr:spPr bwMode="auto">
          <a:xfrm>
            <a:off x="776" y="1022"/>
            <a:ext cx="88" cy="24"/>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strike="noStrike">
                <a:solidFill>
                  <a:srgbClr val="000000"/>
                </a:solidFill>
                <a:latin typeface="ＭＳ Ｐ明朝"/>
                <a:ea typeface="ＭＳ Ｐ明朝"/>
              </a:rPr>
              <a:t>承認印</a:t>
            </a:r>
          </a:p>
        </xdr:txBody>
      </xdr:sp>
      <xdr:sp macro="" textlink="">
        <xdr:nvSpPr>
          <xdr:cNvPr id="5" name="Rectangle 6"/>
          <xdr:cNvSpPr>
            <a:spLocks noChangeArrowheads="1"/>
          </xdr:cNvSpPr>
        </xdr:nvSpPr>
        <xdr:spPr bwMode="auto">
          <a:xfrm>
            <a:off x="862" y="1045"/>
            <a:ext cx="88" cy="78"/>
          </a:xfrm>
          <a:prstGeom prst="rect">
            <a:avLst/>
          </a:prstGeom>
          <a:solidFill>
            <a:srgbClr val="FFFFFF"/>
          </a:solidFill>
          <a:ln w="9525">
            <a:solidFill>
              <a:srgbClr val="000000"/>
            </a:solidFill>
            <a:miter lim="800000"/>
            <a:headEnd/>
            <a:tailEnd/>
          </a:ln>
        </xdr:spPr>
      </xdr:sp>
      <xdr:sp macro="" textlink="">
        <xdr:nvSpPr>
          <xdr:cNvPr id="6" name="テキスト 291"/>
          <xdr:cNvSpPr txBox="1">
            <a:spLocks noChangeArrowheads="1"/>
          </xdr:cNvSpPr>
        </xdr:nvSpPr>
        <xdr:spPr bwMode="auto">
          <a:xfrm>
            <a:off x="862" y="1022"/>
            <a:ext cx="88" cy="24"/>
          </a:xfrm>
          <a:prstGeom prst="rect">
            <a:avLst/>
          </a:prstGeom>
          <a:solidFill>
            <a:srgbClr val="FFFFFF"/>
          </a:solidFill>
          <a:ln w="9525">
            <a:solidFill>
              <a:srgbClr val="000000"/>
            </a:solidFill>
            <a:miter lim="800000"/>
            <a:headEnd/>
            <a:tailEnd/>
          </a:ln>
        </xdr:spPr>
      </xdr:sp>
    </xdr:grpSp>
    <xdr:clientData fLocksWithSheet="0"/>
  </xdr:twoCellAnchor>
</xdr:wsDr>
</file>

<file path=xl/drawings/drawing10.xml><?xml version="1.0" encoding="utf-8"?>
<xdr:wsDr xmlns:xdr="http://schemas.openxmlformats.org/drawingml/2006/spreadsheetDrawing" xmlns:a="http://schemas.openxmlformats.org/drawingml/2006/main">
  <xdr:twoCellAnchor>
    <xdr:from>
      <xdr:col>8</xdr:col>
      <xdr:colOff>704022</xdr:colOff>
      <xdr:row>41</xdr:row>
      <xdr:rowOff>90976</xdr:rowOff>
    </xdr:from>
    <xdr:to>
      <xdr:col>11</xdr:col>
      <xdr:colOff>285750</xdr:colOff>
      <xdr:row>46</xdr:row>
      <xdr:rowOff>9522</xdr:rowOff>
    </xdr:to>
    <xdr:grpSp>
      <xdr:nvGrpSpPr>
        <xdr:cNvPr id="2" name="Group 55"/>
        <xdr:cNvGrpSpPr>
          <a:grpSpLocks/>
        </xdr:cNvGrpSpPr>
      </xdr:nvGrpSpPr>
      <xdr:grpSpPr bwMode="auto">
        <a:xfrm>
          <a:off x="5869934" y="10097829"/>
          <a:ext cx="1666022" cy="983105"/>
          <a:chOff x="776" y="1022"/>
          <a:chExt cx="174" cy="101"/>
        </a:xfrm>
      </xdr:grpSpPr>
      <xdr:sp macro="" textlink="">
        <xdr:nvSpPr>
          <xdr:cNvPr id="3" name="Rectangle 4"/>
          <xdr:cNvSpPr>
            <a:spLocks noChangeArrowheads="1"/>
          </xdr:cNvSpPr>
        </xdr:nvSpPr>
        <xdr:spPr bwMode="auto">
          <a:xfrm>
            <a:off x="776" y="1045"/>
            <a:ext cx="88" cy="78"/>
          </a:xfrm>
          <a:prstGeom prst="rect">
            <a:avLst/>
          </a:prstGeom>
          <a:solidFill>
            <a:srgbClr val="FFFFFF"/>
          </a:solidFill>
          <a:ln w="9525">
            <a:solidFill>
              <a:srgbClr val="000000"/>
            </a:solidFill>
            <a:miter lim="800000"/>
            <a:headEnd/>
            <a:tailEnd/>
          </a:ln>
        </xdr:spPr>
      </xdr:sp>
      <xdr:sp macro="" textlink="">
        <xdr:nvSpPr>
          <xdr:cNvPr id="4" name="テキスト 289"/>
          <xdr:cNvSpPr txBox="1">
            <a:spLocks noChangeArrowheads="1"/>
          </xdr:cNvSpPr>
        </xdr:nvSpPr>
        <xdr:spPr bwMode="auto">
          <a:xfrm>
            <a:off x="776" y="1022"/>
            <a:ext cx="88" cy="24"/>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strike="noStrike">
                <a:solidFill>
                  <a:srgbClr val="000000"/>
                </a:solidFill>
                <a:latin typeface="ＭＳ Ｐ明朝"/>
                <a:ea typeface="ＭＳ Ｐ明朝"/>
              </a:rPr>
              <a:t>承認印</a:t>
            </a:r>
          </a:p>
        </xdr:txBody>
      </xdr:sp>
      <xdr:sp macro="" textlink="">
        <xdr:nvSpPr>
          <xdr:cNvPr id="5" name="Rectangle 6"/>
          <xdr:cNvSpPr>
            <a:spLocks noChangeArrowheads="1"/>
          </xdr:cNvSpPr>
        </xdr:nvSpPr>
        <xdr:spPr bwMode="auto">
          <a:xfrm>
            <a:off x="862" y="1045"/>
            <a:ext cx="88" cy="78"/>
          </a:xfrm>
          <a:prstGeom prst="rect">
            <a:avLst/>
          </a:prstGeom>
          <a:solidFill>
            <a:srgbClr val="FFFFFF"/>
          </a:solidFill>
          <a:ln w="9525">
            <a:solidFill>
              <a:srgbClr val="000000"/>
            </a:solidFill>
            <a:miter lim="800000"/>
            <a:headEnd/>
            <a:tailEnd/>
          </a:ln>
        </xdr:spPr>
      </xdr:sp>
      <xdr:sp macro="" textlink="">
        <xdr:nvSpPr>
          <xdr:cNvPr id="6" name="テキスト 291"/>
          <xdr:cNvSpPr txBox="1">
            <a:spLocks noChangeArrowheads="1"/>
          </xdr:cNvSpPr>
        </xdr:nvSpPr>
        <xdr:spPr bwMode="auto">
          <a:xfrm>
            <a:off x="862" y="1022"/>
            <a:ext cx="88" cy="24"/>
          </a:xfrm>
          <a:prstGeom prst="rect">
            <a:avLst/>
          </a:prstGeom>
          <a:solidFill>
            <a:srgbClr val="FFFFFF"/>
          </a:solidFill>
          <a:ln w="9525">
            <a:solidFill>
              <a:srgbClr val="000000"/>
            </a:solidFill>
            <a:miter lim="800000"/>
            <a:headEnd/>
            <a:tailEnd/>
          </a:ln>
        </xdr:spPr>
      </xdr:sp>
    </xdr:grpSp>
    <xdr:clientData fLocksWithSheet="0"/>
  </xdr:twoCellAnchor>
</xdr:wsDr>
</file>

<file path=xl/drawings/drawing11.xml><?xml version="1.0" encoding="utf-8"?>
<xdr:wsDr xmlns:xdr="http://schemas.openxmlformats.org/drawingml/2006/spreadsheetDrawing" xmlns:a="http://schemas.openxmlformats.org/drawingml/2006/main">
  <xdr:twoCellAnchor>
    <xdr:from>
      <xdr:col>8</xdr:col>
      <xdr:colOff>704022</xdr:colOff>
      <xdr:row>41</xdr:row>
      <xdr:rowOff>90976</xdr:rowOff>
    </xdr:from>
    <xdr:to>
      <xdr:col>11</xdr:col>
      <xdr:colOff>285750</xdr:colOff>
      <xdr:row>46</xdr:row>
      <xdr:rowOff>9522</xdr:rowOff>
    </xdr:to>
    <xdr:grpSp>
      <xdr:nvGrpSpPr>
        <xdr:cNvPr id="2" name="Group 55"/>
        <xdr:cNvGrpSpPr>
          <a:grpSpLocks/>
        </xdr:cNvGrpSpPr>
      </xdr:nvGrpSpPr>
      <xdr:grpSpPr bwMode="auto">
        <a:xfrm>
          <a:off x="5869934" y="10097829"/>
          <a:ext cx="1666022" cy="983105"/>
          <a:chOff x="776" y="1022"/>
          <a:chExt cx="174" cy="101"/>
        </a:xfrm>
      </xdr:grpSpPr>
      <xdr:sp macro="" textlink="">
        <xdr:nvSpPr>
          <xdr:cNvPr id="3" name="Rectangle 4"/>
          <xdr:cNvSpPr>
            <a:spLocks noChangeArrowheads="1"/>
          </xdr:cNvSpPr>
        </xdr:nvSpPr>
        <xdr:spPr bwMode="auto">
          <a:xfrm>
            <a:off x="776" y="1045"/>
            <a:ext cx="88" cy="78"/>
          </a:xfrm>
          <a:prstGeom prst="rect">
            <a:avLst/>
          </a:prstGeom>
          <a:solidFill>
            <a:srgbClr val="FFFFFF"/>
          </a:solidFill>
          <a:ln w="9525">
            <a:solidFill>
              <a:srgbClr val="000000"/>
            </a:solidFill>
            <a:miter lim="800000"/>
            <a:headEnd/>
            <a:tailEnd/>
          </a:ln>
        </xdr:spPr>
      </xdr:sp>
      <xdr:sp macro="" textlink="">
        <xdr:nvSpPr>
          <xdr:cNvPr id="4" name="テキスト 289"/>
          <xdr:cNvSpPr txBox="1">
            <a:spLocks noChangeArrowheads="1"/>
          </xdr:cNvSpPr>
        </xdr:nvSpPr>
        <xdr:spPr bwMode="auto">
          <a:xfrm>
            <a:off x="776" y="1022"/>
            <a:ext cx="88" cy="24"/>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strike="noStrike">
                <a:solidFill>
                  <a:srgbClr val="000000"/>
                </a:solidFill>
                <a:latin typeface="ＭＳ Ｐ明朝"/>
                <a:ea typeface="ＭＳ Ｐ明朝"/>
              </a:rPr>
              <a:t>承認印</a:t>
            </a:r>
          </a:p>
        </xdr:txBody>
      </xdr:sp>
      <xdr:sp macro="" textlink="">
        <xdr:nvSpPr>
          <xdr:cNvPr id="5" name="Rectangle 6"/>
          <xdr:cNvSpPr>
            <a:spLocks noChangeArrowheads="1"/>
          </xdr:cNvSpPr>
        </xdr:nvSpPr>
        <xdr:spPr bwMode="auto">
          <a:xfrm>
            <a:off x="862" y="1045"/>
            <a:ext cx="88" cy="78"/>
          </a:xfrm>
          <a:prstGeom prst="rect">
            <a:avLst/>
          </a:prstGeom>
          <a:solidFill>
            <a:srgbClr val="FFFFFF"/>
          </a:solidFill>
          <a:ln w="9525">
            <a:solidFill>
              <a:srgbClr val="000000"/>
            </a:solidFill>
            <a:miter lim="800000"/>
            <a:headEnd/>
            <a:tailEnd/>
          </a:ln>
        </xdr:spPr>
      </xdr:sp>
      <xdr:sp macro="" textlink="">
        <xdr:nvSpPr>
          <xdr:cNvPr id="6" name="テキスト 291"/>
          <xdr:cNvSpPr txBox="1">
            <a:spLocks noChangeArrowheads="1"/>
          </xdr:cNvSpPr>
        </xdr:nvSpPr>
        <xdr:spPr bwMode="auto">
          <a:xfrm>
            <a:off x="862" y="1022"/>
            <a:ext cx="88" cy="24"/>
          </a:xfrm>
          <a:prstGeom prst="rect">
            <a:avLst/>
          </a:prstGeom>
          <a:solidFill>
            <a:srgbClr val="FFFFFF"/>
          </a:solidFill>
          <a:ln w="9525">
            <a:solidFill>
              <a:srgbClr val="000000"/>
            </a:solidFill>
            <a:miter lim="800000"/>
            <a:headEnd/>
            <a:tailEnd/>
          </a:ln>
        </xdr:spPr>
      </xdr:sp>
    </xdr:grpSp>
    <xdr:clientData fLocksWithSheet="0"/>
  </xdr:twoCellAnchor>
</xdr:wsDr>
</file>

<file path=xl/drawings/drawing12.xml><?xml version="1.0" encoding="utf-8"?>
<xdr:wsDr xmlns:xdr="http://schemas.openxmlformats.org/drawingml/2006/spreadsheetDrawing" xmlns:a="http://schemas.openxmlformats.org/drawingml/2006/main">
  <xdr:twoCellAnchor>
    <xdr:from>
      <xdr:col>8</xdr:col>
      <xdr:colOff>704022</xdr:colOff>
      <xdr:row>41</xdr:row>
      <xdr:rowOff>90976</xdr:rowOff>
    </xdr:from>
    <xdr:to>
      <xdr:col>11</xdr:col>
      <xdr:colOff>285750</xdr:colOff>
      <xdr:row>46</xdr:row>
      <xdr:rowOff>9522</xdr:rowOff>
    </xdr:to>
    <xdr:grpSp>
      <xdr:nvGrpSpPr>
        <xdr:cNvPr id="2" name="Group 55"/>
        <xdr:cNvGrpSpPr>
          <a:grpSpLocks/>
        </xdr:cNvGrpSpPr>
      </xdr:nvGrpSpPr>
      <xdr:grpSpPr bwMode="auto">
        <a:xfrm>
          <a:off x="5869934" y="10097829"/>
          <a:ext cx="1666022" cy="983105"/>
          <a:chOff x="776" y="1022"/>
          <a:chExt cx="174" cy="101"/>
        </a:xfrm>
      </xdr:grpSpPr>
      <xdr:sp macro="" textlink="">
        <xdr:nvSpPr>
          <xdr:cNvPr id="3" name="Rectangle 4"/>
          <xdr:cNvSpPr>
            <a:spLocks noChangeArrowheads="1"/>
          </xdr:cNvSpPr>
        </xdr:nvSpPr>
        <xdr:spPr bwMode="auto">
          <a:xfrm>
            <a:off x="776" y="1045"/>
            <a:ext cx="88" cy="78"/>
          </a:xfrm>
          <a:prstGeom prst="rect">
            <a:avLst/>
          </a:prstGeom>
          <a:solidFill>
            <a:srgbClr val="FFFFFF"/>
          </a:solidFill>
          <a:ln w="9525">
            <a:solidFill>
              <a:srgbClr val="000000"/>
            </a:solidFill>
            <a:miter lim="800000"/>
            <a:headEnd/>
            <a:tailEnd/>
          </a:ln>
        </xdr:spPr>
      </xdr:sp>
      <xdr:sp macro="" textlink="">
        <xdr:nvSpPr>
          <xdr:cNvPr id="4" name="テキスト 289"/>
          <xdr:cNvSpPr txBox="1">
            <a:spLocks noChangeArrowheads="1"/>
          </xdr:cNvSpPr>
        </xdr:nvSpPr>
        <xdr:spPr bwMode="auto">
          <a:xfrm>
            <a:off x="776" y="1022"/>
            <a:ext cx="88" cy="24"/>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strike="noStrike">
                <a:solidFill>
                  <a:srgbClr val="000000"/>
                </a:solidFill>
                <a:latin typeface="ＭＳ Ｐ明朝"/>
                <a:ea typeface="ＭＳ Ｐ明朝"/>
              </a:rPr>
              <a:t>承認印</a:t>
            </a:r>
          </a:p>
        </xdr:txBody>
      </xdr:sp>
      <xdr:sp macro="" textlink="">
        <xdr:nvSpPr>
          <xdr:cNvPr id="5" name="Rectangle 6"/>
          <xdr:cNvSpPr>
            <a:spLocks noChangeArrowheads="1"/>
          </xdr:cNvSpPr>
        </xdr:nvSpPr>
        <xdr:spPr bwMode="auto">
          <a:xfrm>
            <a:off x="862" y="1045"/>
            <a:ext cx="88" cy="78"/>
          </a:xfrm>
          <a:prstGeom prst="rect">
            <a:avLst/>
          </a:prstGeom>
          <a:solidFill>
            <a:srgbClr val="FFFFFF"/>
          </a:solidFill>
          <a:ln w="9525">
            <a:solidFill>
              <a:srgbClr val="000000"/>
            </a:solidFill>
            <a:miter lim="800000"/>
            <a:headEnd/>
            <a:tailEnd/>
          </a:ln>
        </xdr:spPr>
      </xdr:sp>
      <xdr:sp macro="" textlink="">
        <xdr:nvSpPr>
          <xdr:cNvPr id="6" name="テキスト 291"/>
          <xdr:cNvSpPr txBox="1">
            <a:spLocks noChangeArrowheads="1"/>
          </xdr:cNvSpPr>
        </xdr:nvSpPr>
        <xdr:spPr bwMode="auto">
          <a:xfrm>
            <a:off x="862" y="1022"/>
            <a:ext cx="88" cy="24"/>
          </a:xfrm>
          <a:prstGeom prst="rect">
            <a:avLst/>
          </a:prstGeom>
          <a:solidFill>
            <a:srgbClr val="FFFFFF"/>
          </a:solidFill>
          <a:ln w="9525">
            <a:solidFill>
              <a:srgbClr val="000000"/>
            </a:solidFill>
            <a:miter lim="800000"/>
            <a:headEnd/>
            <a:tailEnd/>
          </a:ln>
        </xdr:spPr>
      </xdr:sp>
    </xdr:grpSp>
    <xdr:clientData fLocksWithSheet="0"/>
  </xdr:twoCellAnchor>
</xdr:wsDr>
</file>

<file path=xl/drawings/drawing13.xml><?xml version="1.0" encoding="utf-8"?>
<xdr:wsDr xmlns:xdr="http://schemas.openxmlformats.org/drawingml/2006/spreadsheetDrawing" xmlns:a="http://schemas.openxmlformats.org/drawingml/2006/main">
  <xdr:twoCellAnchor>
    <xdr:from>
      <xdr:col>8</xdr:col>
      <xdr:colOff>704022</xdr:colOff>
      <xdr:row>41</xdr:row>
      <xdr:rowOff>90976</xdr:rowOff>
    </xdr:from>
    <xdr:to>
      <xdr:col>11</xdr:col>
      <xdr:colOff>285750</xdr:colOff>
      <xdr:row>46</xdr:row>
      <xdr:rowOff>9522</xdr:rowOff>
    </xdr:to>
    <xdr:grpSp>
      <xdr:nvGrpSpPr>
        <xdr:cNvPr id="2" name="Group 55"/>
        <xdr:cNvGrpSpPr>
          <a:grpSpLocks/>
        </xdr:cNvGrpSpPr>
      </xdr:nvGrpSpPr>
      <xdr:grpSpPr bwMode="auto">
        <a:xfrm>
          <a:off x="5869934" y="10097829"/>
          <a:ext cx="1666022" cy="983105"/>
          <a:chOff x="776" y="1022"/>
          <a:chExt cx="174" cy="101"/>
        </a:xfrm>
      </xdr:grpSpPr>
      <xdr:sp macro="" textlink="">
        <xdr:nvSpPr>
          <xdr:cNvPr id="3" name="Rectangle 4"/>
          <xdr:cNvSpPr>
            <a:spLocks noChangeArrowheads="1"/>
          </xdr:cNvSpPr>
        </xdr:nvSpPr>
        <xdr:spPr bwMode="auto">
          <a:xfrm>
            <a:off x="776" y="1045"/>
            <a:ext cx="88" cy="78"/>
          </a:xfrm>
          <a:prstGeom prst="rect">
            <a:avLst/>
          </a:prstGeom>
          <a:solidFill>
            <a:srgbClr val="FFFFFF"/>
          </a:solidFill>
          <a:ln w="9525">
            <a:solidFill>
              <a:srgbClr val="000000"/>
            </a:solidFill>
            <a:miter lim="800000"/>
            <a:headEnd/>
            <a:tailEnd/>
          </a:ln>
        </xdr:spPr>
      </xdr:sp>
      <xdr:sp macro="" textlink="">
        <xdr:nvSpPr>
          <xdr:cNvPr id="4" name="テキスト 289"/>
          <xdr:cNvSpPr txBox="1">
            <a:spLocks noChangeArrowheads="1"/>
          </xdr:cNvSpPr>
        </xdr:nvSpPr>
        <xdr:spPr bwMode="auto">
          <a:xfrm>
            <a:off x="776" y="1022"/>
            <a:ext cx="88" cy="24"/>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strike="noStrike">
                <a:solidFill>
                  <a:srgbClr val="000000"/>
                </a:solidFill>
                <a:latin typeface="ＭＳ Ｐ明朝"/>
                <a:ea typeface="ＭＳ Ｐ明朝"/>
              </a:rPr>
              <a:t>承認印</a:t>
            </a:r>
          </a:p>
        </xdr:txBody>
      </xdr:sp>
      <xdr:sp macro="" textlink="">
        <xdr:nvSpPr>
          <xdr:cNvPr id="5" name="Rectangle 6"/>
          <xdr:cNvSpPr>
            <a:spLocks noChangeArrowheads="1"/>
          </xdr:cNvSpPr>
        </xdr:nvSpPr>
        <xdr:spPr bwMode="auto">
          <a:xfrm>
            <a:off x="862" y="1045"/>
            <a:ext cx="88" cy="78"/>
          </a:xfrm>
          <a:prstGeom prst="rect">
            <a:avLst/>
          </a:prstGeom>
          <a:solidFill>
            <a:srgbClr val="FFFFFF"/>
          </a:solidFill>
          <a:ln w="9525">
            <a:solidFill>
              <a:srgbClr val="000000"/>
            </a:solidFill>
            <a:miter lim="800000"/>
            <a:headEnd/>
            <a:tailEnd/>
          </a:ln>
        </xdr:spPr>
      </xdr:sp>
      <xdr:sp macro="" textlink="">
        <xdr:nvSpPr>
          <xdr:cNvPr id="6" name="テキスト 291"/>
          <xdr:cNvSpPr txBox="1">
            <a:spLocks noChangeArrowheads="1"/>
          </xdr:cNvSpPr>
        </xdr:nvSpPr>
        <xdr:spPr bwMode="auto">
          <a:xfrm>
            <a:off x="862" y="1022"/>
            <a:ext cx="88" cy="24"/>
          </a:xfrm>
          <a:prstGeom prst="rect">
            <a:avLst/>
          </a:prstGeom>
          <a:solidFill>
            <a:srgbClr val="FFFFFF"/>
          </a:solidFill>
          <a:ln w="9525">
            <a:solidFill>
              <a:srgbClr val="000000"/>
            </a:solidFill>
            <a:miter lim="800000"/>
            <a:headEnd/>
            <a:tailEnd/>
          </a:ln>
        </xdr:spPr>
      </xdr:sp>
    </xdr:grpSp>
    <xdr:clientData fLocksWithSheet="0"/>
  </xdr:twoCellAnchor>
</xdr:wsDr>
</file>

<file path=xl/drawings/drawing14.xml><?xml version="1.0" encoding="utf-8"?>
<xdr:wsDr xmlns:xdr="http://schemas.openxmlformats.org/drawingml/2006/spreadsheetDrawing" xmlns:a="http://schemas.openxmlformats.org/drawingml/2006/main">
  <xdr:twoCellAnchor>
    <xdr:from>
      <xdr:col>8</xdr:col>
      <xdr:colOff>704022</xdr:colOff>
      <xdr:row>41</xdr:row>
      <xdr:rowOff>90976</xdr:rowOff>
    </xdr:from>
    <xdr:to>
      <xdr:col>11</xdr:col>
      <xdr:colOff>285750</xdr:colOff>
      <xdr:row>46</xdr:row>
      <xdr:rowOff>9522</xdr:rowOff>
    </xdr:to>
    <xdr:grpSp>
      <xdr:nvGrpSpPr>
        <xdr:cNvPr id="2" name="Group 55"/>
        <xdr:cNvGrpSpPr>
          <a:grpSpLocks/>
        </xdr:cNvGrpSpPr>
      </xdr:nvGrpSpPr>
      <xdr:grpSpPr bwMode="auto">
        <a:xfrm>
          <a:off x="5869934" y="10097829"/>
          <a:ext cx="1666022" cy="983105"/>
          <a:chOff x="776" y="1022"/>
          <a:chExt cx="174" cy="101"/>
        </a:xfrm>
      </xdr:grpSpPr>
      <xdr:sp macro="" textlink="">
        <xdr:nvSpPr>
          <xdr:cNvPr id="3" name="Rectangle 4"/>
          <xdr:cNvSpPr>
            <a:spLocks noChangeArrowheads="1"/>
          </xdr:cNvSpPr>
        </xdr:nvSpPr>
        <xdr:spPr bwMode="auto">
          <a:xfrm>
            <a:off x="776" y="1045"/>
            <a:ext cx="88" cy="78"/>
          </a:xfrm>
          <a:prstGeom prst="rect">
            <a:avLst/>
          </a:prstGeom>
          <a:solidFill>
            <a:srgbClr val="FFFFFF"/>
          </a:solidFill>
          <a:ln w="9525">
            <a:solidFill>
              <a:srgbClr val="000000"/>
            </a:solidFill>
            <a:miter lim="800000"/>
            <a:headEnd/>
            <a:tailEnd/>
          </a:ln>
        </xdr:spPr>
      </xdr:sp>
      <xdr:sp macro="" textlink="">
        <xdr:nvSpPr>
          <xdr:cNvPr id="4" name="テキスト 289"/>
          <xdr:cNvSpPr txBox="1">
            <a:spLocks noChangeArrowheads="1"/>
          </xdr:cNvSpPr>
        </xdr:nvSpPr>
        <xdr:spPr bwMode="auto">
          <a:xfrm>
            <a:off x="776" y="1022"/>
            <a:ext cx="88" cy="24"/>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strike="noStrike">
                <a:solidFill>
                  <a:srgbClr val="000000"/>
                </a:solidFill>
                <a:latin typeface="ＭＳ Ｐ明朝"/>
                <a:ea typeface="ＭＳ Ｐ明朝"/>
              </a:rPr>
              <a:t>承認印</a:t>
            </a:r>
          </a:p>
        </xdr:txBody>
      </xdr:sp>
      <xdr:sp macro="" textlink="">
        <xdr:nvSpPr>
          <xdr:cNvPr id="5" name="Rectangle 6"/>
          <xdr:cNvSpPr>
            <a:spLocks noChangeArrowheads="1"/>
          </xdr:cNvSpPr>
        </xdr:nvSpPr>
        <xdr:spPr bwMode="auto">
          <a:xfrm>
            <a:off x="862" y="1045"/>
            <a:ext cx="88" cy="78"/>
          </a:xfrm>
          <a:prstGeom prst="rect">
            <a:avLst/>
          </a:prstGeom>
          <a:solidFill>
            <a:srgbClr val="FFFFFF"/>
          </a:solidFill>
          <a:ln w="9525">
            <a:solidFill>
              <a:srgbClr val="000000"/>
            </a:solidFill>
            <a:miter lim="800000"/>
            <a:headEnd/>
            <a:tailEnd/>
          </a:ln>
        </xdr:spPr>
      </xdr:sp>
      <xdr:sp macro="" textlink="">
        <xdr:nvSpPr>
          <xdr:cNvPr id="6" name="テキスト 291"/>
          <xdr:cNvSpPr txBox="1">
            <a:spLocks noChangeArrowheads="1"/>
          </xdr:cNvSpPr>
        </xdr:nvSpPr>
        <xdr:spPr bwMode="auto">
          <a:xfrm>
            <a:off x="862" y="1022"/>
            <a:ext cx="88" cy="24"/>
          </a:xfrm>
          <a:prstGeom prst="rect">
            <a:avLst/>
          </a:prstGeom>
          <a:solidFill>
            <a:srgbClr val="FFFFFF"/>
          </a:solidFill>
          <a:ln w="9525">
            <a:solidFill>
              <a:srgbClr val="000000"/>
            </a:solidFill>
            <a:miter lim="800000"/>
            <a:headEnd/>
            <a:tailEnd/>
          </a:ln>
        </xdr:spPr>
      </xdr:sp>
    </xdr:grpSp>
    <xdr:clientData fLocksWithSheet="0"/>
  </xdr:twoCellAnchor>
</xdr:wsDr>
</file>

<file path=xl/drawings/drawing15.xml><?xml version="1.0" encoding="utf-8"?>
<xdr:wsDr xmlns:xdr="http://schemas.openxmlformats.org/drawingml/2006/spreadsheetDrawing" xmlns:a="http://schemas.openxmlformats.org/drawingml/2006/main">
  <xdr:twoCellAnchor>
    <xdr:from>
      <xdr:col>8</xdr:col>
      <xdr:colOff>704022</xdr:colOff>
      <xdr:row>41</xdr:row>
      <xdr:rowOff>90976</xdr:rowOff>
    </xdr:from>
    <xdr:to>
      <xdr:col>11</xdr:col>
      <xdr:colOff>285750</xdr:colOff>
      <xdr:row>46</xdr:row>
      <xdr:rowOff>9522</xdr:rowOff>
    </xdr:to>
    <xdr:grpSp>
      <xdr:nvGrpSpPr>
        <xdr:cNvPr id="2" name="Group 55"/>
        <xdr:cNvGrpSpPr>
          <a:grpSpLocks/>
        </xdr:cNvGrpSpPr>
      </xdr:nvGrpSpPr>
      <xdr:grpSpPr bwMode="auto">
        <a:xfrm>
          <a:off x="5869934" y="10097829"/>
          <a:ext cx="1666022" cy="983105"/>
          <a:chOff x="776" y="1022"/>
          <a:chExt cx="174" cy="101"/>
        </a:xfrm>
      </xdr:grpSpPr>
      <xdr:sp macro="" textlink="">
        <xdr:nvSpPr>
          <xdr:cNvPr id="3" name="Rectangle 4"/>
          <xdr:cNvSpPr>
            <a:spLocks noChangeArrowheads="1"/>
          </xdr:cNvSpPr>
        </xdr:nvSpPr>
        <xdr:spPr bwMode="auto">
          <a:xfrm>
            <a:off x="776" y="1045"/>
            <a:ext cx="88" cy="78"/>
          </a:xfrm>
          <a:prstGeom prst="rect">
            <a:avLst/>
          </a:prstGeom>
          <a:solidFill>
            <a:srgbClr val="FFFFFF"/>
          </a:solidFill>
          <a:ln w="9525">
            <a:solidFill>
              <a:srgbClr val="000000"/>
            </a:solidFill>
            <a:miter lim="800000"/>
            <a:headEnd/>
            <a:tailEnd/>
          </a:ln>
        </xdr:spPr>
      </xdr:sp>
      <xdr:sp macro="" textlink="">
        <xdr:nvSpPr>
          <xdr:cNvPr id="4" name="テキスト 289"/>
          <xdr:cNvSpPr txBox="1">
            <a:spLocks noChangeArrowheads="1"/>
          </xdr:cNvSpPr>
        </xdr:nvSpPr>
        <xdr:spPr bwMode="auto">
          <a:xfrm>
            <a:off x="776" y="1022"/>
            <a:ext cx="88" cy="24"/>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strike="noStrike">
                <a:solidFill>
                  <a:srgbClr val="000000"/>
                </a:solidFill>
                <a:latin typeface="ＭＳ Ｐ明朝"/>
                <a:ea typeface="ＭＳ Ｐ明朝"/>
              </a:rPr>
              <a:t>承認印</a:t>
            </a:r>
          </a:p>
        </xdr:txBody>
      </xdr:sp>
      <xdr:sp macro="" textlink="">
        <xdr:nvSpPr>
          <xdr:cNvPr id="5" name="Rectangle 6"/>
          <xdr:cNvSpPr>
            <a:spLocks noChangeArrowheads="1"/>
          </xdr:cNvSpPr>
        </xdr:nvSpPr>
        <xdr:spPr bwMode="auto">
          <a:xfrm>
            <a:off x="862" y="1045"/>
            <a:ext cx="88" cy="78"/>
          </a:xfrm>
          <a:prstGeom prst="rect">
            <a:avLst/>
          </a:prstGeom>
          <a:solidFill>
            <a:srgbClr val="FFFFFF"/>
          </a:solidFill>
          <a:ln w="9525">
            <a:solidFill>
              <a:srgbClr val="000000"/>
            </a:solidFill>
            <a:miter lim="800000"/>
            <a:headEnd/>
            <a:tailEnd/>
          </a:ln>
        </xdr:spPr>
      </xdr:sp>
      <xdr:sp macro="" textlink="">
        <xdr:nvSpPr>
          <xdr:cNvPr id="6" name="テキスト 291"/>
          <xdr:cNvSpPr txBox="1">
            <a:spLocks noChangeArrowheads="1"/>
          </xdr:cNvSpPr>
        </xdr:nvSpPr>
        <xdr:spPr bwMode="auto">
          <a:xfrm>
            <a:off x="862" y="1022"/>
            <a:ext cx="88" cy="24"/>
          </a:xfrm>
          <a:prstGeom prst="rect">
            <a:avLst/>
          </a:prstGeom>
          <a:solidFill>
            <a:srgbClr val="FFFFFF"/>
          </a:solidFill>
          <a:ln w="9525">
            <a:solidFill>
              <a:srgbClr val="000000"/>
            </a:solidFill>
            <a:miter lim="800000"/>
            <a:headEnd/>
            <a:tailEnd/>
          </a:ln>
        </xdr:spPr>
      </xdr:sp>
    </xdr:grpSp>
    <xdr:clientData fLocksWithSheet="0"/>
  </xdr:twoCellAnchor>
</xdr:wsDr>
</file>

<file path=xl/drawings/drawing16.xml><?xml version="1.0" encoding="utf-8"?>
<xdr:wsDr xmlns:xdr="http://schemas.openxmlformats.org/drawingml/2006/spreadsheetDrawing" xmlns:a="http://schemas.openxmlformats.org/drawingml/2006/main">
  <xdr:twoCellAnchor>
    <xdr:from>
      <xdr:col>8</xdr:col>
      <xdr:colOff>704022</xdr:colOff>
      <xdr:row>41</xdr:row>
      <xdr:rowOff>90976</xdr:rowOff>
    </xdr:from>
    <xdr:to>
      <xdr:col>11</xdr:col>
      <xdr:colOff>285750</xdr:colOff>
      <xdr:row>46</xdr:row>
      <xdr:rowOff>9522</xdr:rowOff>
    </xdr:to>
    <xdr:grpSp>
      <xdr:nvGrpSpPr>
        <xdr:cNvPr id="2" name="Group 55"/>
        <xdr:cNvGrpSpPr>
          <a:grpSpLocks/>
        </xdr:cNvGrpSpPr>
      </xdr:nvGrpSpPr>
      <xdr:grpSpPr bwMode="auto">
        <a:xfrm>
          <a:off x="5869934" y="10097829"/>
          <a:ext cx="1666022" cy="983105"/>
          <a:chOff x="776" y="1022"/>
          <a:chExt cx="174" cy="101"/>
        </a:xfrm>
      </xdr:grpSpPr>
      <xdr:sp macro="" textlink="">
        <xdr:nvSpPr>
          <xdr:cNvPr id="3" name="Rectangle 4"/>
          <xdr:cNvSpPr>
            <a:spLocks noChangeArrowheads="1"/>
          </xdr:cNvSpPr>
        </xdr:nvSpPr>
        <xdr:spPr bwMode="auto">
          <a:xfrm>
            <a:off x="776" y="1045"/>
            <a:ext cx="88" cy="78"/>
          </a:xfrm>
          <a:prstGeom prst="rect">
            <a:avLst/>
          </a:prstGeom>
          <a:solidFill>
            <a:srgbClr val="FFFFFF"/>
          </a:solidFill>
          <a:ln w="9525">
            <a:solidFill>
              <a:srgbClr val="000000"/>
            </a:solidFill>
            <a:miter lim="800000"/>
            <a:headEnd/>
            <a:tailEnd/>
          </a:ln>
        </xdr:spPr>
      </xdr:sp>
      <xdr:sp macro="" textlink="">
        <xdr:nvSpPr>
          <xdr:cNvPr id="4" name="テキスト 289"/>
          <xdr:cNvSpPr txBox="1">
            <a:spLocks noChangeArrowheads="1"/>
          </xdr:cNvSpPr>
        </xdr:nvSpPr>
        <xdr:spPr bwMode="auto">
          <a:xfrm>
            <a:off x="776" y="1022"/>
            <a:ext cx="88" cy="24"/>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strike="noStrike">
                <a:solidFill>
                  <a:srgbClr val="000000"/>
                </a:solidFill>
                <a:latin typeface="ＭＳ Ｐ明朝"/>
                <a:ea typeface="ＭＳ Ｐ明朝"/>
              </a:rPr>
              <a:t>承認印</a:t>
            </a:r>
          </a:p>
        </xdr:txBody>
      </xdr:sp>
      <xdr:sp macro="" textlink="">
        <xdr:nvSpPr>
          <xdr:cNvPr id="5" name="Rectangle 6"/>
          <xdr:cNvSpPr>
            <a:spLocks noChangeArrowheads="1"/>
          </xdr:cNvSpPr>
        </xdr:nvSpPr>
        <xdr:spPr bwMode="auto">
          <a:xfrm>
            <a:off x="862" y="1045"/>
            <a:ext cx="88" cy="78"/>
          </a:xfrm>
          <a:prstGeom prst="rect">
            <a:avLst/>
          </a:prstGeom>
          <a:solidFill>
            <a:srgbClr val="FFFFFF"/>
          </a:solidFill>
          <a:ln w="9525">
            <a:solidFill>
              <a:srgbClr val="000000"/>
            </a:solidFill>
            <a:miter lim="800000"/>
            <a:headEnd/>
            <a:tailEnd/>
          </a:ln>
        </xdr:spPr>
      </xdr:sp>
      <xdr:sp macro="" textlink="">
        <xdr:nvSpPr>
          <xdr:cNvPr id="6" name="テキスト 291"/>
          <xdr:cNvSpPr txBox="1">
            <a:spLocks noChangeArrowheads="1"/>
          </xdr:cNvSpPr>
        </xdr:nvSpPr>
        <xdr:spPr bwMode="auto">
          <a:xfrm>
            <a:off x="862" y="1022"/>
            <a:ext cx="88" cy="24"/>
          </a:xfrm>
          <a:prstGeom prst="rect">
            <a:avLst/>
          </a:prstGeom>
          <a:solidFill>
            <a:srgbClr val="FFFFFF"/>
          </a:solidFill>
          <a:ln w="9525">
            <a:solidFill>
              <a:srgbClr val="000000"/>
            </a:solidFill>
            <a:miter lim="800000"/>
            <a:headEnd/>
            <a:tailEnd/>
          </a:ln>
        </xdr:spPr>
      </xdr:sp>
    </xdr:grpSp>
    <xdr:clientData fLocksWithSheet="0"/>
  </xdr:twoCellAnchor>
</xdr:wsDr>
</file>

<file path=xl/drawings/drawing17.xml><?xml version="1.0" encoding="utf-8"?>
<xdr:wsDr xmlns:xdr="http://schemas.openxmlformats.org/drawingml/2006/spreadsheetDrawing" xmlns:a="http://schemas.openxmlformats.org/drawingml/2006/main">
  <xdr:twoCellAnchor>
    <xdr:from>
      <xdr:col>8</xdr:col>
      <xdr:colOff>704022</xdr:colOff>
      <xdr:row>41</xdr:row>
      <xdr:rowOff>90976</xdr:rowOff>
    </xdr:from>
    <xdr:to>
      <xdr:col>11</xdr:col>
      <xdr:colOff>285750</xdr:colOff>
      <xdr:row>46</xdr:row>
      <xdr:rowOff>9522</xdr:rowOff>
    </xdr:to>
    <xdr:grpSp>
      <xdr:nvGrpSpPr>
        <xdr:cNvPr id="2" name="Group 55"/>
        <xdr:cNvGrpSpPr>
          <a:grpSpLocks/>
        </xdr:cNvGrpSpPr>
      </xdr:nvGrpSpPr>
      <xdr:grpSpPr bwMode="auto">
        <a:xfrm>
          <a:off x="5869934" y="10097829"/>
          <a:ext cx="1666022" cy="983105"/>
          <a:chOff x="776" y="1022"/>
          <a:chExt cx="174" cy="101"/>
        </a:xfrm>
      </xdr:grpSpPr>
      <xdr:sp macro="" textlink="">
        <xdr:nvSpPr>
          <xdr:cNvPr id="3" name="Rectangle 4"/>
          <xdr:cNvSpPr>
            <a:spLocks noChangeArrowheads="1"/>
          </xdr:cNvSpPr>
        </xdr:nvSpPr>
        <xdr:spPr bwMode="auto">
          <a:xfrm>
            <a:off x="776" y="1045"/>
            <a:ext cx="88" cy="78"/>
          </a:xfrm>
          <a:prstGeom prst="rect">
            <a:avLst/>
          </a:prstGeom>
          <a:solidFill>
            <a:srgbClr val="FFFFFF"/>
          </a:solidFill>
          <a:ln w="9525">
            <a:solidFill>
              <a:srgbClr val="000000"/>
            </a:solidFill>
            <a:miter lim="800000"/>
            <a:headEnd/>
            <a:tailEnd/>
          </a:ln>
        </xdr:spPr>
      </xdr:sp>
      <xdr:sp macro="" textlink="">
        <xdr:nvSpPr>
          <xdr:cNvPr id="4" name="テキスト 289"/>
          <xdr:cNvSpPr txBox="1">
            <a:spLocks noChangeArrowheads="1"/>
          </xdr:cNvSpPr>
        </xdr:nvSpPr>
        <xdr:spPr bwMode="auto">
          <a:xfrm>
            <a:off x="776" y="1022"/>
            <a:ext cx="88" cy="24"/>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strike="noStrike">
                <a:solidFill>
                  <a:srgbClr val="000000"/>
                </a:solidFill>
                <a:latin typeface="ＭＳ Ｐ明朝"/>
                <a:ea typeface="ＭＳ Ｐ明朝"/>
              </a:rPr>
              <a:t>承認印</a:t>
            </a:r>
          </a:p>
        </xdr:txBody>
      </xdr:sp>
      <xdr:sp macro="" textlink="">
        <xdr:nvSpPr>
          <xdr:cNvPr id="5" name="Rectangle 6"/>
          <xdr:cNvSpPr>
            <a:spLocks noChangeArrowheads="1"/>
          </xdr:cNvSpPr>
        </xdr:nvSpPr>
        <xdr:spPr bwMode="auto">
          <a:xfrm>
            <a:off x="862" y="1045"/>
            <a:ext cx="88" cy="78"/>
          </a:xfrm>
          <a:prstGeom prst="rect">
            <a:avLst/>
          </a:prstGeom>
          <a:solidFill>
            <a:srgbClr val="FFFFFF"/>
          </a:solidFill>
          <a:ln w="9525">
            <a:solidFill>
              <a:srgbClr val="000000"/>
            </a:solidFill>
            <a:miter lim="800000"/>
            <a:headEnd/>
            <a:tailEnd/>
          </a:ln>
        </xdr:spPr>
      </xdr:sp>
      <xdr:sp macro="" textlink="">
        <xdr:nvSpPr>
          <xdr:cNvPr id="6" name="テキスト 291"/>
          <xdr:cNvSpPr txBox="1">
            <a:spLocks noChangeArrowheads="1"/>
          </xdr:cNvSpPr>
        </xdr:nvSpPr>
        <xdr:spPr bwMode="auto">
          <a:xfrm>
            <a:off x="862" y="1022"/>
            <a:ext cx="88" cy="24"/>
          </a:xfrm>
          <a:prstGeom prst="rect">
            <a:avLst/>
          </a:prstGeom>
          <a:solidFill>
            <a:srgbClr val="FFFFFF"/>
          </a:solidFill>
          <a:ln w="9525">
            <a:solidFill>
              <a:srgbClr val="000000"/>
            </a:solidFill>
            <a:miter lim="800000"/>
            <a:headEnd/>
            <a:tailEnd/>
          </a:ln>
        </xdr:spPr>
      </xdr:sp>
    </xdr:grpSp>
    <xdr:clientData fLocksWithSheet="0"/>
  </xdr:twoCellAnchor>
</xdr:wsDr>
</file>

<file path=xl/drawings/drawing18.xml><?xml version="1.0" encoding="utf-8"?>
<xdr:wsDr xmlns:xdr="http://schemas.openxmlformats.org/drawingml/2006/spreadsheetDrawing" xmlns:a="http://schemas.openxmlformats.org/drawingml/2006/main">
  <xdr:twoCellAnchor>
    <xdr:from>
      <xdr:col>8</xdr:col>
      <xdr:colOff>704022</xdr:colOff>
      <xdr:row>41</xdr:row>
      <xdr:rowOff>90976</xdr:rowOff>
    </xdr:from>
    <xdr:to>
      <xdr:col>11</xdr:col>
      <xdr:colOff>285750</xdr:colOff>
      <xdr:row>46</xdr:row>
      <xdr:rowOff>9522</xdr:rowOff>
    </xdr:to>
    <xdr:grpSp>
      <xdr:nvGrpSpPr>
        <xdr:cNvPr id="2" name="Group 55"/>
        <xdr:cNvGrpSpPr>
          <a:grpSpLocks/>
        </xdr:cNvGrpSpPr>
      </xdr:nvGrpSpPr>
      <xdr:grpSpPr bwMode="auto">
        <a:xfrm>
          <a:off x="5869934" y="10097829"/>
          <a:ext cx="1666022" cy="983105"/>
          <a:chOff x="776" y="1022"/>
          <a:chExt cx="174" cy="101"/>
        </a:xfrm>
      </xdr:grpSpPr>
      <xdr:sp macro="" textlink="">
        <xdr:nvSpPr>
          <xdr:cNvPr id="3" name="Rectangle 4"/>
          <xdr:cNvSpPr>
            <a:spLocks noChangeArrowheads="1"/>
          </xdr:cNvSpPr>
        </xdr:nvSpPr>
        <xdr:spPr bwMode="auto">
          <a:xfrm>
            <a:off x="776" y="1045"/>
            <a:ext cx="88" cy="78"/>
          </a:xfrm>
          <a:prstGeom prst="rect">
            <a:avLst/>
          </a:prstGeom>
          <a:solidFill>
            <a:srgbClr val="FFFFFF"/>
          </a:solidFill>
          <a:ln w="9525">
            <a:solidFill>
              <a:srgbClr val="000000"/>
            </a:solidFill>
            <a:miter lim="800000"/>
            <a:headEnd/>
            <a:tailEnd/>
          </a:ln>
        </xdr:spPr>
      </xdr:sp>
      <xdr:sp macro="" textlink="">
        <xdr:nvSpPr>
          <xdr:cNvPr id="4" name="テキスト 289"/>
          <xdr:cNvSpPr txBox="1">
            <a:spLocks noChangeArrowheads="1"/>
          </xdr:cNvSpPr>
        </xdr:nvSpPr>
        <xdr:spPr bwMode="auto">
          <a:xfrm>
            <a:off x="776" y="1022"/>
            <a:ext cx="88" cy="24"/>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strike="noStrike">
                <a:solidFill>
                  <a:srgbClr val="000000"/>
                </a:solidFill>
                <a:latin typeface="ＭＳ Ｐ明朝"/>
                <a:ea typeface="ＭＳ Ｐ明朝"/>
              </a:rPr>
              <a:t>承認印</a:t>
            </a:r>
          </a:p>
        </xdr:txBody>
      </xdr:sp>
      <xdr:sp macro="" textlink="">
        <xdr:nvSpPr>
          <xdr:cNvPr id="5" name="Rectangle 6"/>
          <xdr:cNvSpPr>
            <a:spLocks noChangeArrowheads="1"/>
          </xdr:cNvSpPr>
        </xdr:nvSpPr>
        <xdr:spPr bwMode="auto">
          <a:xfrm>
            <a:off x="862" y="1045"/>
            <a:ext cx="88" cy="78"/>
          </a:xfrm>
          <a:prstGeom prst="rect">
            <a:avLst/>
          </a:prstGeom>
          <a:solidFill>
            <a:srgbClr val="FFFFFF"/>
          </a:solidFill>
          <a:ln w="9525">
            <a:solidFill>
              <a:srgbClr val="000000"/>
            </a:solidFill>
            <a:miter lim="800000"/>
            <a:headEnd/>
            <a:tailEnd/>
          </a:ln>
        </xdr:spPr>
      </xdr:sp>
      <xdr:sp macro="" textlink="">
        <xdr:nvSpPr>
          <xdr:cNvPr id="6" name="テキスト 291"/>
          <xdr:cNvSpPr txBox="1">
            <a:spLocks noChangeArrowheads="1"/>
          </xdr:cNvSpPr>
        </xdr:nvSpPr>
        <xdr:spPr bwMode="auto">
          <a:xfrm>
            <a:off x="862" y="1022"/>
            <a:ext cx="88" cy="24"/>
          </a:xfrm>
          <a:prstGeom prst="rect">
            <a:avLst/>
          </a:prstGeom>
          <a:solidFill>
            <a:srgbClr val="FFFFFF"/>
          </a:solidFill>
          <a:ln w="9525">
            <a:solidFill>
              <a:srgbClr val="000000"/>
            </a:solidFill>
            <a:miter lim="800000"/>
            <a:headEnd/>
            <a:tailEnd/>
          </a:ln>
        </xdr:spPr>
      </xdr:sp>
    </xdr:grpSp>
    <xdr:clientData fLocksWithSheet="0"/>
  </xdr:twoCellAnchor>
</xdr:wsDr>
</file>

<file path=xl/drawings/drawing19.xml><?xml version="1.0" encoding="utf-8"?>
<xdr:wsDr xmlns:xdr="http://schemas.openxmlformats.org/drawingml/2006/spreadsheetDrawing" xmlns:a="http://schemas.openxmlformats.org/drawingml/2006/main">
  <xdr:twoCellAnchor>
    <xdr:from>
      <xdr:col>8</xdr:col>
      <xdr:colOff>704022</xdr:colOff>
      <xdr:row>41</xdr:row>
      <xdr:rowOff>90976</xdr:rowOff>
    </xdr:from>
    <xdr:to>
      <xdr:col>11</xdr:col>
      <xdr:colOff>285750</xdr:colOff>
      <xdr:row>46</xdr:row>
      <xdr:rowOff>9522</xdr:rowOff>
    </xdr:to>
    <xdr:grpSp>
      <xdr:nvGrpSpPr>
        <xdr:cNvPr id="2" name="Group 55"/>
        <xdr:cNvGrpSpPr>
          <a:grpSpLocks/>
        </xdr:cNvGrpSpPr>
      </xdr:nvGrpSpPr>
      <xdr:grpSpPr bwMode="auto">
        <a:xfrm>
          <a:off x="5869934" y="10097829"/>
          <a:ext cx="1666022" cy="983105"/>
          <a:chOff x="776" y="1022"/>
          <a:chExt cx="174" cy="101"/>
        </a:xfrm>
      </xdr:grpSpPr>
      <xdr:sp macro="" textlink="">
        <xdr:nvSpPr>
          <xdr:cNvPr id="3" name="Rectangle 4"/>
          <xdr:cNvSpPr>
            <a:spLocks noChangeArrowheads="1"/>
          </xdr:cNvSpPr>
        </xdr:nvSpPr>
        <xdr:spPr bwMode="auto">
          <a:xfrm>
            <a:off x="776" y="1045"/>
            <a:ext cx="88" cy="78"/>
          </a:xfrm>
          <a:prstGeom prst="rect">
            <a:avLst/>
          </a:prstGeom>
          <a:solidFill>
            <a:srgbClr val="FFFFFF"/>
          </a:solidFill>
          <a:ln w="9525">
            <a:solidFill>
              <a:srgbClr val="000000"/>
            </a:solidFill>
            <a:miter lim="800000"/>
            <a:headEnd/>
            <a:tailEnd/>
          </a:ln>
        </xdr:spPr>
      </xdr:sp>
      <xdr:sp macro="" textlink="">
        <xdr:nvSpPr>
          <xdr:cNvPr id="4" name="テキスト 289"/>
          <xdr:cNvSpPr txBox="1">
            <a:spLocks noChangeArrowheads="1"/>
          </xdr:cNvSpPr>
        </xdr:nvSpPr>
        <xdr:spPr bwMode="auto">
          <a:xfrm>
            <a:off x="776" y="1022"/>
            <a:ext cx="88" cy="24"/>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strike="noStrike">
                <a:solidFill>
                  <a:srgbClr val="000000"/>
                </a:solidFill>
                <a:latin typeface="ＭＳ Ｐ明朝"/>
                <a:ea typeface="ＭＳ Ｐ明朝"/>
              </a:rPr>
              <a:t>承認印</a:t>
            </a:r>
          </a:p>
        </xdr:txBody>
      </xdr:sp>
      <xdr:sp macro="" textlink="">
        <xdr:nvSpPr>
          <xdr:cNvPr id="5" name="Rectangle 6"/>
          <xdr:cNvSpPr>
            <a:spLocks noChangeArrowheads="1"/>
          </xdr:cNvSpPr>
        </xdr:nvSpPr>
        <xdr:spPr bwMode="auto">
          <a:xfrm>
            <a:off x="862" y="1045"/>
            <a:ext cx="88" cy="78"/>
          </a:xfrm>
          <a:prstGeom prst="rect">
            <a:avLst/>
          </a:prstGeom>
          <a:solidFill>
            <a:srgbClr val="FFFFFF"/>
          </a:solidFill>
          <a:ln w="9525">
            <a:solidFill>
              <a:srgbClr val="000000"/>
            </a:solidFill>
            <a:miter lim="800000"/>
            <a:headEnd/>
            <a:tailEnd/>
          </a:ln>
        </xdr:spPr>
      </xdr:sp>
      <xdr:sp macro="" textlink="">
        <xdr:nvSpPr>
          <xdr:cNvPr id="6" name="テキスト 291"/>
          <xdr:cNvSpPr txBox="1">
            <a:spLocks noChangeArrowheads="1"/>
          </xdr:cNvSpPr>
        </xdr:nvSpPr>
        <xdr:spPr bwMode="auto">
          <a:xfrm>
            <a:off x="862" y="1022"/>
            <a:ext cx="88" cy="24"/>
          </a:xfrm>
          <a:prstGeom prst="rect">
            <a:avLst/>
          </a:prstGeom>
          <a:solidFill>
            <a:srgbClr val="FFFFFF"/>
          </a:solidFill>
          <a:ln w="9525">
            <a:solidFill>
              <a:srgbClr val="000000"/>
            </a:solidFill>
            <a:miter lim="800000"/>
            <a:headEnd/>
            <a:tailEnd/>
          </a:ln>
        </xdr:spPr>
      </xdr:sp>
    </xdr:grpSp>
    <xdr:clientData fLocksWithSheet="0"/>
  </xdr:twoCellAnchor>
</xdr:wsDr>
</file>

<file path=xl/drawings/drawing2.xml><?xml version="1.0" encoding="utf-8"?>
<xdr:wsDr xmlns:xdr="http://schemas.openxmlformats.org/drawingml/2006/spreadsheetDrawing" xmlns:a="http://schemas.openxmlformats.org/drawingml/2006/main">
  <xdr:twoCellAnchor>
    <xdr:from>
      <xdr:col>8</xdr:col>
      <xdr:colOff>704022</xdr:colOff>
      <xdr:row>41</xdr:row>
      <xdr:rowOff>90976</xdr:rowOff>
    </xdr:from>
    <xdr:to>
      <xdr:col>11</xdr:col>
      <xdr:colOff>285750</xdr:colOff>
      <xdr:row>46</xdr:row>
      <xdr:rowOff>9522</xdr:rowOff>
    </xdr:to>
    <xdr:grpSp>
      <xdr:nvGrpSpPr>
        <xdr:cNvPr id="2" name="Group 55"/>
        <xdr:cNvGrpSpPr>
          <a:grpSpLocks/>
        </xdr:cNvGrpSpPr>
      </xdr:nvGrpSpPr>
      <xdr:grpSpPr bwMode="auto">
        <a:xfrm>
          <a:off x="5869934" y="10097829"/>
          <a:ext cx="1666022" cy="983105"/>
          <a:chOff x="776" y="1022"/>
          <a:chExt cx="174" cy="101"/>
        </a:xfrm>
      </xdr:grpSpPr>
      <xdr:sp macro="" textlink="">
        <xdr:nvSpPr>
          <xdr:cNvPr id="3" name="Rectangle 4"/>
          <xdr:cNvSpPr>
            <a:spLocks noChangeArrowheads="1"/>
          </xdr:cNvSpPr>
        </xdr:nvSpPr>
        <xdr:spPr bwMode="auto">
          <a:xfrm>
            <a:off x="776" y="1045"/>
            <a:ext cx="88" cy="78"/>
          </a:xfrm>
          <a:prstGeom prst="rect">
            <a:avLst/>
          </a:prstGeom>
          <a:solidFill>
            <a:srgbClr val="FFFFFF"/>
          </a:solidFill>
          <a:ln w="9525">
            <a:solidFill>
              <a:srgbClr val="000000"/>
            </a:solidFill>
            <a:miter lim="800000"/>
            <a:headEnd/>
            <a:tailEnd/>
          </a:ln>
        </xdr:spPr>
      </xdr:sp>
      <xdr:sp macro="" textlink="">
        <xdr:nvSpPr>
          <xdr:cNvPr id="4" name="テキスト 289"/>
          <xdr:cNvSpPr txBox="1">
            <a:spLocks noChangeArrowheads="1"/>
          </xdr:cNvSpPr>
        </xdr:nvSpPr>
        <xdr:spPr bwMode="auto">
          <a:xfrm>
            <a:off x="776" y="1022"/>
            <a:ext cx="88" cy="24"/>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strike="noStrike">
                <a:solidFill>
                  <a:srgbClr val="000000"/>
                </a:solidFill>
                <a:latin typeface="ＭＳ Ｐ明朝"/>
                <a:ea typeface="ＭＳ Ｐ明朝"/>
              </a:rPr>
              <a:t>承認印</a:t>
            </a:r>
          </a:p>
        </xdr:txBody>
      </xdr:sp>
      <xdr:sp macro="" textlink="">
        <xdr:nvSpPr>
          <xdr:cNvPr id="5" name="Rectangle 6"/>
          <xdr:cNvSpPr>
            <a:spLocks noChangeArrowheads="1"/>
          </xdr:cNvSpPr>
        </xdr:nvSpPr>
        <xdr:spPr bwMode="auto">
          <a:xfrm>
            <a:off x="862" y="1045"/>
            <a:ext cx="88" cy="78"/>
          </a:xfrm>
          <a:prstGeom prst="rect">
            <a:avLst/>
          </a:prstGeom>
          <a:solidFill>
            <a:srgbClr val="FFFFFF"/>
          </a:solidFill>
          <a:ln w="9525">
            <a:solidFill>
              <a:srgbClr val="000000"/>
            </a:solidFill>
            <a:miter lim="800000"/>
            <a:headEnd/>
            <a:tailEnd/>
          </a:ln>
        </xdr:spPr>
      </xdr:sp>
      <xdr:sp macro="" textlink="">
        <xdr:nvSpPr>
          <xdr:cNvPr id="6" name="テキスト 291"/>
          <xdr:cNvSpPr txBox="1">
            <a:spLocks noChangeArrowheads="1"/>
          </xdr:cNvSpPr>
        </xdr:nvSpPr>
        <xdr:spPr bwMode="auto">
          <a:xfrm>
            <a:off x="862" y="1022"/>
            <a:ext cx="88" cy="24"/>
          </a:xfrm>
          <a:prstGeom prst="rect">
            <a:avLst/>
          </a:prstGeom>
          <a:solidFill>
            <a:srgbClr val="FFFFFF"/>
          </a:solidFill>
          <a:ln w="9525">
            <a:solidFill>
              <a:srgbClr val="000000"/>
            </a:solidFill>
            <a:miter lim="800000"/>
            <a:headEnd/>
            <a:tailEnd/>
          </a:ln>
        </xdr:spPr>
      </xdr:sp>
    </xdr:grpSp>
    <xdr:clientData fLocksWithSheet="0"/>
  </xdr:twoCellAnchor>
</xdr:wsDr>
</file>

<file path=xl/drawings/drawing20.xml><?xml version="1.0" encoding="utf-8"?>
<xdr:wsDr xmlns:xdr="http://schemas.openxmlformats.org/drawingml/2006/spreadsheetDrawing" xmlns:a="http://schemas.openxmlformats.org/drawingml/2006/main">
  <xdr:twoCellAnchor>
    <xdr:from>
      <xdr:col>8</xdr:col>
      <xdr:colOff>704022</xdr:colOff>
      <xdr:row>41</xdr:row>
      <xdr:rowOff>90976</xdr:rowOff>
    </xdr:from>
    <xdr:to>
      <xdr:col>11</xdr:col>
      <xdr:colOff>285750</xdr:colOff>
      <xdr:row>46</xdr:row>
      <xdr:rowOff>9522</xdr:rowOff>
    </xdr:to>
    <xdr:grpSp>
      <xdr:nvGrpSpPr>
        <xdr:cNvPr id="2" name="Group 55"/>
        <xdr:cNvGrpSpPr>
          <a:grpSpLocks/>
        </xdr:cNvGrpSpPr>
      </xdr:nvGrpSpPr>
      <xdr:grpSpPr bwMode="auto">
        <a:xfrm>
          <a:off x="5869934" y="10097829"/>
          <a:ext cx="1666022" cy="983105"/>
          <a:chOff x="776" y="1022"/>
          <a:chExt cx="174" cy="101"/>
        </a:xfrm>
      </xdr:grpSpPr>
      <xdr:sp macro="" textlink="">
        <xdr:nvSpPr>
          <xdr:cNvPr id="3" name="Rectangle 4"/>
          <xdr:cNvSpPr>
            <a:spLocks noChangeArrowheads="1"/>
          </xdr:cNvSpPr>
        </xdr:nvSpPr>
        <xdr:spPr bwMode="auto">
          <a:xfrm>
            <a:off x="776" y="1045"/>
            <a:ext cx="88" cy="78"/>
          </a:xfrm>
          <a:prstGeom prst="rect">
            <a:avLst/>
          </a:prstGeom>
          <a:solidFill>
            <a:srgbClr val="FFFFFF"/>
          </a:solidFill>
          <a:ln w="9525">
            <a:solidFill>
              <a:srgbClr val="000000"/>
            </a:solidFill>
            <a:miter lim="800000"/>
            <a:headEnd/>
            <a:tailEnd/>
          </a:ln>
        </xdr:spPr>
      </xdr:sp>
      <xdr:sp macro="" textlink="">
        <xdr:nvSpPr>
          <xdr:cNvPr id="4" name="テキスト 289"/>
          <xdr:cNvSpPr txBox="1">
            <a:spLocks noChangeArrowheads="1"/>
          </xdr:cNvSpPr>
        </xdr:nvSpPr>
        <xdr:spPr bwMode="auto">
          <a:xfrm>
            <a:off x="776" y="1022"/>
            <a:ext cx="88" cy="24"/>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strike="noStrike">
                <a:solidFill>
                  <a:srgbClr val="000000"/>
                </a:solidFill>
                <a:latin typeface="ＭＳ Ｐ明朝"/>
                <a:ea typeface="ＭＳ Ｐ明朝"/>
              </a:rPr>
              <a:t>承認印</a:t>
            </a:r>
          </a:p>
        </xdr:txBody>
      </xdr:sp>
      <xdr:sp macro="" textlink="">
        <xdr:nvSpPr>
          <xdr:cNvPr id="5" name="Rectangle 6"/>
          <xdr:cNvSpPr>
            <a:spLocks noChangeArrowheads="1"/>
          </xdr:cNvSpPr>
        </xdr:nvSpPr>
        <xdr:spPr bwMode="auto">
          <a:xfrm>
            <a:off x="862" y="1045"/>
            <a:ext cx="88" cy="78"/>
          </a:xfrm>
          <a:prstGeom prst="rect">
            <a:avLst/>
          </a:prstGeom>
          <a:solidFill>
            <a:srgbClr val="FFFFFF"/>
          </a:solidFill>
          <a:ln w="9525">
            <a:solidFill>
              <a:srgbClr val="000000"/>
            </a:solidFill>
            <a:miter lim="800000"/>
            <a:headEnd/>
            <a:tailEnd/>
          </a:ln>
        </xdr:spPr>
      </xdr:sp>
      <xdr:sp macro="" textlink="">
        <xdr:nvSpPr>
          <xdr:cNvPr id="6" name="テキスト 291"/>
          <xdr:cNvSpPr txBox="1">
            <a:spLocks noChangeArrowheads="1"/>
          </xdr:cNvSpPr>
        </xdr:nvSpPr>
        <xdr:spPr bwMode="auto">
          <a:xfrm>
            <a:off x="862" y="1022"/>
            <a:ext cx="88" cy="24"/>
          </a:xfrm>
          <a:prstGeom prst="rect">
            <a:avLst/>
          </a:prstGeom>
          <a:solidFill>
            <a:srgbClr val="FFFFFF"/>
          </a:solidFill>
          <a:ln w="9525">
            <a:solidFill>
              <a:srgbClr val="000000"/>
            </a:solidFill>
            <a:miter lim="800000"/>
            <a:headEnd/>
            <a:tailEnd/>
          </a:ln>
        </xdr:spPr>
      </xdr:sp>
    </xdr:grpSp>
    <xdr:clientData fLocksWithSheet="0"/>
  </xdr:twoCellAnchor>
</xdr:wsDr>
</file>

<file path=xl/drawings/drawing21.xml><?xml version="1.0" encoding="utf-8"?>
<xdr:wsDr xmlns:xdr="http://schemas.openxmlformats.org/drawingml/2006/spreadsheetDrawing" xmlns:a="http://schemas.openxmlformats.org/drawingml/2006/main">
  <xdr:twoCellAnchor>
    <xdr:from>
      <xdr:col>8</xdr:col>
      <xdr:colOff>704022</xdr:colOff>
      <xdr:row>41</xdr:row>
      <xdr:rowOff>90976</xdr:rowOff>
    </xdr:from>
    <xdr:to>
      <xdr:col>11</xdr:col>
      <xdr:colOff>285750</xdr:colOff>
      <xdr:row>46</xdr:row>
      <xdr:rowOff>9522</xdr:rowOff>
    </xdr:to>
    <xdr:grpSp>
      <xdr:nvGrpSpPr>
        <xdr:cNvPr id="2" name="Group 55"/>
        <xdr:cNvGrpSpPr>
          <a:grpSpLocks/>
        </xdr:cNvGrpSpPr>
      </xdr:nvGrpSpPr>
      <xdr:grpSpPr bwMode="auto">
        <a:xfrm>
          <a:off x="5869934" y="10097829"/>
          <a:ext cx="1666022" cy="983105"/>
          <a:chOff x="776" y="1022"/>
          <a:chExt cx="174" cy="101"/>
        </a:xfrm>
      </xdr:grpSpPr>
      <xdr:sp macro="" textlink="">
        <xdr:nvSpPr>
          <xdr:cNvPr id="3" name="Rectangle 4"/>
          <xdr:cNvSpPr>
            <a:spLocks noChangeArrowheads="1"/>
          </xdr:cNvSpPr>
        </xdr:nvSpPr>
        <xdr:spPr bwMode="auto">
          <a:xfrm>
            <a:off x="776" y="1045"/>
            <a:ext cx="88" cy="78"/>
          </a:xfrm>
          <a:prstGeom prst="rect">
            <a:avLst/>
          </a:prstGeom>
          <a:solidFill>
            <a:srgbClr val="FFFFFF"/>
          </a:solidFill>
          <a:ln w="9525">
            <a:solidFill>
              <a:srgbClr val="000000"/>
            </a:solidFill>
            <a:miter lim="800000"/>
            <a:headEnd/>
            <a:tailEnd/>
          </a:ln>
        </xdr:spPr>
      </xdr:sp>
      <xdr:sp macro="" textlink="">
        <xdr:nvSpPr>
          <xdr:cNvPr id="4" name="テキスト 289"/>
          <xdr:cNvSpPr txBox="1">
            <a:spLocks noChangeArrowheads="1"/>
          </xdr:cNvSpPr>
        </xdr:nvSpPr>
        <xdr:spPr bwMode="auto">
          <a:xfrm>
            <a:off x="776" y="1022"/>
            <a:ext cx="88" cy="24"/>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strike="noStrike">
                <a:solidFill>
                  <a:srgbClr val="000000"/>
                </a:solidFill>
                <a:latin typeface="ＭＳ Ｐ明朝"/>
                <a:ea typeface="ＭＳ Ｐ明朝"/>
              </a:rPr>
              <a:t>承認印</a:t>
            </a:r>
          </a:p>
        </xdr:txBody>
      </xdr:sp>
      <xdr:sp macro="" textlink="">
        <xdr:nvSpPr>
          <xdr:cNvPr id="5" name="Rectangle 6"/>
          <xdr:cNvSpPr>
            <a:spLocks noChangeArrowheads="1"/>
          </xdr:cNvSpPr>
        </xdr:nvSpPr>
        <xdr:spPr bwMode="auto">
          <a:xfrm>
            <a:off x="862" y="1045"/>
            <a:ext cx="88" cy="78"/>
          </a:xfrm>
          <a:prstGeom prst="rect">
            <a:avLst/>
          </a:prstGeom>
          <a:solidFill>
            <a:srgbClr val="FFFFFF"/>
          </a:solidFill>
          <a:ln w="9525">
            <a:solidFill>
              <a:srgbClr val="000000"/>
            </a:solidFill>
            <a:miter lim="800000"/>
            <a:headEnd/>
            <a:tailEnd/>
          </a:ln>
        </xdr:spPr>
      </xdr:sp>
      <xdr:sp macro="" textlink="">
        <xdr:nvSpPr>
          <xdr:cNvPr id="6" name="テキスト 291"/>
          <xdr:cNvSpPr txBox="1">
            <a:spLocks noChangeArrowheads="1"/>
          </xdr:cNvSpPr>
        </xdr:nvSpPr>
        <xdr:spPr bwMode="auto">
          <a:xfrm>
            <a:off x="862" y="1022"/>
            <a:ext cx="88" cy="24"/>
          </a:xfrm>
          <a:prstGeom prst="rect">
            <a:avLst/>
          </a:prstGeom>
          <a:solidFill>
            <a:srgbClr val="FFFFFF"/>
          </a:solidFill>
          <a:ln w="9525">
            <a:solidFill>
              <a:srgbClr val="000000"/>
            </a:solidFill>
            <a:miter lim="800000"/>
            <a:headEnd/>
            <a:tailEnd/>
          </a:ln>
        </xdr:spPr>
      </xdr:sp>
    </xdr:grpSp>
    <xdr:clientData fLocksWithSheet="0"/>
  </xdr:twoCellAnchor>
</xdr:wsDr>
</file>

<file path=xl/drawings/drawing22.xml><?xml version="1.0" encoding="utf-8"?>
<xdr:wsDr xmlns:xdr="http://schemas.openxmlformats.org/drawingml/2006/spreadsheetDrawing" xmlns:a="http://schemas.openxmlformats.org/drawingml/2006/main">
  <xdr:twoCellAnchor>
    <xdr:from>
      <xdr:col>8</xdr:col>
      <xdr:colOff>704022</xdr:colOff>
      <xdr:row>41</xdr:row>
      <xdr:rowOff>90976</xdr:rowOff>
    </xdr:from>
    <xdr:to>
      <xdr:col>11</xdr:col>
      <xdr:colOff>285750</xdr:colOff>
      <xdr:row>46</xdr:row>
      <xdr:rowOff>9522</xdr:rowOff>
    </xdr:to>
    <xdr:grpSp>
      <xdr:nvGrpSpPr>
        <xdr:cNvPr id="2" name="Group 55"/>
        <xdr:cNvGrpSpPr>
          <a:grpSpLocks/>
        </xdr:cNvGrpSpPr>
      </xdr:nvGrpSpPr>
      <xdr:grpSpPr bwMode="auto">
        <a:xfrm>
          <a:off x="5869934" y="10097829"/>
          <a:ext cx="1666022" cy="983105"/>
          <a:chOff x="776" y="1022"/>
          <a:chExt cx="174" cy="101"/>
        </a:xfrm>
      </xdr:grpSpPr>
      <xdr:sp macro="" textlink="">
        <xdr:nvSpPr>
          <xdr:cNvPr id="3" name="Rectangle 4"/>
          <xdr:cNvSpPr>
            <a:spLocks noChangeArrowheads="1"/>
          </xdr:cNvSpPr>
        </xdr:nvSpPr>
        <xdr:spPr bwMode="auto">
          <a:xfrm>
            <a:off x="776" y="1045"/>
            <a:ext cx="88" cy="78"/>
          </a:xfrm>
          <a:prstGeom prst="rect">
            <a:avLst/>
          </a:prstGeom>
          <a:solidFill>
            <a:srgbClr val="FFFFFF"/>
          </a:solidFill>
          <a:ln w="9525">
            <a:solidFill>
              <a:srgbClr val="000000"/>
            </a:solidFill>
            <a:miter lim="800000"/>
            <a:headEnd/>
            <a:tailEnd/>
          </a:ln>
        </xdr:spPr>
      </xdr:sp>
      <xdr:sp macro="" textlink="">
        <xdr:nvSpPr>
          <xdr:cNvPr id="4" name="テキスト 289"/>
          <xdr:cNvSpPr txBox="1">
            <a:spLocks noChangeArrowheads="1"/>
          </xdr:cNvSpPr>
        </xdr:nvSpPr>
        <xdr:spPr bwMode="auto">
          <a:xfrm>
            <a:off x="776" y="1022"/>
            <a:ext cx="88" cy="24"/>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strike="noStrike">
                <a:solidFill>
                  <a:srgbClr val="000000"/>
                </a:solidFill>
                <a:latin typeface="ＭＳ Ｐ明朝"/>
                <a:ea typeface="ＭＳ Ｐ明朝"/>
              </a:rPr>
              <a:t>承認印</a:t>
            </a:r>
          </a:p>
        </xdr:txBody>
      </xdr:sp>
      <xdr:sp macro="" textlink="">
        <xdr:nvSpPr>
          <xdr:cNvPr id="5" name="Rectangle 6"/>
          <xdr:cNvSpPr>
            <a:spLocks noChangeArrowheads="1"/>
          </xdr:cNvSpPr>
        </xdr:nvSpPr>
        <xdr:spPr bwMode="auto">
          <a:xfrm>
            <a:off x="862" y="1045"/>
            <a:ext cx="88" cy="78"/>
          </a:xfrm>
          <a:prstGeom prst="rect">
            <a:avLst/>
          </a:prstGeom>
          <a:solidFill>
            <a:srgbClr val="FFFFFF"/>
          </a:solidFill>
          <a:ln w="9525">
            <a:solidFill>
              <a:srgbClr val="000000"/>
            </a:solidFill>
            <a:miter lim="800000"/>
            <a:headEnd/>
            <a:tailEnd/>
          </a:ln>
        </xdr:spPr>
      </xdr:sp>
      <xdr:sp macro="" textlink="">
        <xdr:nvSpPr>
          <xdr:cNvPr id="6" name="テキスト 291"/>
          <xdr:cNvSpPr txBox="1">
            <a:spLocks noChangeArrowheads="1"/>
          </xdr:cNvSpPr>
        </xdr:nvSpPr>
        <xdr:spPr bwMode="auto">
          <a:xfrm>
            <a:off x="862" y="1022"/>
            <a:ext cx="88" cy="24"/>
          </a:xfrm>
          <a:prstGeom prst="rect">
            <a:avLst/>
          </a:prstGeom>
          <a:solidFill>
            <a:srgbClr val="FFFFFF"/>
          </a:solidFill>
          <a:ln w="9525">
            <a:solidFill>
              <a:srgbClr val="000000"/>
            </a:solidFill>
            <a:miter lim="800000"/>
            <a:headEnd/>
            <a:tailEnd/>
          </a:ln>
        </xdr:spPr>
      </xdr:sp>
    </xdr:grpSp>
    <xdr:clientData fLocksWithSheet="0"/>
  </xdr:twoCellAnchor>
</xdr:wsDr>
</file>

<file path=xl/drawings/drawing23.xml><?xml version="1.0" encoding="utf-8"?>
<xdr:wsDr xmlns:xdr="http://schemas.openxmlformats.org/drawingml/2006/spreadsheetDrawing" xmlns:a="http://schemas.openxmlformats.org/drawingml/2006/main">
  <xdr:twoCellAnchor>
    <xdr:from>
      <xdr:col>8</xdr:col>
      <xdr:colOff>704022</xdr:colOff>
      <xdr:row>41</xdr:row>
      <xdr:rowOff>90976</xdr:rowOff>
    </xdr:from>
    <xdr:to>
      <xdr:col>11</xdr:col>
      <xdr:colOff>285750</xdr:colOff>
      <xdr:row>46</xdr:row>
      <xdr:rowOff>9522</xdr:rowOff>
    </xdr:to>
    <xdr:grpSp>
      <xdr:nvGrpSpPr>
        <xdr:cNvPr id="2" name="Group 55"/>
        <xdr:cNvGrpSpPr>
          <a:grpSpLocks/>
        </xdr:cNvGrpSpPr>
      </xdr:nvGrpSpPr>
      <xdr:grpSpPr bwMode="auto">
        <a:xfrm>
          <a:off x="5869934" y="10097829"/>
          <a:ext cx="1666022" cy="983105"/>
          <a:chOff x="776" y="1022"/>
          <a:chExt cx="174" cy="101"/>
        </a:xfrm>
      </xdr:grpSpPr>
      <xdr:sp macro="" textlink="">
        <xdr:nvSpPr>
          <xdr:cNvPr id="3" name="Rectangle 4"/>
          <xdr:cNvSpPr>
            <a:spLocks noChangeArrowheads="1"/>
          </xdr:cNvSpPr>
        </xdr:nvSpPr>
        <xdr:spPr bwMode="auto">
          <a:xfrm>
            <a:off x="776" y="1045"/>
            <a:ext cx="88" cy="78"/>
          </a:xfrm>
          <a:prstGeom prst="rect">
            <a:avLst/>
          </a:prstGeom>
          <a:solidFill>
            <a:srgbClr val="FFFFFF"/>
          </a:solidFill>
          <a:ln w="9525">
            <a:solidFill>
              <a:srgbClr val="000000"/>
            </a:solidFill>
            <a:miter lim="800000"/>
            <a:headEnd/>
            <a:tailEnd/>
          </a:ln>
        </xdr:spPr>
      </xdr:sp>
      <xdr:sp macro="" textlink="">
        <xdr:nvSpPr>
          <xdr:cNvPr id="4" name="テキスト 289"/>
          <xdr:cNvSpPr txBox="1">
            <a:spLocks noChangeArrowheads="1"/>
          </xdr:cNvSpPr>
        </xdr:nvSpPr>
        <xdr:spPr bwMode="auto">
          <a:xfrm>
            <a:off x="776" y="1022"/>
            <a:ext cx="88" cy="24"/>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strike="noStrike">
                <a:solidFill>
                  <a:srgbClr val="000000"/>
                </a:solidFill>
                <a:latin typeface="ＭＳ Ｐ明朝"/>
                <a:ea typeface="ＭＳ Ｐ明朝"/>
              </a:rPr>
              <a:t>承認印</a:t>
            </a:r>
          </a:p>
        </xdr:txBody>
      </xdr:sp>
      <xdr:sp macro="" textlink="">
        <xdr:nvSpPr>
          <xdr:cNvPr id="5" name="Rectangle 6"/>
          <xdr:cNvSpPr>
            <a:spLocks noChangeArrowheads="1"/>
          </xdr:cNvSpPr>
        </xdr:nvSpPr>
        <xdr:spPr bwMode="auto">
          <a:xfrm>
            <a:off x="862" y="1045"/>
            <a:ext cx="88" cy="78"/>
          </a:xfrm>
          <a:prstGeom prst="rect">
            <a:avLst/>
          </a:prstGeom>
          <a:solidFill>
            <a:srgbClr val="FFFFFF"/>
          </a:solidFill>
          <a:ln w="9525">
            <a:solidFill>
              <a:srgbClr val="000000"/>
            </a:solidFill>
            <a:miter lim="800000"/>
            <a:headEnd/>
            <a:tailEnd/>
          </a:ln>
        </xdr:spPr>
      </xdr:sp>
      <xdr:sp macro="" textlink="">
        <xdr:nvSpPr>
          <xdr:cNvPr id="6" name="テキスト 291"/>
          <xdr:cNvSpPr txBox="1">
            <a:spLocks noChangeArrowheads="1"/>
          </xdr:cNvSpPr>
        </xdr:nvSpPr>
        <xdr:spPr bwMode="auto">
          <a:xfrm>
            <a:off x="862" y="1022"/>
            <a:ext cx="88" cy="24"/>
          </a:xfrm>
          <a:prstGeom prst="rect">
            <a:avLst/>
          </a:prstGeom>
          <a:solidFill>
            <a:srgbClr val="FFFFFF"/>
          </a:solidFill>
          <a:ln w="9525">
            <a:solidFill>
              <a:srgbClr val="000000"/>
            </a:solidFill>
            <a:miter lim="800000"/>
            <a:headEnd/>
            <a:tailEnd/>
          </a:ln>
        </xdr:spPr>
      </xdr:sp>
    </xdr:grpSp>
    <xdr:clientData fLocksWithSheet="0"/>
  </xdr:twoCellAnchor>
</xdr:wsDr>
</file>

<file path=xl/drawings/drawing24.xml><?xml version="1.0" encoding="utf-8"?>
<xdr:wsDr xmlns:xdr="http://schemas.openxmlformats.org/drawingml/2006/spreadsheetDrawing" xmlns:a="http://schemas.openxmlformats.org/drawingml/2006/main">
  <xdr:twoCellAnchor>
    <xdr:from>
      <xdr:col>8</xdr:col>
      <xdr:colOff>704022</xdr:colOff>
      <xdr:row>41</xdr:row>
      <xdr:rowOff>90976</xdr:rowOff>
    </xdr:from>
    <xdr:to>
      <xdr:col>11</xdr:col>
      <xdr:colOff>285750</xdr:colOff>
      <xdr:row>46</xdr:row>
      <xdr:rowOff>9522</xdr:rowOff>
    </xdr:to>
    <xdr:grpSp>
      <xdr:nvGrpSpPr>
        <xdr:cNvPr id="2" name="Group 55"/>
        <xdr:cNvGrpSpPr>
          <a:grpSpLocks/>
        </xdr:cNvGrpSpPr>
      </xdr:nvGrpSpPr>
      <xdr:grpSpPr bwMode="auto">
        <a:xfrm>
          <a:off x="5869934" y="10097829"/>
          <a:ext cx="1666022" cy="983105"/>
          <a:chOff x="776" y="1022"/>
          <a:chExt cx="174" cy="101"/>
        </a:xfrm>
      </xdr:grpSpPr>
      <xdr:sp macro="" textlink="">
        <xdr:nvSpPr>
          <xdr:cNvPr id="3" name="Rectangle 4"/>
          <xdr:cNvSpPr>
            <a:spLocks noChangeArrowheads="1"/>
          </xdr:cNvSpPr>
        </xdr:nvSpPr>
        <xdr:spPr bwMode="auto">
          <a:xfrm>
            <a:off x="776" y="1045"/>
            <a:ext cx="88" cy="78"/>
          </a:xfrm>
          <a:prstGeom prst="rect">
            <a:avLst/>
          </a:prstGeom>
          <a:solidFill>
            <a:srgbClr val="FFFFFF"/>
          </a:solidFill>
          <a:ln w="9525">
            <a:solidFill>
              <a:srgbClr val="000000"/>
            </a:solidFill>
            <a:miter lim="800000"/>
            <a:headEnd/>
            <a:tailEnd/>
          </a:ln>
        </xdr:spPr>
      </xdr:sp>
      <xdr:sp macro="" textlink="">
        <xdr:nvSpPr>
          <xdr:cNvPr id="4" name="テキスト 289"/>
          <xdr:cNvSpPr txBox="1">
            <a:spLocks noChangeArrowheads="1"/>
          </xdr:cNvSpPr>
        </xdr:nvSpPr>
        <xdr:spPr bwMode="auto">
          <a:xfrm>
            <a:off x="776" y="1022"/>
            <a:ext cx="88" cy="24"/>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strike="noStrike">
                <a:solidFill>
                  <a:srgbClr val="000000"/>
                </a:solidFill>
                <a:latin typeface="ＭＳ Ｐ明朝"/>
                <a:ea typeface="ＭＳ Ｐ明朝"/>
              </a:rPr>
              <a:t>承認印</a:t>
            </a:r>
          </a:p>
        </xdr:txBody>
      </xdr:sp>
      <xdr:sp macro="" textlink="">
        <xdr:nvSpPr>
          <xdr:cNvPr id="5" name="Rectangle 6"/>
          <xdr:cNvSpPr>
            <a:spLocks noChangeArrowheads="1"/>
          </xdr:cNvSpPr>
        </xdr:nvSpPr>
        <xdr:spPr bwMode="auto">
          <a:xfrm>
            <a:off x="862" y="1045"/>
            <a:ext cx="88" cy="78"/>
          </a:xfrm>
          <a:prstGeom prst="rect">
            <a:avLst/>
          </a:prstGeom>
          <a:solidFill>
            <a:srgbClr val="FFFFFF"/>
          </a:solidFill>
          <a:ln w="9525">
            <a:solidFill>
              <a:srgbClr val="000000"/>
            </a:solidFill>
            <a:miter lim="800000"/>
            <a:headEnd/>
            <a:tailEnd/>
          </a:ln>
        </xdr:spPr>
      </xdr:sp>
      <xdr:sp macro="" textlink="">
        <xdr:nvSpPr>
          <xdr:cNvPr id="6" name="テキスト 291"/>
          <xdr:cNvSpPr txBox="1">
            <a:spLocks noChangeArrowheads="1"/>
          </xdr:cNvSpPr>
        </xdr:nvSpPr>
        <xdr:spPr bwMode="auto">
          <a:xfrm>
            <a:off x="862" y="1022"/>
            <a:ext cx="88" cy="24"/>
          </a:xfrm>
          <a:prstGeom prst="rect">
            <a:avLst/>
          </a:prstGeom>
          <a:solidFill>
            <a:srgbClr val="FFFFFF"/>
          </a:solidFill>
          <a:ln w="9525">
            <a:solidFill>
              <a:srgbClr val="000000"/>
            </a:solidFill>
            <a:miter lim="800000"/>
            <a:headEnd/>
            <a:tailEnd/>
          </a:ln>
        </xdr:spPr>
      </xdr:sp>
    </xdr:grpSp>
    <xdr:clientData fLocksWithSheet="0"/>
  </xdr:twoCellAnchor>
</xdr:wsDr>
</file>

<file path=xl/drawings/drawing25.xml><?xml version="1.0" encoding="utf-8"?>
<xdr:wsDr xmlns:xdr="http://schemas.openxmlformats.org/drawingml/2006/spreadsheetDrawing" xmlns:a="http://schemas.openxmlformats.org/drawingml/2006/main">
  <xdr:twoCellAnchor>
    <xdr:from>
      <xdr:col>8</xdr:col>
      <xdr:colOff>704022</xdr:colOff>
      <xdr:row>41</xdr:row>
      <xdr:rowOff>90976</xdr:rowOff>
    </xdr:from>
    <xdr:to>
      <xdr:col>11</xdr:col>
      <xdr:colOff>285750</xdr:colOff>
      <xdr:row>46</xdr:row>
      <xdr:rowOff>9522</xdr:rowOff>
    </xdr:to>
    <xdr:grpSp>
      <xdr:nvGrpSpPr>
        <xdr:cNvPr id="2" name="Group 55"/>
        <xdr:cNvGrpSpPr>
          <a:grpSpLocks/>
        </xdr:cNvGrpSpPr>
      </xdr:nvGrpSpPr>
      <xdr:grpSpPr bwMode="auto">
        <a:xfrm>
          <a:off x="5869934" y="10097829"/>
          <a:ext cx="1666022" cy="983105"/>
          <a:chOff x="776" y="1022"/>
          <a:chExt cx="174" cy="101"/>
        </a:xfrm>
      </xdr:grpSpPr>
      <xdr:sp macro="" textlink="">
        <xdr:nvSpPr>
          <xdr:cNvPr id="3" name="Rectangle 4"/>
          <xdr:cNvSpPr>
            <a:spLocks noChangeArrowheads="1"/>
          </xdr:cNvSpPr>
        </xdr:nvSpPr>
        <xdr:spPr bwMode="auto">
          <a:xfrm>
            <a:off x="776" y="1045"/>
            <a:ext cx="88" cy="78"/>
          </a:xfrm>
          <a:prstGeom prst="rect">
            <a:avLst/>
          </a:prstGeom>
          <a:solidFill>
            <a:srgbClr val="FFFFFF"/>
          </a:solidFill>
          <a:ln w="9525">
            <a:solidFill>
              <a:srgbClr val="000000"/>
            </a:solidFill>
            <a:miter lim="800000"/>
            <a:headEnd/>
            <a:tailEnd/>
          </a:ln>
        </xdr:spPr>
      </xdr:sp>
      <xdr:sp macro="" textlink="">
        <xdr:nvSpPr>
          <xdr:cNvPr id="4" name="テキスト 289"/>
          <xdr:cNvSpPr txBox="1">
            <a:spLocks noChangeArrowheads="1"/>
          </xdr:cNvSpPr>
        </xdr:nvSpPr>
        <xdr:spPr bwMode="auto">
          <a:xfrm>
            <a:off x="776" y="1022"/>
            <a:ext cx="88" cy="24"/>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strike="noStrike">
                <a:solidFill>
                  <a:srgbClr val="000000"/>
                </a:solidFill>
                <a:latin typeface="ＭＳ Ｐ明朝"/>
                <a:ea typeface="ＭＳ Ｐ明朝"/>
              </a:rPr>
              <a:t>承認印</a:t>
            </a:r>
          </a:p>
        </xdr:txBody>
      </xdr:sp>
      <xdr:sp macro="" textlink="">
        <xdr:nvSpPr>
          <xdr:cNvPr id="5" name="Rectangle 6"/>
          <xdr:cNvSpPr>
            <a:spLocks noChangeArrowheads="1"/>
          </xdr:cNvSpPr>
        </xdr:nvSpPr>
        <xdr:spPr bwMode="auto">
          <a:xfrm>
            <a:off x="862" y="1045"/>
            <a:ext cx="88" cy="78"/>
          </a:xfrm>
          <a:prstGeom prst="rect">
            <a:avLst/>
          </a:prstGeom>
          <a:solidFill>
            <a:srgbClr val="FFFFFF"/>
          </a:solidFill>
          <a:ln w="9525">
            <a:solidFill>
              <a:srgbClr val="000000"/>
            </a:solidFill>
            <a:miter lim="800000"/>
            <a:headEnd/>
            <a:tailEnd/>
          </a:ln>
        </xdr:spPr>
      </xdr:sp>
      <xdr:sp macro="" textlink="">
        <xdr:nvSpPr>
          <xdr:cNvPr id="6" name="テキスト 291"/>
          <xdr:cNvSpPr txBox="1">
            <a:spLocks noChangeArrowheads="1"/>
          </xdr:cNvSpPr>
        </xdr:nvSpPr>
        <xdr:spPr bwMode="auto">
          <a:xfrm>
            <a:off x="862" y="1022"/>
            <a:ext cx="88" cy="24"/>
          </a:xfrm>
          <a:prstGeom prst="rect">
            <a:avLst/>
          </a:prstGeom>
          <a:solidFill>
            <a:srgbClr val="FFFFFF"/>
          </a:solidFill>
          <a:ln w="9525">
            <a:solidFill>
              <a:srgbClr val="000000"/>
            </a:solidFill>
            <a:miter lim="800000"/>
            <a:headEnd/>
            <a:tailEnd/>
          </a:ln>
        </xdr:spPr>
      </xdr:sp>
    </xdr:grpSp>
    <xdr:clientData fLocksWithSheet="0"/>
  </xdr:twoCellAnchor>
</xdr:wsDr>
</file>

<file path=xl/drawings/drawing26.xml><?xml version="1.0" encoding="utf-8"?>
<xdr:wsDr xmlns:xdr="http://schemas.openxmlformats.org/drawingml/2006/spreadsheetDrawing" xmlns:a="http://schemas.openxmlformats.org/drawingml/2006/main">
  <xdr:twoCellAnchor>
    <xdr:from>
      <xdr:col>8</xdr:col>
      <xdr:colOff>704022</xdr:colOff>
      <xdr:row>41</xdr:row>
      <xdr:rowOff>90976</xdr:rowOff>
    </xdr:from>
    <xdr:to>
      <xdr:col>11</xdr:col>
      <xdr:colOff>285750</xdr:colOff>
      <xdr:row>46</xdr:row>
      <xdr:rowOff>9522</xdr:rowOff>
    </xdr:to>
    <xdr:grpSp>
      <xdr:nvGrpSpPr>
        <xdr:cNvPr id="2" name="Group 55"/>
        <xdr:cNvGrpSpPr>
          <a:grpSpLocks/>
        </xdr:cNvGrpSpPr>
      </xdr:nvGrpSpPr>
      <xdr:grpSpPr bwMode="auto">
        <a:xfrm>
          <a:off x="5869934" y="10097829"/>
          <a:ext cx="1666022" cy="983105"/>
          <a:chOff x="776" y="1022"/>
          <a:chExt cx="174" cy="101"/>
        </a:xfrm>
      </xdr:grpSpPr>
      <xdr:sp macro="" textlink="">
        <xdr:nvSpPr>
          <xdr:cNvPr id="3" name="Rectangle 4"/>
          <xdr:cNvSpPr>
            <a:spLocks noChangeArrowheads="1"/>
          </xdr:cNvSpPr>
        </xdr:nvSpPr>
        <xdr:spPr bwMode="auto">
          <a:xfrm>
            <a:off x="776" y="1045"/>
            <a:ext cx="88" cy="78"/>
          </a:xfrm>
          <a:prstGeom prst="rect">
            <a:avLst/>
          </a:prstGeom>
          <a:solidFill>
            <a:srgbClr val="FFFFFF"/>
          </a:solidFill>
          <a:ln w="9525">
            <a:solidFill>
              <a:srgbClr val="000000"/>
            </a:solidFill>
            <a:miter lim="800000"/>
            <a:headEnd/>
            <a:tailEnd/>
          </a:ln>
        </xdr:spPr>
      </xdr:sp>
      <xdr:sp macro="" textlink="">
        <xdr:nvSpPr>
          <xdr:cNvPr id="4" name="テキスト 289"/>
          <xdr:cNvSpPr txBox="1">
            <a:spLocks noChangeArrowheads="1"/>
          </xdr:cNvSpPr>
        </xdr:nvSpPr>
        <xdr:spPr bwMode="auto">
          <a:xfrm>
            <a:off x="776" y="1022"/>
            <a:ext cx="88" cy="24"/>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strike="noStrike">
                <a:solidFill>
                  <a:srgbClr val="000000"/>
                </a:solidFill>
                <a:latin typeface="ＭＳ Ｐ明朝"/>
                <a:ea typeface="ＭＳ Ｐ明朝"/>
              </a:rPr>
              <a:t>承認印</a:t>
            </a:r>
          </a:p>
        </xdr:txBody>
      </xdr:sp>
      <xdr:sp macro="" textlink="">
        <xdr:nvSpPr>
          <xdr:cNvPr id="5" name="Rectangle 6"/>
          <xdr:cNvSpPr>
            <a:spLocks noChangeArrowheads="1"/>
          </xdr:cNvSpPr>
        </xdr:nvSpPr>
        <xdr:spPr bwMode="auto">
          <a:xfrm>
            <a:off x="862" y="1045"/>
            <a:ext cx="88" cy="78"/>
          </a:xfrm>
          <a:prstGeom prst="rect">
            <a:avLst/>
          </a:prstGeom>
          <a:solidFill>
            <a:srgbClr val="FFFFFF"/>
          </a:solidFill>
          <a:ln w="9525">
            <a:solidFill>
              <a:srgbClr val="000000"/>
            </a:solidFill>
            <a:miter lim="800000"/>
            <a:headEnd/>
            <a:tailEnd/>
          </a:ln>
        </xdr:spPr>
      </xdr:sp>
      <xdr:sp macro="" textlink="">
        <xdr:nvSpPr>
          <xdr:cNvPr id="6" name="テキスト 291"/>
          <xdr:cNvSpPr txBox="1">
            <a:spLocks noChangeArrowheads="1"/>
          </xdr:cNvSpPr>
        </xdr:nvSpPr>
        <xdr:spPr bwMode="auto">
          <a:xfrm>
            <a:off x="862" y="1022"/>
            <a:ext cx="88" cy="24"/>
          </a:xfrm>
          <a:prstGeom prst="rect">
            <a:avLst/>
          </a:prstGeom>
          <a:solidFill>
            <a:srgbClr val="FFFFFF"/>
          </a:solidFill>
          <a:ln w="9525">
            <a:solidFill>
              <a:srgbClr val="000000"/>
            </a:solidFill>
            <a:miter lim="800000"/>
            <a:headEnd/>
            <a:tailEnd/>
          </a:ln>
        </xdr:spPr>
      </xdr:sp>
    </xdr:grpSp>
    <xdr:clientData fLocksWithSheet="0"/>
  </xdr:twoCellAnchor>
  <xdr:twoCellAnchor>
    <xdr:from>
      <xdr:col>5</xdr:col>
      <xdr:colOff>38099</xdr:colOff>
      <xdr:row>41</xdr:row>
      <xdr:rowOff>82923</xdr:rowOff>
    </xdr:from>
    <xdr:to>
      <xdr:col>8</xdr:col>
      <xdr:colOff>560294</xdr:colOff>
      <xdr:row>46</xdr:row>
      <xdr:rowOff>112059</xdr:rowOff>
    </xdr:to>
    <xdr:sp macro="" textlink="">
      <xdr:nvSpPr>
        <xdr:cNvPr id="12" name="テキスト ボックス 11"/>
        <xdr:cNvSpPr txBox="1"/>
      </xdr:nvSpPr>
      <xdr:spPr>
        <a:xfrm>
          <a:off x="3220570" y="10089776"/>
          <a:ext cx="2505636" cy="1093695"/>
        </a:xfrm>
        <a:prstGeom prst="rect">
          <a:avLst/>
        </a:prstGeom>
        <a:solidFill>
          <a:schemeClr val="lt1"/>
        </a:solidFill>
        <a:ln w="31750" cmpd="thickThin">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ja-JP" altLang="en-US" sz="1000">
              <a:solidFill>
                <a:schemeClr val="dk1"/>
              </a:solidFill>
              <a:effectLst/>
              <a:latin typeface="+mn-lt"/>
              <a:ea typeface="+mn-ea"/>
              <a:cs typeface="+mn-cs"/>
            </a:rPr>
            <a:t>本シートは左部分のみ印刷で</a:t>
          </a:r>
          <a:endParaRPr kumimoji="0" lang="en-US" altLang="ja-JP" sz="1000">
            <a:solidFill>
              <a:schemeClr val="dk1"/>
            </a:solidFill>
            <a:effectLst/>
            <a:latin typeface="+mn-lt"/>
            <a:ea typeface="+mn-ea"/>
            <a:cs typeface="+mn-cs"/>
          </a:endParaRPr>
        </a:p>
        <a:p>
          <a:r>
            <a:rPr kumimoji="0" lang="ja-JP" altLang="en-US" sz="1000">
              <a:solidFill>
                <a:schemeClr val="dk1"/>
              </a:solidFill>
              <a:effectLst/>
              <a:latin typeface="+mn-lt"/>
              <a:ea typeface="+mn-ea"/>
              <a:cs typeface="+mn-cs"/>
            </a:rPr>
            <a:t>パートナー会社様からの</a:t>
          </a:r>
          <a:endParaRPr kumimoji="0" lang="en-US" altLang="ja-JP" sz="1000">
            <a:solidFill>
              <a:schemeClr val="dk1"/>
            </a:solidFill>
            <a:effectLst/>
            <a:latin typeface="+mn-lt"/>
            <a:ea typeface="+mn-ea"/>
            <a:cs typeface="+mn-cs"/>
          </a:endParaRPr>
        </a:p>
        <a:p>
          <a:r>
            <a:rPr kumimoji="0" lang="en-US" altLang="ja-JP" sz="1000">
              <a:solidFill>
                <a:schemeClr val="dk1"/>
              </a:solidFill>
              <a:effectLst/>
              <a:latin typeface="+mn-lt"/>
              <a:ea typeface="+mn-ea"/>
              <a:cs typeface="+mn-cs"/>
            </a:rPr>
            <a:t>『</a:t>
          </a:r>
          <a:r>
            <a:rPr kumimoji="0" lang="ja-JP" altLang="en-US" sz="1000">
              <a:solidFill>
                <a:schemeClr val="dk1"/>
              </a:solidFill>
              <a:effectLst/>
              <a:latin typeface="+mn-lt"/>
              <a:ea typeface="+mn-ea"/>
              <a:cs typeface="+mn-cs"/>
            </a:rPr>
            <a:t>業務実施報告書</a:t>
          </a:r>
          <a:r>
            <a:rPr kumimoji="0" lang="en-US" altLang="ja-JP" sz="1000">
              <a:solidFill>
                <a:schemeClr val="dk1"/>
              </a:solidFill>
              <a:effectLst/>
              <a:latin typeface="+mn-lt"/>
              <a:ea typeface="+mn-ea"/>
              <a:cs typeface="+mn-cs"/>
            </a:rPr>
            <a:t>』</a:t>
          </a:r>
          <a:r>
            <a:rPr kumimoji="0" lang="ja-JP" altLang="en-US" sz="1000">
              <a:solidFill>
                <a:schemeClr val="dk1"/>
              </a:solidFill>
              <a:effectLst/>
              <a:latin typeface="+mn-lt"/>
              <a:ea typeface="+mn-ea"/>
              <a:cs typeface="+mn-cs"/>
            </a:rPr>
            <a:t>の原本として</a:t>
          </a:r>
          <a:endParaRPr kumimoji="0" lang="en-US" altLang="ja-JP" sz="1000">
            <a:solidFill>
              <a:schemeClr val="dk1"/>
            </a:solidFill>
            <a:effectLst/>
            <a:latin typeface="+mn-lt"/>
            <a:ea typeface="+mn-ea"/>
            <a:cs typeface="+mn-cs"/>
          </a:endParaRPr>
        </a:p>
        <a:p>
          <a:r>
            <a:rPr kumimoji="0" lang="ja-JP" altLang="en-US" sz="1000">
              <a:solidFill>
                <a:schemeClr val="dk1"/>
              </a:solidFill>
              <a:effectLst/>
              <a:latin typeface="+mn-lt"/>
              <a:ea typeface="+mn-ea"/>
              <a:cs typeface="+mn-cs"/>
            </a:rPr>
            <a:t>活用いただけます。</a:t>
          </a:r>
          <a:endParaRPr kumimoji="0" lang="en-US" altLang="ja-JP" sz="1000">
            <a:solidFill>
              <a:schemeClr val="dk1"/>
            </a:solidFill>
            <a:effectLst/>
            <a:latin typeface="+mn-lt"/>
            <a:ea typeface="+mn-ea"/>
            <a:cs typeface="+mn-cs"/>
          </a:endParaRPr>
        </a:p>
        <a:p>
          <a:r>
            <a:rPr kumimoji="0" lang="ja-JP" altLang="en-US" sz="1000">
              <a:solidFill>
                <a:schemeClr val="dk1"/>
              </a:solidFill>
              <a:effectLst/>
              <a:latin typeface="+mn-lt"/>
              <a:ea typeface="+mn-ea"/>
              <a:cs typeface="+mn-cs"/>
            </a:rPr>
            <a:t>その際は右部の原本に</a:t>
          </a:r>
          <a:r>
            <a:rPr kumimoji="0" lang="en-US" altLang="ja-JP" sz="1000">
              <a:solidFill>
                <a:schemeClr val="dk1"/>
              </a:solidFill>
              <a:effectLst/>
              <a:latin typeface="+mn-lt"/>
              <a:ea typeface="+mn-ea"/>
              <a:cs typeface="+mn-cs"/>
            </a:rPr>
            <a:t>PM</a:t>
          </a:r>
          <a:r>
            <a:rPr kumimoji="0" lang="ja-JP" altLang="en-US" sz="1000">
              <a:solidFill>
                <a:schemeClr val="dk1"/>
              </a:solidFill>
              <a:effectLst/>
              <a:latin typeface="+mn-lt"/>
              <a:ea typeface="+mn-ea"/>
              <a:cs typeface="+mn-cs"/>
            </a:rPr>
            <a:t>の承認印を必ず押印してください。</a:t>
          </a:r>
          <a:endParaRPr kumimoji="1" lang="en-US" altLang="ja-JP" sz="1000">
            <a:solidFill>
              <a:schemeClr val="dk1"/>
            </a:solidFill>
            <a:effectLst/>
            <a:latin typeface="+mn-lt"/>
            <a:ea typeface="+mn-ea"/>
            <a:cs typeface="+mn-cs"/>
          </a:endParaRPr>
        </a:p>
      </xdr:txBody>
    </xdr:sp>
    <xdr:clientData/>
  </xdr:twoCellAnchor>
  <xdr:twoCellAnchor>
    <xdr:from>
      <xdr:col>18</xdr:col>
      <xdr:colOff>486334</xdr:colOff>
      <xdr:row>0</xdr:row>
      <xdr:rowOff>71719</xdr:rowOff>
    </xdr:from>
    <xdr:to>
      <xdr:col>21</xdr:col>
      <xdr:colOff>168088</xdr:colOff>
      <xdr:row>2</xdr:row>
      <xdr:rowOff>127748</xdr:rowOff>
    </xdr:to>
    <xdr:sp macro="" textlink="">
      <xdr:nvSpPr>
        <xdr:cNvPr id="17" name="四角形吹き出し 16"/>
        <xdr:cNvSpPr/>
      </xdr:nvSpPr>
      <xdr:spPr>
        <a:xfrm>
          <a:off x="12846422" y="71719"/>
          <a:ext cx="2841813" cy="694764"/>
        </a:xfrm>
        <a:prstGeom prst="wedgeRectCallout">
          <a:avLst>
            <a:gd name="adj1" fmla="val -71608"/>
            <a:gd name="adj2" fmla="val 93146"/>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000"/>
            <a:t>プロジェクト</a:t>
          </a:r>
          <a:r>
            <a:rPr kumimoji="1" lang="en-US" altLang="ja-JP" sz="1000"/>
            <a:t>ID</a:t>
          </a:r>
          <a:r>
            <a:rPr kumimoji="1" lang="ja-JP" altLang="en-US" sz="1000"/>
            <a:t>・プロジェクト名を最低１つ必ず入力してください。</a:t>
          </a:r>
          <a:endParaRPr kumimoji="1" lang="en-US" altLang="ja-JP" sz="1000"/>
        </a:p>
        <a:p>
          <a:pPr algn="l"/>
          <a:r>
            <a:rPr kumimoji="1" lang="ja-JP" altLang="en-US" sz="1000"/>
            <a:t>２つ以上ある場合は②以降に入力してください。</a:t>
          </a:r>
          <a:endParaRPr kumimoji="1" lang="en-US" altLang="ja-JP" sz="1000"/>
        </a:p>
      </xdr:txBody>
    </xdr:sp>
    <xdr:clientData/>
  </xdr:twoCellAnchor>
  <xdr:twoCellAnchor>
    <xdr:from>
      <xdr:col>0</xdr:col>
      <xdr:colOff>522192</xdr:colOff>
      <xdr:row>16</xdr:row>
      <xdr:rowOff>118785</xdr:rowOff>
    </xdr:from>
    <xdr:to>
      <xdr:col>3</xdr:col>
      <xdr:colOff>549088</xdr:colOff>
      <xdr:row>19</xdr:row>
      <xdr:rowOff>78443</xdr:rowOff>
    </xdr:to>
    <xdr:sp macro="" textlink="">
      <xdr:nvSpPr>
        <xdr:cNvPr id="19" name="四角形吹き出し 18"/>
        <xdr:cNvSpPr/>
      </xdr:nvSpPr>
      <xdr:spPr>
        <a:xfrm>
          <a:off x="522192" y="4108079"/>
          <a:ext cx="1887072" cy="699246"/>
        </a:xfrm>
        <a:prstGeom prst="wedgeRectCallout">
          <a:avLst>
            <a:gd name="adj1" fmla="val 67192"/>
            <a:gd name="adj2" fmla="val -120047"/>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r>
            <a:rPr kumimoji="1" lang="ja-JP" altLang="ja-JP" sz="1000">
              <a:solidFill>
                <a:schemeClr val="dk1"/>
              </a:solidFill>
              <a:effectLst/>
              <a:latin typeface="+mn-lt"/>
              <a:ea typeface="+mn-ea"/>
              <a:cs typeface="+mn-cs"/>
            </a:rPr>
            <a:t>・</a:t>
          </a:r>
          <a:r>
            <a:rPr kumimoji="1" lang="ja-JP" altLang="en-US" sz="1000">
              <a:solidFill>
                <a:schemeClr val="dk1"/>
              </a:solidFill>
              <a:effectLst/>
              <a:latin typeface="+mn-lt"/>
              <a:ea typeface="+mn-ea"/>
              <a:cs typeface="+mn-cs"/>
            </a:rPr>
            <a:t>休憩時間は労基法をベースに</a:t>
          </a:r>
          <a:endParaRPr lang="ja-JP" altLang="ja-JP" sz="1000">
            <a:effectLst/>
          </a:endParaRPr>
        </a:p>
        <a:p>
          <a:r>
            <a:rPr kumimoji="1" lang="ja-JP" altLang="ja-JP" sz="1000">
              <a:solidFill>
                <a:schemeClr val="dk1"/>
              </a:solidFill>
              <a:effectLst/>
              <a:latin typeface="+mn-lt"/>
              <a:ea typeface="+mn-ea"/>
              <a:cs typeface="+mn-cs"/>
            </a:rPr>
            <a:t>→ </a:t>
          </a:r>
          <a:r>
            <a:rPr kumimoji="1" lang="ja-JP" altLang="en-US" sz="1000">
              <a:solidFill>
                <a:schemeClr val="dk1"/>
              </a:solidFill>
              <a:effectLst/>
              <a:latin typeface="+mn-lt"/>
              <a:ea typeface="+mn-ea"/>
              <a:cs typeface="+mn-cs"/>
            </a:rPr>
            <a:t>１：００</a:t>
          </a:r>
          <a:endParaRPr kumimoji="1" lang="en-US" altLang="ja-JP" sz="1000">
            <a:solidFill>
              <a:schemeClr val="dk1"/>
            </a:solidFill>
            <a:effectLst/>
            <a:latin typeface="+mn-lt"/>
            <a:ea typeface="+mn-ea"/>
            <a:cs typeface="+mn-cs"/>
          </a:endParaRPr>
        </a:p>
        <a:p>
          <a:r>
            <a:rPr kumimoji="1" lang="ja-JP" altLang="ja-JP" sz="1000">
              <a:solidFill>
                <a:schemeClr val="dk1"/>
              </a:solidFill>
              <a:effectLst/>
              <a:latin typeface="+mn-lt"/>
              <a:ea typeface="+mn-ea"/>
              <a:cs typeface="+mn-cs"/>
            </a:rPr>
            <a:t>と入力してください。</a:t>
          </a:r>
          <a:endParaRPr lang="ja-JP" altLang="ja-JP" sz="1000">
            <a:effectLst/>
          </a:endParaRPr>
        </a:p>
        <a:p>
          <a:pPr algn="l"/>
          <a:endParaRPr kumimoji="1" lang="ja-JP" altLang="en-US" sz="1000"/>
        </a:p>
      </xdr:txBody>
    </xdr:sp>
    <xdr:clientData/>
  </xdr:twoCellAnchor>
  <xdr:twoCellAnchor>
    <xdr:from>
      <xdr:col>0</xdr:col>
      <xdr:colOff>347382</xdr:colOff>
      <xdr:row>8</xdr:row>
      <xdr:rowOff>47066</xdr:rowOff>
    </xdr:from>
    <xdr:to>
      <xdr:col>3</xdr:col>
      <xdr:colOff>324970</xdr:colOff>
      <xdr:row>12</xdr:row>
      <xdr:rowOff>112059</xdr:rowOff>
    </xdr:to>
    <xdr:sp macro="" textlink="">
      <xdr:nvSpPr>
        <xdr:cNvPr id="20" name="四角形吹き出し 19"/>
        <xdr:cNvSpPr/>
      </xdr:nvSpPr>
      <xdr:spPr>
        <a:xfrm>
          <a:off x="347382" y="2064125"/>
          <a:ext cx="1837764" cy="1051110"/>
        </a:xfrm>
        <a:prstGeom prst="wedgeRectCallout">
          <a:avLst>
            <a:gd name="adj1" fmla="val 35717"/>
            <a:gd name="adj2" fmla="val 83558"/>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000"/>
            <a:t>就業開始と就業終了の時刻を入力してください。</a:t>
          </a:r>
          <a:endParaRPr kumimoji="1" lang="en-US" altLang="ja-JP" sz="1000"/>
        </a:p>
        <a:p>
          <a:pPr algn="l"/>
          <a:r>
            <a:rPr kumimoji="1" lang="ja-JP" altLang="en-US" sz="1000">
              <a:solidFill>
                <a:srgbClr val="FF0000"/>
              </a:solidFill>
            </a:rPr>
            <a:t>入力形式は</a:t>
          </a:r>
          <a:endParaRPr kumimoji="1" lang="en-US" altLang="ja-JP" sz="1000">
            <a:solidFill>
              <a:srgbClr val="FF0000"/>
            </a:solidFill>
          </a:endParaRPr>
        </a:p>
        <a:p>
          <a:pPr algn="l"/>
          <a:r>
            <a:rPr kumimoji="1" lang="ja-JP" altLang="en-US" sz="1000">
              <a:solidFill>
                <a:srgbClr val="FF0000"/>
              </a:solidFill>
            </a:rPr>
            <a:t>→ １０：００</a:t>
          </a:r>
          <a:endParaRPr kumimoji="1" lang="en-US" altLang="ja-JP" sz="1000">
            <a:solidFill>
              <a:srgbClr val="FF0000"/>
            </a:solidFill>
          </a:endParaRPr>
        </a:p>
        <a:p>
          <a:pPr algn="l"/>
          <a:r>
            <a:rPr kumimoji="1" lang="ja-JP" altLang="en-US" sz="1000">
              <a:solidFill>
                <a:srgbClr val="FF0000"/>
              </a:solidFill>
            </a:rPr>
            <a:t>のコロン打ちをしてください。</a:t>
          </a:r>
          <a:endParaRPr kumimoji="1" lang="en-US" altLang="ja-JP" sz="1000">
            <a:solidFill>
              <a:srgbClr val="FF0000"/>
            </a:solidFill>
          </a:endParaRPr>
        </a:p>
        <a:p>
          <a:pPr algn="l"/>
          <a:endParaRPr kumimoji="1" lang="ja-JP" altLang="en-US" sz="1000"/>
        </a:p>
      </xdr:txBody>
    </xdr:sp>
    <xdr:clientData/>
  </xdr:twoCellAnchor>
  <xdr:twoCellAnchor>
    <xdr:from>
      <xdr:col>13</xdr:col>
      <xdr:colOff>244286</xdr:colOff>
      <xdr:row>3</xdr:row>
      <xdr:rowOff>53789</xdr:rowOff>
    </xdr:from>
    <xdr:to>
      <xdr:col>15</xdr:col>
      <xdr:colOff>986117</xdr:colOff>
      <xdr:row>6</xdr:row>
      <xdr:rowOff>235323</xdr:rowOff>
    </xdr:to>
    <xdr:sp macro="" textlink="">
      <xdr:nvSpPr>
        <xdr:cNvPr id="21" name="四角形吹き出し 20"/>
        <xdr:cNvSpPr/>
      </xdr:nvSpPr>
      <xdr:spPr>
        <a:xfrm>
          <a:off x="7976345" y="916642"/>
          <a:ext cx="2209801" cy="775446"/>
        </a:xfrm>
        <a:prstGeom prst="wedgeRectCallout">
          <a:avLst>
            <a:gd name="adj1" fmla="val -23469"/>
            <a:gd name="adj2" fmla="val -64481"/>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r>
            <a:rPr kumimoji="1" lang="ja-JP" altLang="en-US" sz="1000">
              <a:solidFill>
                <a:schemeClr val="dk1"/>
              </a:solidFill>
              <a:effectLst/>
              <a:latin typeface="+mn-lt"/>
              <a:ea typeface="+mn-ea"/>
              <a:cs typeface="+mn-cs"/>
            </a:rPr>
            <a:t>パートナー会社様との契約条件の上限時間を記入してください。</a:t>
          </a:r>
        </a:p>
        <a:p>
          <a:r>
            <a:rPr kumimoji="1" lang="ja-JP" altLang="en-US" sz="1000">
              <a:solidFill>
                <a:schemeClr val="dk1"/>
              </a:solidFill>
              <a:effectLst/>
              <a:latin typeface="+mn-lt"/>
              <a:ea typeface="+mn-ea"/>
              <a:cs typeface="+mn-cs"/>
            </a:rPr>
            <a:t>例）</a:t>
          </a:r>
          <a:r>
            <a:rPr kumimoji="1" lang="en-US" altLang="ja-JP" sz="1000">
              <a:solidFill>
                <a:schemeClr val="dk1"/>
              </a:solidFill>
              <a:effectLst/>
              <a:latin typeface="+mn-lt"/>
              <a:ea typeface="+mn-ea"/>
              <a:cs typeface="+mn-cs"/>
            </a:rPr>
            <a:t>140H</a:t>
          </a:r>
          <a:r>
            <a:rPr kumimoji="1" lang="ja-JP" altLang="en-US" sz="1000">
              <a:solidFill>
                <a:schemeClr val="dk1"/>
              </a:solidFill>
              <a:effectLst/>
              <a:latin typeface="+mn-lt"/>
              <a:ea typeface="+mn-ea"/>
              <a:cs typeface="+mn-cs"/>
            </a:rPr>
            <a:t>～</a:t>
          </a:r>
          <a:r>
            <a:rPr kumimoji="1" lang="en-US" altLang="ja-JP" sz="1000">
              <a:solidFill>
                <a:schemeClr val="dk1"/>
              </a:solidFill>
              <a:effectLst/>
              <a:latin typeface="+mn-lt"/>
              <a:ea typeface="+mn-ea"/>
              <a:cs typeface="+mn-cs"/>
            </a:rPr>
            <a:t>180H</a:t>
          </a:r>
          <a:r>
            <a:rPr kumimoji="1" lang="ja-JP" altLang="en-US" sz="1000">
              <a:solidFill>
                <a:schemeClr val="dk1"/>
              </a:solidFill>
              <a:effectLst/>
              <a:latin typeface="+mn-lt"/>
              <a:ea typeface="+mn-ea"/>
              <a:cs typeface="+mn-cs"/>
            </a:rPr>
            <a:t>のレンジであれば、</a:t>
          </a:r>
          <a:r>
            <a:rPr kumimoji="1" lang="en-US" altLang="ja-JP" sz="1000">
              <a:solidFill>
                <a:schemeClr val="dk1"/>
              </a:solidFill>
              <a:effectLst/>
              <a:latin typeface="+mn-lt"/>
              <a:ea typeface="+mn-ea"/>
              <a:cs typeface="+mn-cs"/>
            </a:rPr>
            <a:t>180</a:t>
          </a:r>
          <a:r>
            <a:rPr kumimoji="1" lang="ja-JP" altLang="en-US" sz="1000">
              <a:solidFill>
                <a:schemeClr val="dk1"/>
              </a:solidFill>
              <a:effectLst/>
              <a:latin typeface="+mn-lt"/>
              <a:ea typeface="+mn-ea"/>
              <a:cs typeface="+mn-cs"/>
            </a:rPr>
            <a:t>を入力</a:t>
          </a:r>
          <a:endParaRPr kumimoji="1" lang="ja-JP" altLang="en-US" sz="1000"/>
        </a:p>
      </xdr:txBody>
    </xdr:sp>
    <xdr:clientData/>
  </xdr:twoCellAnchor>
  <xdr:twoCellAnchor>
    <xdr:from>
      <xdr:col>2</xdr:col>
      <xdr:colOff>237562</xdr:colOff>
      <xdr:row>22</xdr:row>
      <xdr:rowOff>237566</xdr:rowOff>
    </xdr:from>
    <xdr:to>
      <xdr:col>5</xdr:col>
      <xdr:colOff>466163</xdr:colOff>
      <xdr:row>25</xdr:row>
      <xdr:rowOff>197224</xdr:rowOff>
    </xdr:to>
    <xdr:sp macro="" textlink="">
      <xdr:nvSpPr>
        <xdr:cNvPr id="22" name="四角形吹き出し 21"/>
        <xdr:cNvSpPr/>
      </xdr:nvSpPr>
      <xdr:spPr>
        <a:xfrm>
          <a:off x="1761562" y="5706037"/>
          <a:ext cx="1887072" cy="699246"/>
        </a:xfrm>
        <a:prstGeom prst="wedgeRectCallout">
          <a:avLst>
            <a:gd name="adj1" fmla="val 33344"/>
            <a:gd name="adj2" fmla="val -129662"/>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r>
            <a:rPr kumimoji="1" lang="ja-JP" altLang="ja-JP" sz="1000">
              <a:solidFill>
                <a:schemeClr val="dk1"/>
              </a:solidFill>
              <a:effectLst/>
              <a:latin typeface="+mn-lt"/>
              <a:ea typeface="+mn-ea"/>
              <a:cs typeface="+mn-cs"/>
            </a:rPr>
            <a:t>・</a:t>
          </a:r>
          <a:r>
            <a:rPr kumimoji="1" lang="ja-JP" altLang="en-US" sz="1000">
              <a:solidFill>
                <a:schemeClr val="dk1"/>
              </a:solidFill>
              <a:effectLst/>
              <a:latin typeface="+mn-lt"/>
              <a:ea typeface="+mn-ea"/>
              <a:cs typeface="+mn-cs"/>
            </a:rPr>
            <a:t>休憩時間以外で外出等をされた場合はその時間を入力してください。</a:t>
          </a:r>
          <a:endParaRPr kumimoji="1" lang="ja-JP" altLang="en-US" sz="1000"/>
        </a:p>
      </xdr:txBody>
    </xdr:sp>
    <xdr:clientData/>
  </xdr:twoCellAnchor>
  <xdr:twoCellAnchor>
    <xdr:from>
      <xdr:col>4</xdr:col>
      <xdr:colOff>98609</xdr:colOff>
      <xdr:row>29</xdr:row>
      <xdr:rowOff>31379</xdr:rowOff>
    </xdr:from>
    <xdr:to>
      <xdr:col>7</xdr:col>
      <xdr:colOff>2240</xdr:colOff>
      <xdr:row>31</xdr:row>
      <xdr:rowOff>237566</xdr:rowOff>
    </xdr:to>
    <xdr:sp macro="" textlink="">
      <xdr:nvSpPr>
        <xdr:cNvPr id="23" name="四角形吹き出し 22"/>
        <xdr:cNvSpPr/>
      </xdr:nvSpPr>
      <xdr:spPr>
        <a:xfrm>
          <a:off x="2619933" y="7225555"/>
          <a:ext cx="1887072" cy="699246"/>
        </a:xfrm>
        <a:prstGeom prst="wedgeRectCallout">
          <a:avLst>
            <a:gd name="adj1" fmla="val 92133"/>
            <a:gd name="adj2" fmla="val -136073"/>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r>
            <a:rPr kumimoji="1" lang="ja-JP" altLang="en-US" sz="1000"/>
            <a:t>休暇を取得した際は実行時間は空白で、報告欄に休暇の旨を入力してください。</a:t>
          </a:r>
        </a:p>
      </xdr:txBody>
    </xdr:sp>
    <xdr:clientData/>
  </xdr:twoCellAnchor>
  <xdr:twoCellAnchor>
    <xdr:from>
      <xdr:col>4</xdr:col>
      <xdr:colOff>284626</xdr:colOff>
      <xdr:row>34</xdr:row>
      <xdr:rowOff>26895</xdr:rowOff>
    </xdr:from>
    <xdr:to>
      <xdr:col>7</xdr:col>
      <xdr:colOff>188257</xdr:colOff>
      <xdr:row>36</xdr:row>
      <xdr:rowOff>233083</xdr:rowOff>
    </xdr:to>
    <xdr:sp macro="" textlink="">
      <xdr:nvSpPr>
        <xdr:cNvPr id="24" name="四角形吹き出し 23"/>
        <xdr:cNvSpPr/>
      </xdr:nvSpPr>
      <xdr:spPr>
        <a:xfrm>
          <a:off x="2805950" y="8453719"/>
          <a:ext cx="1887072" cy="699246"/>
        </a:xfrm>
        <a:prstGeom prst="wedgeRectCallout">
          <a:avLst>
            <a:gd name="adj1" fmla="val 82632"/>
            <a:gd name="adj2" fmla="val -209791"/>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r>
            <a:rPr kumimoji="1" lang="ja-JP" altLang="en-US" sz="1000"/>
            <a:t>休日出勤をした際は実行時間に時間を入力し、報告欄に休日出勤の旨を入力してください。</a:t>
          </a:r>
        </a:p>
      </xdr:txBody>
    </xdr:sp>
    <xdr:clientData/>
  </xdr:twoCellAnchor>
  <xdr:twoCellAnchor>
    <xdr:from>
      <xdr:col>13</xdr:col>
      <xdr:colOff>365310</xdr:colOff>
      <xdr:row>14</xdr:row>
      <xdr:rowOff>174802</xdr:rowOff>
    </xdr:from>
    <xdr:to>
      <xdr:col>15</xdr:col>
      <xdr:colOff>795617</xdr:colOff>
      <xdr:row>20</xdr:row>
      <xdr:rowOff>89645</xdr:rowOff>
    </xdr:to>
    <xdr:grpSp>
      <xdr:nvGrpSpPr>
        <xdr:cNvPr id="28" name="グループ化 27"/>
        <xdr:cNvGrpSpPr/>
      </xdr:nvGrpSpPr>
      <xdr:grpSpPr>
        <a:xfrm>
          <a:off x="8097369" y="3671037"/>
          <a:ext cx="1898277" cy="1394020"/>
          <a:chOff x="8153399" y="3693458"/>
          <a:chExt cx="1898277" cy="763878"/>
        </a:xfrm>
      </xdr:grpSpPr>
      <xdr:sp macro="" textlink="">
        <xdr:nvSpPr>
          <xdr:cNvPr id="18" name="四角形吹き出し 17"/>
          <xdr:cNvSpPr/>
        </xdr:nvSpPr>
        <xdr:spPr>
          <a:xfrm>
            <a:off x="8169088" y="3697940"/>
            <a:ext cx="1882588" cy="661149"/>
          </a:xfrm>
          <a:prstGeom prst="wedgeRectCallout">
            <a:avLst>
              <a:gd name="adj1" fmla="val 38323"/>
              <a:gd name="adj2" fmla="val -76182"/>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r>
              <a:rPr kumimoji="1" lang="ja-JP" altLang="ja-JP" sz="1000">
                <a:solidFill>
                  <a:schemeClr val="dk1"/>
                </a:solidFill>
                <a:effectLst/>
                <a:latin typeface="+mn-lt"/>
                <a:ea typeface="+mn-ea"/>
                <a:cs typeface="+mn-cs"/>
              </a:rPr>
              <a:t>・本セルは</a:t>
            </a:r>
            <a:endParaRPr lang="ja-JP" altLang="ja-JP" sz="1000">
              <a:effectLst/>
            </a:endParaRPr>
          </a:p>
          <a:p>
            <a:r>
              <a:rPr kumimoji="1" lang="ja-JP" altLang="ja-JP" sz="1000">
                <a:solidFill>
                  <a:schemeClr val="dk1"/>
                </a:solidFill>
                <a:effectLst/>
                <a:latin typeface="+mn-lt"/>
                <a:ea typeface="+mn-ea"/>
                <a:cs typeface="+mn-cs"/>
              </a:rPr>
              <a:t>→ </a:t>
            </a:r>
            <a:r>
              <a:rPr kumimoji="1" lang="en-US" altLang="ja-JP" sz="1000">
                <a:solidFill>
                  <a:schemeClr val="dk1"/>
                </a:solidFill>
                <a:effectLst/>
                <a:latin typeface="+mn-lt"/>
                <a:ea typeface="+mn-ea"/>
                <a:cs typeface="+mn-cs"/>
              </a:rPr>
              <a:t>YYYY/MM</a:t>
            </a:r>
            <a:endParaRPr lang="ja-JP" altLang="ja-JP" sz="1000">
              <a:effectLst/>
            </a:endParaRPr>
          </a:p>
          <a:p>
            <a:r>
              <a:rPr kumimoji="1" lang="ja-JP" altLang="ja-JP" sz="1000">
                <a:solidFill>
                  <a:schemeClr val="dk1"/>
                </a:solidFill>
                <a:effectLst/>
                <a:latin typeface="+mn-lt"/>
                <a:ea typeface="+mn-ea"/>
                <a:cs typeface="+mn-cs"/>
              </a:rPr>
              <a:t>と入力してください。</a:t>
            </a:r>
            <a:endParaRPr lang="ja-JP" altLang="ja-JP" sz="1000">
              <a:effectLst/>
            </a:endParaRPr>
          </a:p>
          <a:p>
            <a:pPr algn="l"/>
            <a:endParaRPr kumimoji="1" lang="ja-JP" altLang="en-US" sz="1000"/>
          </a:p>
        </xdr:txBody>
      </xdr:sp>
      <xdr:sp macro="" textlink="">
        <xdr:nvSpPr>
          <xdr:cNvPr id="25" name="四角形吹き出し 24"/>
          <xdr:cNvSpPr/>
        </xdr:nvSpPr>
        <xdr:spPr>
          <a:xfrm>
            <a:off x="8153399" y="3693458"/>
            <a:ext cx="1882588" cy="763878"/>
          </a:xfrm>
          <a:prstGeom prst="wedgeRectCallout">
            <a:avLst>
              <a:gd name="adj1" fmla="val -20606"/>
              <a:gd name="adj2" fmla="val -74597"/>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r>
              <a:rPr kumimoji="1" lang="ja-JP" altLang="en-US" sz="1000"/>
              <a:t>本</a:t>
            </a:r>
            <a:r>
              <a:rPr kumimoji="1" lang="en-US" altLang="ja-JP" sz="1000"/>
              <a:t>2</a:t>
            </a:r>
            <a:r>
              <a:rPr kumimoji="1" lang="ja-JP" altLang="en-US" sz="1000"/>
              <a:t>列は入力不要です。</a:t>
            </a:r>
            <a:endParaRPr kumimoji="1" lang="en-US" altLang="ja-JP" sz="1000"/>
          </a:p>
          <a:p>
            <a:pPr algn="l"/>
            <a:endParaRPr kumimoji="1" lang="en-US" altLang="ja-JP" sz="1000"/>
          </a:p>
          <a:p>
            <a:pPr algn="l"/>
            <a:r>
              <a:rPr kumimoji="1" lang="ja-JP" altLang="en-US" sz="1000"/>
              <a:t>・契約時間：</a:t>
            </a:r>
            <a:r>
              <a:rPr kumimoji="1" lang="en-US" altLang="ja-JP" sz="1000"/>
              <a:t>1</a:t>
            </a:r>
            <a:r>
              <a:rPr kumimoji="1" lang="ja-JP" altLang="en-US" sz="1000"/>
              <a:t>日平均で作業最大時間の目安となります。</a:t>
            </a:r>
            <a:endParaRPr kumimoji="1" lang="en-US" altLang="ja-JP" sz="1000"/>
          </a:p>
          <a:p>
            <a:pPr algn="l"/>
            <a:r>
              <a:rPr kumimoji="1" lang="ja-JP" altLang="en-US" sz="1000"/>
              <a:t>・実作業時間：左の勤怠表とイコ－ルの作業時間となります。</a:t>
            </a:r>
          </a:p>
        </xdr:txBody>
      </xdr:sp>
    </xdr:grpSp>
    <xdr:clientData/>
  </xdr:twoCellAnchor>
  <xdr:twoCellAnchor>
    <xdr:from>
      <xdr:col>16</xdr:col>
      <xdr:colOff>925606</xdr:colOff>
      <xdr:row>8</xdr:row>
      <xdr:rowOff>96369</xdr:rowOff>
    </xdr:from>
    <xdr:to>
      <xdr:col>19</xdr:col>
      <xdr:colOff>1030943</xdr:colOff>
      <xdr:row>12</xdr:row>
      <xdr:rowOff>134472</xdr:rowOff>
    </xdr:to>
    <xdr:grpSp>
      <xdr:nvGrpSpPr>
        <xdr:cNvPr id="29" name="グループ化 28"/>
        <xdr:cNvGrpSpPr/>
      </xdr:nvGrpSpPr>
      <xdr:grpSpPr>
        <a:xfrm>
          <a:off x="11178988" y="2113428"/>
          <a:ext cx="3265396" cy="1024220"/>
          <a:chOff x="8153400" y="3693457"/>
          <a:chExt cx="1898276" cy="665629"/>
        </a:xfrm>
      </xdr:grpSpPr>
      <xdr:sp macro="" textlink="">
        <xdr:nvSpPr>
          <xdr:cNvPr id="30" name="四角形吹き出し 29"/>
          <xdr:cNvSpPr/>
        </xdr:nvSpPr>
        <xdr:spPr>
          <a:xfrm>
            <a:off x="8169088" y="3697937"/>
            <a:ext cx="1882588" cy="661149"/>
          </a:xfrm>
          <a:prstGeom prst="wedgeRectCallout">
            <a:avLst>
              <a:gd name="adj1" fmla="val 36424"/>
              <a:gd name="adj2" fmla="val -96859"/>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r>
              <a:rPr kumimoji="1" lang="ja-JP" altLang="ja-JP" sz="1000">
                <a:solidFill>
                  <a:schemeClr val="dk1"/>
                </a:solidFill>
                <a:effectLst/>
                <a:latin typeface="+mn-lt"/>
                <a:ea typeface="+mn-ea"/>
                <a:cs typeface="+mn-cs"/>
              </a:rPr>
              <a:t>・本セルは</a:t>
            </a:r>
            <a:endParaRPr lang="ja-JP" altLang="ja-JP" sz="1000">
              <a:effectLst/>
            </a:endParaRPr>
          </a:p>
          <a:p>
            <a:r>
              <a:rPr kumimoji="1" lang="ja-JP" altLang="ja-JP" sz="1000">
                <a:solidFill>
                  <a:schemeClr val="dk1"/>
                </a:solidFill>
                <a:effectLst/>
                <a:latin typeface="+mn-lt"/>
                <a:ea typeface="+mn-ea"/>
                <a:cs typeface="+mn-cs"/>
              </a:rPr>
              <a:t>→ </a:t>
            </a:r>
            <a:r>
              <a:rPr kumimoji="1" lang="en-US" altLang="ja-JP" sz="1000">
                <a:solidFill>
                  <a:schemeClr val="dk1"/>
                </a:solidFill>
                <a:effectLst/>
                <a:latin typeface="+mn-lt"/>
                <a:ea typeface="+mn-ea"/>
                <a:cs typeface="+mn-cs"/>
              </a:rPr>
              <a:t>YYYY/MM</a:t>
            </a:r>
            <a:endParaRPr lang="ja-JP" altLang="ja-JP" sz="1000">
              <a:effectLst/>
            </a:endParaRPr>
          </a:p>
          <a:p>
            <a:r>
              <a:rPr kumimoji="1" lang="ja-JP" altLang="ja-JP" sz="1000">
                <a:solidFill>
                  <a:schemeClr val="dk1"/>
                </a:solidFill>
                <a:effectLst/>
                <a:latin typeface="+mn-lt"/>
                <a:ea typeface="+mn-ea"/>
                <a:cs typeface="+mn-cs"/>
              </a:rPr>
              <a:t>と入力してください。</a:t>
            </a:r>
            <a:endParaRPr lang="ja-JP" altLang="ja-JP" sz="1000">
              <a:effectLst/>
            </a:endParaRPr>
          </a:p>
          <a:p>
            <a:pPr algn="l"/>
            <a:endParaRPr kumimoji="1" lang="ja-JP" altLang="en-US" sz="1000"/>
          </a:p>
        </xdr:txBody>
      </xdr:sp>
      <xdr:sp macro="" textlink="">
        <xdr:nvSpPr>
          <xdr:cNvPr id="31" name="四角形吹き出し 30"/>
          <xdr:cNvSpPr/>
        </xdr:nvSpPr>
        <xdr:spPr>
          <a:xfrm>
            <a:off x="8153400" y="3693457"/>
            <a:ext cx="1882588" cy="661149"/>
          </a:xfrm>
          <a:prstGeom prst="wedgeRectCallout">
            <a:avLst>
              <a:gd name="adj1" fmla="val -26078"/>
              <a:gd name="adj2" fmla="val -103098"/>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000"/>
              <a:t>按分率についてはプロジェクトが１つしか無い場合は</a:t>
            </a:r>
          </a:p>
          <a:p>
            <a:pPr algn="l"/>
            <a:r>
              <a:rPr kumimoji="1" lang="ja-JP" altLang="en-US" sz="1000"/>
              <a:t>→ </a:t>
            </a:r>
            <a:r>
              <a:rPr kumimoji="1" lang="en-US" altLang="ja-JP" sz="1000"/>
              <a:t>100</a:t>
            </a:r>
          </a:p>
          <a:p>
            <a:pPr algn="l"/>
            <a:r>
              <a:rPr kumimoji="1" lang="en-US" altLang="ja-JP" sz="1000"/>
              <a:t>2</a:t>
            </a:r>
            <a:r>
              <a:rPr kumimoji="1" lang="ja-JP" altLang="en-US" sz="1000"/>
              <a:t>つ以上ある場合は各セルに</a:t>
            </a:r>
            <a:endParaRPr kumimoji="1" lang="en-US" altLang="ja-JP" sz="1000"/>
          </a:p>
          <a:p>
            <a:pPr algn="l"/>
            <a:r>
              <a:rPr kumimoji="1" lang="ja-JP" altLang="en-US" sz="1000"/>
              <a:t>→</a:t>
            </a:r>
            <a:r>
              <a:rPr kumimoji="1" lang="en-US" altLang="ja-JP" sz="1000"/>
              <a:t>50</a:t>
            </a:r>
            <a:r>
              <a:rPr kumimoji="1" lang="ja-JP" altLang="en-US" sz="1000"/>
              <a:t>、</a:t>
            </a:r>
            <a:r>
              <a:rPr kumimoji="1" lang="en-US" altLang="ja-JP" sz="1000"/>
              <a:t>20</a:t>
            </a:r>
            <a:r>
              <a:rPr kumimoji="1" lang="ja-JP" altLang="en-US" sz="1000"/>
              <a:t>、、、、、</a:t>
            </a:r>
            <a:endParaRPr kumimoji="1" lang="en-US" altLang="ja-JP" sz="1000"/>
          </a:p>
          <a:p>
            <a:pPr algn="l"/>
            <a:r>
              <a:rPr kumimoji="1" lang="ja-JP" altLang="en-US" sz="1000"/>
              <a:t>と入力してください。</a:t>
            </a:r>
            <a:endParaRPr kumimoji="1" lang="en-US" altLang="ja-JP" sz="1000"/>
          </a:p>
        </xdr:txBody>
      </xdr:sp>
    </xdr:grpSp>
    <xdr:clientData/>
  </xdr:twoCellAnchor>
  <xdr:twoCellAnchor>
    <xdr:from>
      <xdr:col>17</xdr:col>
      <xdr:colOff>540123</xdr:colOff>
      <xdr:row>42</xdr:row>
      <xdr:rowOff>145676</xdr:rowOff>
    </xdr:from>
    <xdr:to>
      <xdr:col>20</xdr:col>
      <xdr:colOff>645460</xdr:colOff>
      <xdr:row>44</xdr:row>
      <xdr:rowOff>168088</xdr:rowOff>
    </xdr:to>
    <xdr:grpSp>
      <xdr:nvGrpSpPr>
        <xdr:cNvPr id="35" name="グループ化 34"/>
        <xdr:cNvGrpSpPr/>
      </xdr:nvGrpSpPr>
      <xdr:grpSpPr>
        <a:xfrm>
          <a:off x="11846858" y="10365441"/>
          <a:ext cx="3265396" cy="448235"/>
          <a:chOff x="8153399" y="3693459"/>
          <a:chExt cx="1898277" cy="665630"/>
        </a:xfrm>
      </xdr:grpSpPr>
      <xdr:sp macro="" textlink="">
        <xdr:nvSpPr>
          <xdr:cNvPr id="36" name="四角形吹き出し 35"/>
          <xdr:cNvSpPr/>
        </xdr:nvSpPr>
        <xdr:spPr>
          <a:xfrm>
            <a:off x="8169088" y="3697941"/>
            <a:ext cx="1882588" cy="661148"/>
          </a:xfrm>
          <a:prstGeom prst="wedgeRectCallout">
            <a:avLst>
              <a:gd name="adj1" fmla="val -103027"/>
              <a:gd name="adj2" fmla="val -55609"/>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r>
              <a:rPr kumimoji="1" lang="ja-JP" altLang="ja-JP" sz="1000">
                <a:solidFill>
                  <a:schemeClr val="dk1"/>
                </a:solidFill>
                <a:effectLst/>
                <a:latin typeface="+mn-lt"/>
                <a:ea typeface="+mn-ea"/>
                <a:cs typeface="+mn-cs"/>
              </a:rPr>
              <a:t>・本セルは</a:t>
            </a:r>
            <a:endParaRPr lang="ja-JP" altLang="ja-JP" sz="1000">
              <a:effectLst/>
            </a:endParaRPr>
          </a:p>
          <a:p>
            <a:r>
              <a:rPr kumimoji="1" lang="ja-JP" altLang="ja-JP" sz="1000">
                <a:solidFill>
                  <a:schemeClr val="dk1"/>
                </a:solidFill>
                <a:effectLst/>
                <a:latin typeface="+mn-lt"/>
                <a:ea typeface="+mn-ea"/>
                <a:cs typeface="+mn-cs"/>
              </a:rPr>
              <a:t>→ </a:t>
            </a:r>
            <a:r>
              <a:rPr kumimoji="1" lang="en-US" altLang="ja-JP" sz="1000">
                <a:solidFill>
                  <a:schemeClr val="dk1"/>
                </a:solidFill>
                <a:effectLst/>
                <a:latin typeface="+mn-lt"/>
                <a:ea typeface="+mn-ea"/>
                <a:cs typeface="+mn-cs"/>
              </a:rPr>
              <a:t>YYYY/MM</a:t>
            </a:r>
            <a:endParaRPr lang="ja-JP" altLang="ja-JP" sz="1000">
              <a:effectLst/>
            </a:endParaRPr>
          </a:p>
          <a:p>
            <a:r>
              <a:rPr kumimoji="1" lang="ja-JP" altLang="ja-JP" sz="1000">
                <a:solidFill>
                  <a:schemeClr val="dk1"/>
                </a:solidFill>
                <a:effectLst/>
                <a:latin typeface="+mn-lt"/>
                <a:ea typeface="+mn-ea"/>
                <a:cs typeface="+mn-cs"/>
              </a:rPr>
              <a:t>と入力してください。</a:t>
            </a:r>
            <a:endParaRPr lang="ja-JP" altLang="ja-JP" sz="1000">
              <a:effectLst/>
            </a:endParaRPr>
          </a:p>
          <a:p>
            <a:pPr algn="l"/>
            <a:endParaRPr kumimoji="1" lang="ja-JP" altLang="en-US" sz="1000"/>
          </a:p>
        </xdr:txBody>
      </xdr:sp>
      <xdr:sp macro="" textlink="">
        <xdr:nvSpPr>
          <xdr:cNvPr id="37" name="四角形吹き出し 36"/>
          <xdr:cNvSpPr/>
        </xdr:nvSpPr>
        <xdr:spPr>
          <a:xfrm>
            <a:off x="8153399" y="3693459"/>
            <a:ext cx="1882588" cy="661148"/>
          </a:xfrm>
          <a:prstGeom prst="wedgeRectCallout">
            <a:avLst>
              <a:gd name="adj1" fmla="val -104626"/>
              <a:gd name="adj2" fmla="val -162163"/>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000"/>
              <a:t>実作業時間と</a:t>
            </a:r>
            <a:r>
              <a:rPr kumimoji="1" lang="en-US" altLang="ja-JP" sz="1000"/>
              <a:t>PJT</a:t>
            </a:r>
            <a:r>
              <a:rPr kumimoji="1" lang="ja-JP" altLang="en-US" sz="1000"/>
              <a:t>作業時間合計がイコールになるよう</a:t>
            </a:r>
            <a:endParaRPr kumimoji="1" lang="en-US" altLang="ja-JP" sz="1000"/>
          </a:p>
          <a:p>
            <a:pPr algn="l"/>
            <a:r>
              <a:rPr kumimoji="1" lang="ja-JP" altLang="en-US" sz="1000"/>
              <a:t>適切な工数入力をしてください。</a:t>
            </a:r>
            <a:endParaRPr kumimoji="1" lang="en-US" altLang="ja-JP" sz="1000"/>
          </a:p>
        </xdr:txBody>
      </xdr:sp>
    </xdr:grpSp>
    <xdr:clientData/>
  </xdr:twoCellAnchor>
  <xdr:twoCellAnchor>
    <xdr:from>
      <xdr:col>16</xdr:col>
      <xdr:colOff>100851</xdr:colOff>
      <xdr:row>16</xdr:row>
      <xdr:rowOff>134471</xdr:rowOff>
    </xdr:from>
    <xdr:to>
      <xdr:col>17</xdr:col>
      <xdr:colOff>1008529</xdr:colOff>
      <xdr:row>19</xdr:row>
      <xdr:rowOff>224118</xdr:rowOff>
    </xdr:to>
    <xdr:sp macro="" textlink="">
      <xdr:nvSpPr>
        <xdr:cNvPr id="40" name="四角形吹き出し 39"/>
        <xdr:cNvSpPr/>
      </xdr:nvSpPr>
      <xdr:spPr>
        <a:xfrm>
          <a:off x="10354233" y="4123765"/>
          <a:ext cx="1961031" cy="829235"/>
        </a:xfrm>
        <a:prstGeom prst="wedgeRectCallout">
          <a:avLst>
            <a:gd name="adj1" fmla="val -35920"/>
            <a:gd name="adj2" fmla="val -140892"/>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r>
            <a:rPr kumimoji="1" lang="ja-JP" altLang="en-US" sz="1000"/>
            <a:t>契約時間按分は入力不要です。</a:t>
          </a:r>
          <a:endParaRPr kumimoji="1" lang="en-US" altLang="ja-JP" sz="1000"/>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1000">
              <a:solidFill>
                <a:schemeClr val="dk1"/>
              </a:solidFill>
              <a:effectLst/>
              <a:latin typeface="+mn-lt"/>
              <a:ea typeface="+mn-ea"/>
              <a:cs typeface="+mn-cs"/>
            </a:rPr>
            <a:t>・契約時間</a:t>
          </a:r>
          <a:r>
            <a:rPr kumimoji="1" lang="ja-JP" altLang="en-US" sz="1000">
              <a:solidFill>
                <a:schemeClr val="dk1"/>
              </a:solidFill>
              <a:effectLst/>
              <a:latin typeface="+mn-lt"/>
              <a:ea typeface="+mn-ea"/>
              <a:cs typeface="+mn-cs"/>
            </a:rPr>
            <a:t>按分</a:t>
          </a:r>
          <a:r>
            <a:rPr kumimoji="1" lang="ja-JP" altLang="ja-JP" sz="1000">
              <a:solidFill>
                <a:schemeClr val="dk1"/>
              </a:solidFill>
              <a:effectLst/>
              <a:latin typeface="+mn-lt"/>
              <a:ea typeface="+mn-ea"/>
              <a:cs typeface="+mn-cs"/>
            </a:rPr>
            <a:t>：</a:t>
          </a:r>
          <a:endParaRPr kumimoji="1" lang="en-US" altLang="ja-JP" sz="1000">
            <a:solidFill>
              <a:schemeClr val="dk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000">
              <a:solidFill>
                <a:schemeClr val="dk1"/>
              </a:solidFill>
              <a:effectLst/>
              <a:latin typeface="+mn-lt"/>
              <a:ea typeface="+mn-ea"/>
              <a:cs typeface="+mn-cs"/>
            </a:rPr>
            <a:t>該当</a:t>
          </a:r>
          <a:r>
            <a:rPr kumimoji="1" lang="en-US" altLang="ja-JP" sz="1000">
              <a:solidFill>
                <a:schemeClr val="dk1"/>
              </a:solidFill>
              <a:effectLst/>
              <a:latin typeface="+mn-lt"/>
              <a:ea typeface="+mn-ea"/>
              <a:cs typeface="+mn-cs"/>
            </a:rPr>
            <a:t>PJT</a:t>
          </a:r>
          <a:r>
            <a:rPr kumimoji="1" lang="ja-JP" altLang="en-US" sz="1000">
              <a:solidFill>
                <a:schemeClr val="dk1"/>
              </a:solidFill>
              <a:effectLst/>
              <a:latin typeface="+mn-lt"/>
              <a:ea typeface="+mn-ea"/>
              <a:cs typeface="+mn-cs"/>
            </a:rPr>
            <a:t>において</a:t>
          </a:r>
          <a:r>
            <a:rPr kumimoji="1" lang="ja-JP" altLang="ja-JP" sz="1000">
              <a:solidFill>
                <a:schemeClr val="dk1"/>
              </a:solidFill>
              <a:effectLst/>
              <a:latin typeface="+mn-lt"/>
              <a:ea typeface="+mn-ea"/>
              <a:cs typeface="+mn-cs"/>
            </a:rPr>
            <a:t>作業時間の目安となります。</a:t>
          </a:r>
          <a:endParaRPr lang="ja-JP" altLang="ja-JP" sz="1000">
            <a:effectLst/>
          </a:endParaRPr>
        </a:p>
        <a:p>
          <a:pPr algn="l"/>
          <a:endParaRPr kumimoji="1" lang="en-US" altLang="ja-JP" sz="1000"/>
        </a:p>
      </xdr:txBody>
    </xdr:sp>
    <xdr:clientData/>
  </xdr:twoCellAnchor>
  <xdr:twoCellAnchor>
    <xdr:from>
      <xdr:col>19</xdr:col>
      <xdr:colOff>838200</xdr:colOff>
      <xdr:row>16</xdr:row>
      <xdr:rowOff>203948</xdr:rowOff>
    </xdr:from>
    <xdr:to>
      <xdr:col>22</xdr:col>
      <xdr:colOff>112059</xdr:colOff>
      <xdr:row>22</xdr:row>
      <xdr:rowOff>33616</xdr:rowOff>
    </xdr:to>
    <xdr:grpSp>
      <xdr:nvGrpSpPr>
        <xdr:cNvPr id="43" name="グループ化 42"/>
        <xdr:cNvGrpSpPr/>
      </xdr:nvGrpSpPr>
      <xdr:grpSpPr>
        <a:xfrm>
          <a:off x="14251641" y="4193242"/>
          <a:ext cx="2433918" cy="1308845"/>
          <a:chOff x="14251641" y="4193243"/>
          <a:chExt cx="2433918" cy="732864"/>
        </a:xfrm>
      </xdr:grpSpPr>
      <xdr:sp macro="" textlink="">
        <xdr:nvSpPr>
          <xdr:cNvPr id="15" name="四角形吹き出し 14"/>
          <xdr:cNvSpPr/>
        </xdr:nvSpPr>
        <xdr:spPr>
          <a:xfrm>
            <a:off x="14267329" y="4193243"/>
            <a:ext cx="2418230" cy="726140"/>
          </a:xfrm>
          <a:prstGeom prst="wedgeRectCallout">
            <a:avLst>
              <a:gd name="adj1" fmla="val -133696"/>
              <a:gd name="adj2" fmla="val -106931"/>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000"/>
              <a:t>各プロジェクトにおいて、</a:t>
            </a:r>
            <a:endParaRPr kumimoji="1" lang="en-US" altLang="ja-JP" sz="1000"/>
          </a:p>
          <a:p>
            <a:pPr algn="l"/>
            <a:r>
              <a:rPr kumimoji="1" lang="ja-JP" altLang="en-US" sz="1000"/>
              <a:t>実際に作業した時間を日々入力してください。</a:t>
            </a:r>
            <a:endParaRPr kumimoji="1" lang="en-US" altLang="ja-JP" sz="1000"/>
          </a:p>
        </xdr:txBody>
      </xdr:sp>
      <xdr:sp macro="" textlink="">
        <xdr:nvSpPr>
          <xdr:cNvPr id="42" name="四角形吹き出し 41"/>
          <xdr:cNvSpPr/>
        </xdr:nvSpPr>
        <xdr:spPr>
          <a:xfrm>
            <a:off x="14251641" y="4199967"/>
            <a:ext cx="2418230" cy="726140"/>
          </a:xfrm>
          <a:prstGeom prst="wedgeRectCallout">
            <a:avLst>
              <a:gd name="adj1" fmla="val -45189"/>
              <a:gd name="adj2" fmla="val -109827"/>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000"/>
              <a:t>各プロジェクトにおいて、</a:t>
            </a:r>
            <a:endParaRPr kumimoji="1" lang="en-US" altLang="ja-JP" sz="1000"/>
          </a:p>
          <a:p>
            <a:pPr algn="l"/>
            <a:r>
              <a:rPr kumimoji="1" lang="ja-JP" altLang="en-US" sz="1000"/>
              <a:t>実際に作業した時間を日々入力してください。</a:t>
            </a:r>
            <a:endParaRPr kumimoji="1" lang="en-US" altLang="ja-JP" sz="1000"/>
          </a:p>
          <a:p>
            <a:pPr algn="l"/>
            <a:r>
              <a:rPr kumimoji="1" lang="ja-JP" altLang="en-US" sz="1000">
                <a:solidFill>
                  <a:srgbClr val="FF0000"/>
                </a:solidFill>
              </a:rPr>
              <a:t>工数集計上、入力形式は</a:t>
            </a:r>
            <a:endParaRPr kumimoji="1" lang="en-US" altLang="ja-JP" sz="1000">
              <a:solidFill>
                <a:srgbClr val="FF0000"/>
              </a:solidFill>
            </a:endParaRPr>
          </a:p>
          <a:p>
            <a:pPr algn="l"/>
            <a:r>
              <a:rPr kumimoji="1" lang="ja-JP" altLang="en-US" sz="1000">
                <a:solidFill>
                  <a:srgbClr val="FF0000"/>
                </a:solidFill>
              </a:rPr>
              <a:t>→　５．００</a:t>
            </a:r>
            <a:endParaRPr kumimoji="1" lang="en-US" altLang="ja-JP" sz="1000">
              <a:solidFill>
                <a:srgbClr val="FF0000"/>
              </a:solidFill>
            </a:endParaRPr>
          </a:p>
          <a:p>
            <a:pPr algn="l"/>
            <a:r>
              <a:rPr kumimoji="1" lang="ja-JP" altLang="en-US" sz="1000">
                <a:solidFill>
                  <a:srgbClr val="FF0000"/>
                </a:solidFill>
              </a:rPr>
              <a:t>の</a:t>
            </a:r>
            <a:r>
              <a:rPr kumimoji="1" lang="en-US" altLang="ja-JP" sz="1000">
                <a:solidFill>
                  <a:srgbClr val="FF0000"/>
                </a:solidFill>
              </a:rPr>
              <a:t>10</a:t>
            </a:r>
            <a:r>
              <a:rPr kumimoji="1" lang="ja-JP" altLang="en-US" sz="1000">
                <a:solidFill>
                  <a:srgbClr val="FF0000"/>
                </a:solidFill>
              </a:rPr>
              <a:t>進数小数点打ちをしてください。</a:t>
            </a:r>
            <a:endParaRPr kumimoji="1" lang="en-US" altLang="ja-JP" sz="1000">
              <a:solidFill>
                <a:srgbClr val="FF0000"/>
              </a:solidFill>
            </a:endParaRPr>
          </a:p>
        </xdr:txBody>
      </xdr:sp>
    </xdr:grpSp>
    <xdr:clientData/>
  </xdr:twoCellAnchor>
  <xdr:twoCellAnchor>
    <xdr:from>
      <xdr:col>0</xdr:col>
      <xdr:colOff>354105</xdr:colOff>
      <xdr:row>0</xdr:row>
      <xdr:rowOff>121024</xdr:rowOff>
    </xdr:from>
    <xdr:to>
      <xdr:col>3</xdr:col>
      <xdr:colOff>627530</xdr:colOff>
      <xdr:row>3</xdr:row>
      <xdr:rowOff>22412</xdr:rowOff>
    </xdr:to>
    <xdr:sp macro="" textlink="">
      <xdr:nvSpPr>
        <xdr:cNvPr id="32" name="四角形吹き出し 31"/>
        <xdr:cNvSpPr/>
      </xdr:nvSpPr>
      <xdr:spPr>
        <a:xfrm>
          <a:off x="354105" y="121024"/>
          <a:ext cx="2133601" cy="764241"/>
        </a:xfrm>
        <a:prstGeom prst="wedgeRectCallout">
          <a:avLst>
            <a:gd name="adj1" fmla="val -15188"/>
            <a:gd name="adj2" fmla="val 75755"/>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000"/>
            <a:t>業務実施年月を入力してください。</a:t>
          </a:r>
          <a:endParaRPr kumimoji="1" lang="en-US" altLang="ja-JP" sz="1000"/>
        </a:p>
        <a:p>
          <a:pPr algn="l"/>
          <a:r>
            <a:rPr kumimoji="1" lang="ja-JP" altLang="en-US" sz="1000">
              <a:solidFill>
                <a:srgbClr val="FF0000"/>
              </a:solidFill>
            </a:rPr>
            <a:t>入力形式は</a:t>
          </a:r>
          <a:endParaRPr kumimoji="1" lang="en-US" altLang="ja-JP" sz="1000">
            <a:solidFill>
              <a:srgbClr val="FF0000"/>
            </a:solidFill>
          </a:endParaRPr>
        </a:p>
        <a:p>
          <a:pPr algn="l"/>
          <a:r>
            <a:rPr kumimoji="1" lang="ja-JP" altLang="en-US" sz="1000">
              <a:solidFill>
                <a:srgbClr val="FF0000"/>
              </a:solidFill>
            </a:rPr>
            <a:t>→ ２０１４／０４</a:t>
          </a:r>
          <a:endParaRPr kumimoji="1" lang="en-US" altLang="ja-JP" sz="1000">
            <a:solidFill>
              <a:srgbClr val="FF0000"/>
            </a:solidFill>
          </a:endParaRPr>
        </a:p>
        <a:p>
          <a:pPr algn="l"/>
          <a:r>
            <a:rPr kumimoji="1" lang="ja-JP" altLang="en-US" sz="1000">
              <a:solidFill>
                <a:srgbClr val="FF0000"/>
              </a:solidFill>
            </a:rPr>
            <a:t>のスラッシュ打ちをしてください。</a:t>
          </a:r>
          <a:endParaRPr kumimoji="1" lang="en-US" altLang="ja-JP" sz="1000">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704022</xdr:colOff>
      <xdr:row>41</xdr:row>
      <xdr:rowOff>90976</xdr:rowOff>
    </xdr:from>
    <xdr:to>
      <xdr:col>11</xdr:col>
      <xdr:colOff>285750</xdr:colOff>
      <xdr:row>46</xdr:row>
      <xdr:rowOff>9522</xdr:rowOff>
    </xdr:to>
    <xdr:grpSp>
      <xdr:nvGrpSpPr>
        <xdr:cNvPr id="2" name="Group 55"/>
        <xdr:cNvGrpSpPr>
          <a:grpSpLocks/>
        </xdr:cNvGrpSpPr>
      </xdr:nvGrpSpPr>
      <xdr:grpSpPr bwMode="auto">
        <a:xfrm>
          <a:off x="5869934" y="10097829"/>
          <a:ext cx="1666022" cy="983105"/>
          <a:chOff x="776" y="1022"/>
          <a:chExt cx="174" cy="101"/>
        </a:xfrm>
      </xdr:grpSpPr>
      <xdr:sp macro="" textlink="">
        <xdr:nvSpPr>
          <xdr:cNvPr id="3" name="Rectangle 4"/>
          <xdr:cNvSpPr>
            <a:spLocks noChangeArrowheads="1"/>
          </xdr:cNvSpPr>
        </xdr:nvSpPr>
        <xdr:spPr bwMode="auto">
          <a:xfrm>
            <a:off x="776" y="1045"/>
            <a:ext cx="88" cy="78"/>
          </a:xfrm>
          <a:prstGeom prst="rect">
            <a:avLst/>
          </a:prstGeom>
          <a:solidFill>
            <a:srgbClr val="FFFFFF"/>
          </a:solidFill>
          <a:ln w="9525">
            <a:solidFill>
              <a:srgbClr val="000000"/>
            </a:solidFill>
            <a:miter lim="800000"/>
            <a:headEnd/>
            <a:tailEnd/>
          </a:ln>
        </xdr:spPr>
      </xdr:sp>
      <xdr:sp macro="" textlink="">
        <xdr:nvSpPr>
          <xdr:cNvPr id="4" name="テキスト 289"/>
          <xdr:cNvSpPr txBox="1">
            <a:spLocks noChangeArrowheads="1"/>
          </xdr:cNvSpPr>
        </xdr:nvSpPr>
        <xdr:spPr bwMode="auto">
          <a:xfrm>
            <a:off x="776" y="1022"/>
            <a:ext cx="88" cy="24"/>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strike="noStrike">
                <a:solidFill>
                  <a:srgbClr val="000000"/>
                </a:solidFill>
                <a:latin typeface="ＭＳ Ｐ明朝"/>
                <a:ea typeface="ＭＳ Ｐ明朝"/>
              </a:rPr>
              <a:t>承認印</a:t>
            </a:r>
          </a:p>
        </xdr:txBody>
      </xdr:sp>
      <xdr:sp macro="" textlink="">
        <xdr:nvSpPr>
          <xdr:cNvPr id="5" name="Rectangle 6"/>
          <xdr:cNvSpPr>
            <a:spLocks noChangeArrowheads="1"/>
          </xdr:cNvSpPr>
        </xdr:nvSpPr>
        <xdr:spPr bwMode="auto">
          <a:xfrm>
            <a:off x="862" y="1045"/>
            <a:ext cx="88" cy="78"/>
          </a:xfrm>
          <a:prstGeom prst="rect">
            <a:avLst/>
          </a:prstGeom>
          <a:solidFill>
            <a:srgbClr val="FFFFFF"/>
          </a:solidFill>
          <a:ln w="9525">
            <a:solidFill>
              <a:srgbClr val="000000"/>
            </a:solidFill>
            <a:miter lim="800000"/>
            <a:headEnd/>
            <a:tailEnd/>
          </a:ln>
        </xdr:spPr>
      </xdr:sp>
      <xdr:sp macro="" textlink="">
        <xdr:nvSpPr>
          <xdr:cNvPr id="6" name="テキスト 291"/>
          <xdr:cNvSpPr txBox="1">
            <a:spLocks noChangeArrowheads="1"/>
          </xdr:cNvSpPr>
        </xdr:nvSpPr>
        <xdr:spPr bwMode="auto">
          <a:xfrm>
            <a:off x="862" y="1022"/>
            <a:ext cx="88" cy="24"/>
          </a:xfrm>
          <a:prstGeom prst="rect">
            <a:avLst/>
          </a:prstGeom>
          <a:solidFill>
            <a:srgbClr val="FFFFFF"/>
          </a:solidFill>
          <a:ln w="9525">
            <a:solidFill>
              <a:srgbClr val="000000"/>
            </a:solidFill>
            <a:miter lim="800000"/>
            <a:headEnd/>
            <a:tailEnd/>
          </a:ln>
        </xdr:spPr>
      </xdr:sp>
    </xdr:grpSp>
    <xdr:clientData fLocksWithSheet="0"/>
  </xdr:twoCellAnchor>
</xdr:wsDr>
</file>

<file path=xl/drawings/drawing4.xml><?xml version="1.0" encoding="utf-8"?>
<xdr:wsDr xmlns:xdr="http://schemas.openxmlformats.org/drawingml/2006/spreadsheetDrawing" xmlns:a="http://schemas.openxmlformats.org/drawingml/2006/main">
  <xdr:twoCellAnchor>
    <xdr:from>
      <xdr:col>8</xdr:col>
      <xdr:colOff>704022</xdr:colOff>
      <xdr:row>41</xdr:row>
      <xdr:rowOff>90976</xdr:rowOff>
    </xdr:from>
    <xdr:to>
      <xdr:col>11</xdr:col>
      <xdr:colOff>285750</xdr:colOff>
      <xdr:row>46</xdr:row>
      <xdr:rowOff>9522</xdr:rowOff>
    </xdr:to>
    <xdr:grpSp>
      <xdr:nvGrpSpPr>
        <xdr:cNvPr id="2" name="Group 55"/>
        <xdr:cNvGrpSpPr>
          <a:grpSpLocks/>
        </xdr:cNvGrpSpPr>
      </xdr:nvGrpSpPr>
      <xdr:grpSpPr bwMode="auto">
        <a:xfrm>
          <a:off x="5869934" y="10097829"/>
          <a:ext cx="1666022" cy="983105"/>
          <a:chOff x="776" y="1022"/>
          <a:chExt cx="174" cy="101"/>
        </a:xfrm>
      </xdr:grpSpPr>
      <xdr:sp macro="" textlink="">
        <xdr:nvSpPr>
          <xdr:cNvPr id="3" name="Rectangle 4"/>
          <xdr:cNvSpPr>
            <a:spLocks noChangeArrowheads="1"/>
          </xdr:cNvSpPr>
        </xdr:nvSpPr>
        <xdr:spPr bwMode="auto">
          <a:xfrm>
            <a:off x="776" y="1045"/>
            <a:ext cx="88" cy="78"/>
          </a:xfrm>
          <a:prstGeom prst="rect">
            <a:avLst/>
          </a:prstGeom>
          <a:solidFill>
            <a:srgbClr val="FFFFFF"/>
          </a:solidFill>
          <a:ln w="9525">
            <a:solidFill>
              <a:srgbClr val="000000"/>
            </a:solidFill>
            <a:miter lim="800000"/>
            <a:headEnd/>
            <a:tailEnd/>
          </a:ln>
        </xdr:spPr>
      </xdr:sp>
      <xdr:sp macro="" textlink="">
        <xdr:nvSpPr>
          <xdr:cNvPr id="4" name="テキスト 289"/>
          <xdr:cNvSpPr txBox="1">
            <a:spLocks noChangeArrowheads="1"/>
          </xdr:cNvSpPr>
        </xdr:nvSpPr>
        <xdr:spPr bwMode="auto">
          <a:xfrm>
            <a:off x="776" y="1022"/>
            <a:ext cx="88" cy="24"/>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strike="noStrike">
                <a:solidFill>
                  <a:srgbClr val="000000"/>
                </a:solidFill>
                <a:latin typeface="ＭＳ Ｐ明朝"/>
                <a:ea typeface="ＭＳ Ｐ明朝"/>
              </a:rPr>
              <a:t>承認印</a:t>
            </a:r>
          </a:p>
        </xdr:txBody>
      </xdr:sp>
      <xdr:sp macro="" textlink="">
        <xdr:nvSpPr>
          <xdr:cNvPr id="5" name="Rectangle 6"/>
          <xdr:cNvSpPr>
            <a:spLocks noChangeArrowheads="1"/>
          </xdr:cNvSpPr>
        </xdr:nvSpPr>
        <xdr:spPr bwMode="auto">
          <a:xfrm>
            <a:off x="862" y="1045"/>
            <a:ext cx="88" cy="78"/>
          </a:xfrm>
          <a:prstGeom prst="rect">
            <a:avLst/>
          </a:prstGeom>
          <a:solidFill>
            <a:srgbClr val="FFFFFF"/>
          </a:solidFill>
          <a:ln w="9525">
            <a:solidFill>
              <a:srgbClr val="000000"/>
            </a:solidFill>
            <a:miter lim="800000"/>
            <a:headEnd/>
            <a:tailEnd/>
          </a:ln>
        </xdr:spPr>
      </xdr:sp>
      <xdr:sp macro="" textlink="">
        <xdr:nvSpPr>
          <xdr:cNvPr id="6" name="テキスト 291"/>
          <xdr:cNvSpPr txBox="1">
            <a:spLocks noChangeArrowheads="1"/>
          </xdr:cNvSpPr>
        </xdr:nvSpPr>
        <xdr:spPr bwMode="auto">
          <a:xfrm>
            <a:off x="862" y="1022"/>
            <a:ext cx="88" cy="24"/>
          </a:xfrm>
          <a:prstGeom prst="rect">
            <a:avLst/>
          </a:prstGeom>
          <a:solidFill>
            <a:srgbClr val="FFFFFF"/>
          </a:solidFill>
          <a:ln w="9525">
            <a:solidFill>
              <a:srgbClr val="000000"/>
            </a:solidFill>
            <a:miter lim="800000"/>
            <a:headEnd/>
            <a:tailEnd/>
          </a:ln>
        </xdr:spPr>
      </xdr:sp>
    </xdr:grpSp>
    <xdr:clientData fLocksWithSheet="0"/>
  </xdr:twoCellAnchor>
</xdr:wsDr>
</file>

<file path=xl/drawings/drawing5.xml><?xml version="1.0" encoding="utf-8"?>
<xdr:wsDr xmlns:xdr="http://schemas.openxmlformats.org/drawingml/2006/spreadsheetDrawing" xmlns:a="http://schemas.openxmlformats.org/drawingml/2006/main">
  <xdr:twoCellAnchor>
    <xdr:from>
      <xdr:col>8</xdr:col>
      <xdr:colOff>704022</xdr:colOff>
      <xdr:row>41</xdr:row>
      <xdr:rowOff>90976</xdr:rowOff>
    </xdr:from>
    <xdr:to>
      <xdr:col>11</xdr:col>
      <xdr:colOff>285750</xdr:colOff>
      <xdr:row>46</xdr:row>
      <xdr:rowOff>9522</xdr:rowOff>
    </xdr:to>
    <xdr:grpSp>
      <xdr:nvGrpSpPr>
        <xdr:cNvPr id="2" name="Group 55"/>
        <xdr:cNvGrpSpPr>
          <a:grpSpLocks/>
        </xdr:cNvGrpSpPr>
      </xdr:nvGrpSpPr>
      <xdr:grpSpPr bwMode="auto">
        <a:xfrm>
          <a:off x="5869934" y="10097829"/>
          <a:ext cx="1666022" cy="983105"/>
          <a:chOff x="776" y="1022"/>
          <a:chExt cx="174" cy="101"/>
        </a:xfrm>
      </xdr:grpSpPr>
      <xdr:sp macro="" textlink="">
        <xdr:nvSpPr>
          <xdr:cNvPr id="3" name="Rectangle 4"/>
          <xdr:cNvSpPr>
            <a:spLocks noChangeArrowheads="1"/>
          </xdr:cNvSpPr>
        </xdr:nvSpPr>
        <xdr:spPr bwMode="auto">
          <a:xfrm>
            <a:off x="776" y="1045"/>
            <a:ext cx="88" cy="78"/>
          </a:xfrm>
          <a:prstGeom prst="rect">
            <a:avLst/>
          </a:prstGeom>
          <a:solidFill>
            <a:srgbClr val="FFFFFF"/>
          </a:solidFill>
          <a:ln w="9525">
            <a:solidFill>
              <a:srgbClr val="000000"/>
            </a:solidFill>
            <a:miter lim="800000"/>
            <a:headEnd/>
            <a:tailEnd/>
          </a:ln>
        </xdr:spPr>
      </xdr:sp>
      <xdr:sp macro="" textlink="">
        <xdr:nvSpPr>
          <xdr:cNvPr id="4" name="テキスト 289"/>
          <xdr:cNvSpPr txBox="1">
            <a:spLocks noChangeArrowheads="1"/>
          </xdr:cNvSpPr>
        </xdr:nvSpPr>
        <xdr:spPr bwMode="auto">
          <a:xfrm>
            <a:off x="776" y="1022"/>
            <a:ext cx="88" cy="24"/>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strike="noStrike">
                <a:solidFill>
                  <a:srgbClr val="000000"/>
                </a:solidFill>
                <a:latin typeface="ＭＳ Ｐ明朝"/>
                <a:ea typeface="ＭＳ Ｐ明朝"/>
              </a:rPr>
              <a:t>承認印</a:t>
            </a:r>
          </a:p>
        </xdr:txBody>
      </xdr:sp>
      <xdr:sp macro="" textlink="">
        <xdr:nvSpPr>
          <xdr:cNvPr id="5" name="Rectangle 6"/>
          <xdr:cNvSpPr>
            <a:spLocks noChangeArrowheads="1"/>
          </xdr:cNvSpPr>
        </xdr:nvSpPr>
        <xdr:spPr bwMode="auto">
          <a:xfrm>
            <a:off x="862" y="1045"/>
            <a:ext cx="88" cy="78"/>
          </a:xfrm>
          <a:prstGeom prst="rect">
            <a:avLst/>
          </a:prstGeom>
          <a:solidFill>
            <a:srgbClr val="FFFFFF"/>
          </a:solidFill>
          <a:ln w="9525">
            <a:solidFill>
              <a:srgbClr val="000000"/>
            </a:solidFill>
            <a:miter lim="800000"/>
            <a:headEnd/>
            <a:tailEnd/>
          </a:ln>
        </xdr:spPr>
      </xdr:sp>
      <xdr:sp macro="" textlink="">
        <xdr:nvSpPr>
          <xdr:cNvPr id="6" name="テキスト 291"/>
          <xdr:cNvSpPr txBox="1">
            <a:spLocks noChangeArrowheads="1"/>
          </xdr:cNvSpPr>
        </xdr:nvSpPr>
        <xdr:spPr bwMode="auto">
          <a:xfrm>
            <a:off x="862" y="1022"/>
            <a:ext cx="88" cy="24"/>
          </a:xfrm>
          <a:prstGeom prst="rect">
            <a:avLst/>
          </a:prstGeom>
          <a:solidFill>
            <a:srgbClr val="FFFFFF"/>
          </a:solidFill>
          <a:ln w="9525">
            <a:solidFill>
              <a:srgbClr val="000000"/>
            </a:solidFill>
            <a:miter lim="800000"/>
            <a:headEnd/>
            <a:tailEnd/>
          </a:ln>
        </xdr:spPr>
      </xdr:sp>
    </xdr:grpSp>
    <xdr:clientData fLocksWithSheet="0"/>
  </xdr:twoCellAnchor>
</xdr:wsDr>
</file>

<file path=xl/drawings/drawing6.xml><?xml version="1.0" encoding="utf-8"?>
<xdr:wsDr xmlns:xdr="http://schemas.openxmlformats.org/drawingml/2006/spreadsheetDrawing" xmlns:a="http://schemas.openxmlformats.org/drawingml/2006/main">
  <xdr:twoCellAnchor>
    <xdr:from>
      <xdr:col>8</xdr:col>
      <xdr:colOff>704022</xdr:colOff>
      <xdr:row>41</xdr:row>
      <xdr:rowOff>90976</xdr:rowOff>
    </xdr:from>
    <xdr:to>
      <xdr:col>11</xdr:col>
      <xdr:colOff>285750</xdr:colOff>
      <xdr:row>46</xdr:row>
      <xdr:rowOff>9522</xdr:rowOff>
    </xdr:to>
    <xdr:grpSp>
      <xdr:nvGrpSpPr>
        <xdr:cNvPr id="2" name="Group 55"/>
        <xdr:cNvGrpSpPr>
          <a:grpSpLocks/>
        </xdr:cNvGrpSpPr>
      </xdr:nvGrpSpPr>
      <xdr:grpSpPr bwMode="auto">
        <a:xfrm>
          <a:off x="5869934" y="10097829"/>
          <a:ext cx="1666022" cy="983105"/>
          <a:chOff x="776" y="1022"/>
          <a:chExt cx="174" cy="101"/>
        </a:xfrm>
      </xdr:grpSpPr>
      <xdr:sp macro="" textlink="">
        <xdr:nvSpPr>
          <xdr:cNvPr id="3" name="Rectangle 4"/>
          <xdr:cNvSpPr>
            <a:spLocks noChangeArrowheads="1"/>
          </xdr:cNvSpPr>
        </xdr:nvSpPr>
        <xdr:spPr bwMode="auto">
          <a:xfrm>
            <a:off x="776" y="1045"/>
            <a:ext cx="88" cy="78"/>
          </a:xfrm>
          <a:prstGeom prst="rect">
            <a:avLst/>
          </a:prstGeom>
          <a:solidFill>
            <a:srgbClr val="FFFFFF"/>
          </a:solidFill>
          <a:ln w="9525">
            <a:solidFill>
              <a:srgbClr val="000000"/>
            </a:solidFill>
            <a:miter lim="800000"/>
            <a:headEnd/>
            <a:tailEnd/>
          </a:ln>
        </xdr:spPr>
      </xdr:sp>
      <xdr:sp macro="" textlink="">
        <xdr:nvSpPr>
          <xdr:cNvPr id="4" name="テキスト 289"/>
          <xdr:cNvSpPr txBox="1">
            <a:spLocks noChangeArrowheads="1"/>
          </xdr:cNvSpPr>
        </xdr:nvSpPr>
        <xdr:spPr bwMode="auto">
          <a:xfrm>
            <a:off x="776" y="1022"/>
            <a:ext cx="88" cy="24"/>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strike="noStrike">
                <a:solidFill>
                  <a:srgbClr val="000000"/>
                </a:solidFill>
                <a:latin typeface="ＭＳ Ｐ明朝"/>
                <a:ea typeface="ＭＳ Ｐ明朝"/>
              </a:rPr>
              <a:t>承認印</a:t>
            </a:r>
          </a:p>
        </xdr:txBody>
      </xdr:sp>
      <xdr:sp macro="" textlink="">
        <xdr:nvSpPr>
          <xdr:cNvPr id="5" name="Rectangle 6"/>
          <xdr:cNvSpPr>
            <a:spLocks noChangeArrowheads="1"/>
          </xdr:cNvSpPr>
        </xdr:nvSpPr>
        <xdr:spPr bwMode="auto">
          <a:xfrm>
            <a:off x="862" y="1045"/>
            <a:ext cx="88" cy="78"/>
          </a:xfrm>
          <a:prstGeom prst="rect">
            <a:avLst/>
          </a:prstGeom>
          <a:solidFill>
            <a:srgbClr val="FFFFFF"/>
          </a:solidFill>
          <a:ln w="9525">
            <a:solidFill>
              <a:srgbClr val="000000"/>
            </a:solidFill>
            <a:miter lim="800000"/>
            <a:headEnd/>
            <a:tailEnd/>
          </a:ln>
        </xdr:spPr>
      </xdr:sp>
      <xdr:sp macro="" textlink="">
        <xdr:nvSpPr>
          <xdr:cNvPr id="6" name="テキスト 291"/>
          <xdr:cNvSpPr txBox="1">
            <a:spLocks noChangeArrowheads="1"/>
          </xdr:cNvSpPr>
        </xdr:nvSpPr>
        <xdr:spPr bwMode="auto">
          <a:xfrm>
            <a:off x="862" y="1022"/>
            <a:ext cx="88" cy="24"/>
          </a:xfrm>
          <a:prstGeom prst="rect">
            <a:avLst/>
          </a:prstGeom>
          <a:solidFill>
            <a:srgbClr val="FFFFFF"/>
          </a:solidFill>
          <a:ln w="9525">
            <a:solidFill>
              <a:srgbClr val="000000"/>
            </a:solidFill>
            <a:miter lim="800000"/>
            <a:headEnd/>
            <a:tailEnd/>
          </a:ln>
        </xdr:spPr>
      </xdr:sp>
    </xdr:grpSp>
    <xdr:clientData fLocksWithSheet="0"/>
  </xdr:twoCellAnchor>
</xdr:wsDr>
</file>

<file path=xl/drawings/drawing7.xml><?xml version="1.0" encoding="utf-8"?>
<xdr:wsDr xmlns:xdr="http://schemas.openxmlformats.org/drawingml/2006/spreadsheetDrawing" xmlns:a="http://schemas.openxmlformats.org/drawingml/2006/main">
  <xdr:twoCellAnchor>
    <xdr:from>
      <xdr:col>8</xdr:col>
      <xdr:colOff>704022</xdr:colOff>
      <xdr:row>41</xdr:row>
      <xdr:rowOff>90976</xdr:rowOff>
    </xdr:from>
    <xdr:to>
      <xdr:col>11</xdr:col>
      <xdr:colOff>285750</xdr:colOff>
      <xdr:row>46</xdr:row>
      <xdr:rowOff>9522</xdr:rowOff>
    </xdr:to>
    <xdr:grpSp>
      <xdr:nvGrpSpPr>
        <xdr:cNvPr id="2" name="Group 55"/>
        <xdr:cNvGrpSpPr>
          <a:grpSpLocks/>
        </xdr:cNvGrpSpPr>
      </xdr:nvGrpSpPr>
      <xdr:grpSpPr bwMode="auto">
        <a:xfrm>
          <a:off x="5869934" y="10097829"/>
          <a:ext cx="1666022" cy="983105"/>
          <a:chOff x="776" y="1022"/>
          <a:chExt cx="174" cy="101"/>
        </a:xfrm>
      </xdr:grpSpPr>
      <xdr:sp macro="" textlink="">
        <xdr:nvSpPr>
          <xdr:cNvPr id="3" name="Rectangle 4"/>
          <xdr:cNvSpPr>
            <a:spLocks noChangeArrowheads="1"/>
          </xdr:cNvSpPr>
        </xdr:nvSpPr>
        <xdr:spPr bwMode="auto">
          <a:xfrm>
            <a:off x="776" y="1045"/>
            <a:ext cx="88" cy="78"/>
          </a:xfrm>
          <a:prstGeom prst="rect">
            <a:avLst/>
          </a:prstGeom>
          <a:solidFill>
            <a:srgbClr val="FFFFFF"/>
          </a:solidFill>
          <a:ln w="9525">
            <a:solidFill>
              <a:srgbClr val="000000"/>
            </a:solidFill>
            <a:miter lim="800000"/>
            <a:headEnd/>
            <a:tailEnd/>
          </a:ln>
        </xdr:spPr>
      </xdr:sp>
      <xdr:sp macro="" textlink="">
        <xdr:nvSpPr>
          <xdr:cNvPr id="4" name="テキスト 289"/>
          <xdr:cNvSpPr txBox="1">
            <a:spLocks noChangeArrowheads="1"/>
          </xdr:cNvSpPr>
        </xdr:nvSpPr>
        <xdr:spPr bwMode="auto">
          <a:xfrm>
            <a:off x="776" y="1022"/>
            <a:ext cx="88" cy="24"/>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strike="noStrike">
                <a:solidFill>
                  <a:srgbClr val="000000"/>
                </a:solidFill>
                <a:latin typeface="ＭＳ Ｐ明朝"/>
                <a:ea typeface="ＭＳ Ｐ明朝"/>
              </a:rPr>
              <a:t>承認印</a:t>
            </a:r>
          </a:p>
        </xdr:txBody>
      </xdr:sp>
      <xdr:sp macro="" textlink="">
        <xdr:nvSpPr>
          <xdr:cNvPr id="5" name="Rectangle 6"/>
          <xdr:cNvSpPr>
            <a:spLocks noChangeArrowheads="1"/>
          </xdr:cNvSpPr>
        </xdr:nvSpPr>
        <xdr:spPr bwMode="auto">
          <a:xfrm>
            <a:off x="862" y="1045"/>
            <a:ext cx="88" cy="78"/>
          </a:xfrm>
          <a:prstGeom prst="rect">
            <a:avLst/>
          </a:prstGeom>
          <a:solidFill>
            <a:srgbClr val="FFFFFF"/>
          </a:solidFill>
          <a:ln w="9525">
            <a:solidFill>
              <a:srgbClr val="000000"/>
            </a:solidFill>
            <a:miter lim="800000"/>
            <a:headEnd/>
            <a:tailEnd/>
          </a:ln>
        </xdr:spPr>
      </xdr:sp>
      <xdr:sp macro="" textlink="">
        <xdr:nvSpPr>
          <xdr:cNvPr id="6" name="テキスト 291"/>
          <xdr:cNvSpPr txBox="1">
            <a:spLocks noChangeArrowheads="1"/>
          </xdr:cNvSpPr>
        </xdr:nvSpPr>
        <xdr:spPr bwMode="auto">
          <a:xfrm>
            <a:off x="862" y="1022"/>
            <a:ext cx="88" cy="24"/>
          </a:xfrm>
          <a:prstGeom prst="rect">
            <a:avLst/>
          </a:prstGeom>
          <a:solidFill>
            <a:srgbClr val="FFFFFF"/>
          </a:solidFill>
          <a:ln w="9525">
            <a:solidFill>
              <a:srgbClr val="000000"/>
            </a:solidFill>
            <a:miter lim="800000"/>
            <a:headEnd/>
            <a:tailEnd/>
          </a:ln>
        </xdr:spPr>
      </xdr:sp>
    </xdr:grpSp>
    <xdr:clientData fLocksWithSheet="0"/>
  </xdr:twoCellAnchor>
</xdr:wsDr>
</file>

<file path=xl/drawings/drawing8.xml><?xml version="1.0" encoding="utf-8"?>
<xdr:wsDr xmlns:xdr="http://schemas.openxmlformats.org/drawingml/2006/spreadsheetDrawing" xmlns:a="http://schemas.openxmlformats.org/drawingml/2006/main">
  <xdr:twoCellAnchor>
    <xdr:from>
      <xdr:col>8</xdr:col>
      <xdr:colOff>704022</xdr:colOff>
      <xdr:row>41</xdr:row>
      <xdr:rowOff>90976</xdr:rowOff>
    </xdr:from>
    <xdr:to>
      <xdr:col>11</xdr:col>
      <xdr:colOff>285750</xdr:colOff>
      <xdr:row>46</xdr:row>
      <xdr:rowOff>9522</xdr:rowOff>
    </xdr:to>
    <xdr:grpSp>
      <xdr:nvGrpSpPr>
        <xdr:cNvPr id="2" name="Group 55"/>
        <xdr:cNvGrpSpPr>
          <a:grpSpLocks/>
        </xdr:cNvGrpSpPr>
      </xdr:nvGrpSpPr>
      <xdr:grpSpPr bwMode="auto">
        <a:xfrm>
          <a:off x="5869934" y="10097829"/>
          <a:ext cx="1666022" cy="983105"/>
          <a:chOff x="776" y="1022"/>
          <a:chExt cx="174" cy="101"/>
        </a:xfrm>
      </xdr:grpSpPr>
      <xdr:sp macro="" textlink="">
        <xdr:nvSpPr>
          <xdr:cNvPr id="3" name="Rectangle 4"/>
          <xdr:cNvSpPr>
            <a:spLocks noChangeArrowheads="1"/>
          </xdr:cNvSpPr>
        </xdr:nvSpPr>
        <xdr:spPr bwMode="auto">
          <a:xfrm>
            <a:off x="776" y="1045"/>
            <a:ext cx="88" cy="78"/>
          </a:xfrm>
          <a:prstGeom prst="rect">
            <a:avLst/>
          </a:prstGeom>
          <a:solidFill>
            <a:srgbClr val="FFFFFF"/>
          </a:solidFill>
          <a:ln w="9525">
            <a:solidFill>
              <a:srgbClr val="000000"/>
            </a:solidFill>
            <a:miter lim="800000"/>
            <a:headEnd/>
            <a:tailEnd/>
          </a:ln>
        </xdr:spPr>
      </xdr:sp>
      <xdr:sp macro="" textlink="">
        <xdr:nvSpPr>
          <xdr:cNvPr id="4" name="テキスト 289"/>
          <xdr:cNvSpPr txBox="1">
            <a:spLocks noChangeArrowheads="1"/>
          </xdr:cNvSpPr>
        </xdr:nvSpPr>
        <xdr:spPr bwMode="auto">
          <a:xfrm>
            <a:off x="776" y="1022"/>
            <a:ext cx="88" cy="24"/>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strike="noStrike">
                <a:solidFill>
                  <a:srgbClr val="000000"/>
                </a:solidFill>
                <a:latin typeface="ＭＳ Ｐ明朝"/>
                <a:ea typeface="ＭＳ Ｐ明朝"/>
              </a:rPr>
              <a:t>承認印</a:t>
            </a:r>
          </a:p>
        </xdr:txBody>
      </xdr:sp>
      <xdr:sp macro="" textlink="">
        <xdr:nvSpPr>
          <xdr:cNvPr id="5" name="Rectangle 6"/>
          <xdr:cNvSpPr>
            <a:spLocks noChangeArrowheads="1"/>
          </xdr:cNvSpPr>
        </xdr:nvSpPr>
        <xdr:spPr bwMode="auto">
          <a:xfrm>
            <a:off x="862" y="1045"/>
            <a:ext cx="88" cy="78"/>
          </a:xfrm>
          <a:prstGeom prst="rect">
            <a:avLst/>
          </a:prstGeom>
          <a:solidFill>
            <a:srgbClr val="FFFFFF"/>
          </a:solidFill>
          <a:ln w="9525">
            <a:solidFill>
              <a:srgbClr val="000000"/>
            </a:solidFill>
            <a:miter lim="800000"/>
            <a:headEnd/>
            <a:tailEnd/>
          </a:ln>
        </xdr:spPr>
      </xdr:sp>
      <xdr:sp macro="" textlink="">
        <xdr:nvSpPr>
          <xdr:cNvPr id="6" name="テキスト 291"/>
          <xdr:cNvSpPr txBox="1">
            <a:spLocks noChangeArrowheads="1"/>
          </xdr:cNvSpPr>
        </xdr:nvSpPr>
        <xdr:spPr bwMode="auto">
          <a:xfrm>
            <a:off x="862" y="1022"/>
            <a:ext cx="88" cy="24"/>
          </a:xfrm>
          <a:prstGeom prst="rect">
            <a:avLst/>
          </a:prstGeom>
          <a:solidFill>
            <a:srgbClr val="FFFFFF"/>
          </a:solidFill>
          <a:ln w="9525">
            <a:solidFill>
              <a:srgbClr val="000000"/>
            </a:solidFill>
            <a:miter lim="800000"/>
            <a:headEnd/>
            <a:tailEnd/>
          </a:ln>
        </xdr:spPr>
      </xdr:sp>
    </xdr:grpSp>
    <xdr:clientData fLocksWithSheet="0"/>
  </xdr:twoCellAnchor>
</xdr:wsDr>
</file>

<file path=xl/drawings/drawing9.xml><?xml version="1.0" encoding="utf-8"?>
<xdr:wsDr xmlns:xdr="http://schemas.openxmlformats.org/drawingml/2006/spreadsheetDrawing" xmlns:a="http://schemas.openxmlformats.org/drawingml/2006/main">
  <xdr:twoCellAnchor>
    <xdr:from>
      <xdr:col>8</xdr:col>
      <xdr:colOff>704022</xdr:colOff>
      <xdr:row>41</xdr:row>
      <xdr:rowOff>90976</xdr:rowOff>
    </xdr:from>
    <xdr:to>
      <xdr:col>11</xdr:col>
      <xdr:colOff>285750</xdr:colOff>
      <xdr:row>46</xdr:row>
      <xdr:rowOff>9522</xdr:rowOff>
    </xdr:to>
    <xdr:grpSp>
      <xdr:nvGrpSpPr>
        <xdr:cNvPr id="2" name="Group 55"/>
        <xdr:cNvGrpSpPr>
          <a:grpSpLocks/>
        </xdr:cNvGrpSpPr>
      </xdr:nvGrpSpPr>
      <xdr:grpSpPr bwMode="auto">
        <a:xfrm>
          <a:off x="5869934" y="10097829"/>
          <a:ext cx="1666022" cy="983105"/>
          <a:chOff x="776" y="1022"/>
          <a:chExt cx="174" cy="101"/>
        </a:xfrm>
      </xdr:grpSpPr>
      <xdr:sp macro="" textlink="">
        <xdr:nvSpPr>
          <xdr:cNvPr id="3" name="Rectangle 4"/>
          <xdr:cNvSpPr>
            <a:spLocks noChangeArrowheads="1"/>
          </xdr:cNvSpPr>
        </xdr:nvSpPr>
        <xdr:spPr bwMode="auto">
          <a:xfrm>
            <a:off x="776" y="1045"/>
            <a:ext cx="88" cy="78"/>
          </a:xfrm>
          <a:prstGeom prst="rect">
            <a:avLst/>
          </a:prstGeom>
          <a:solidFill>
            <a:srgbClr val="FFFFFF"/>
          </a:solidFill>
          <a:ln w="9525">
            <a:solidFill>
              <a:srgbClr val="000000"/>
            </a:solidFill>
            <a:miter lim="800000"/>
            <a:headEnd/>
            <a:tailEnd/>
          </a:ln>
        </xdr:spPr>
      </xdr:sp>
      <xdr:sp macro="" textlink="">
        <xdr:nvSpPr>
          <xdr:cNvPr id="4" name="テキスト 289"/>
          <xdr:cNvSpPr txBox="1">
            <a:spLocks noChangeArrowheads="1"/>
          </xdr:cNvSpPr>
        </xdr:nvSpPr>
        <xdr:spPr bwMode="auto">
          <a:xfrm>
            <a:off x="776" y="1022"/>
            <a:ext cx="88" cy="24"/>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strike="noStrike">
                <a:solidFill>
                  <a:srgbClr val="000000"/>
                </a:solidFill>
                <a:latin typeface="ＭＳ Ｐ明朝"/>
                <a:ea typeface="ＭＳ Ｐ明朝"/>
              </a:rPr>
              <a:t>承認印</a:t>
            </a:r>
          </a:p>
        </xdr:txBody>
      </xdr:sp>
      <xdr:sp macro="" textlink="">
        <xdr:nvSpPr>
          <xdr:cNvPr id="5" name="Rectangle 6"/>
          <xdr:cNvSpPr>
            <a:spLocks noChangeArrowheads="1"/>
          </xdr:cNvSpPr>
        </xdr:nvSpPr>
        <xdr:spPr bwMode="auto">
          <a:xfrm>
            <a:off x="862" y="1045"/>
            <a:ext cx="88" cy="78"/>
          </a:xfrm>
          <a:prstGeom prst="rect">
            <a:avLst/>
          </a:prstGeom>
          <a:solidFill>
            <a:srgbClr val="FFFFFF"/>
          </a:solidFill>
          <a:ln w="9525">
            <a:solidFill>
              <a:srgbClr val="000000"/>
            </a:solidFill>
            <a:miter lim="800000"/>
            <a:headEnd/>
            <a:tailEnd/>
          </a:ln>
        </xdr:spPr>
      </xdr:sp>
      <xdr:sp macro="" textlink="">
        <xdr:nvSpPr>
          <xdr:cNvPr id="6" name="テキスト 291"/>
          <xdr:cNvSpPr txBox="1">
            <a:spLocks noChangeArrowheads="1"/>
          </xdr:cNvSpPr>
        </xdr:nvSpPr>
        <xdr:spPr bwMode="auto">
          <a:xfrm>
            <a:off x="862" y="1022"/>
            <a:ext cx="88" cy="24"/>
          </a:xfrm>
          <a:prstGeom prst="rect">
            <a:avLst/>
          </a:prstGeom>
          <a:solidFill>
            <a:srgbClr val="FFFFFF"/>
          </a:solidFill>
          <a:ln w="9525">
            <a:solidFill>
              <a:srgbClr val="000000"/>
            </a:solidFill>
            <a:miter lim="800000"/>
            <a:headEnd/>
            <a:tailEnd/>
          </a:ln>
        </xdr:spPr>
      </xdr:sp>
    </xdr:grpSp>
    <xdr:clientData fLock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12.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3.xml"/><Relationship Id="rId1" Type="http://schemas.openxmlformats.org/officeDocument/2006/relationships/printerSettings" Target="../printerSettings/printerSettings13.bin"/><Relationship Id="rId4"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14.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5.xml"/><Relationship Id="rId1" Type="http://schemas.openxmlformats.org/officeDocument/2006/relationships/printerSettings" Target="../printerSettings/printerSettings15.bin"/><Relationship Id="rId4"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6.xml"/><Relationship Id="rId1" Type="http://schemas.openxmlformats.org/officeDocument/2006/relationships/printerSettings" Target="../printerSettings/printerSettings16.bin"/><Relationship Id="rId4"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7.xml"/><Relationship Id="rId1" Type="http://schemas.openxmlformats.org/officeDocument/2006/relationships/printerSettings" Target="../printerSettings/printerSettings17.bin"/><Relationship Id="rId4"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18.xml"/><Relationship Id="rId1" Type="http://schemas.openxmlformats.org/officeDocument/2006/relationships/printerSettings" Target="../printerSettings/printerSettings18.bin"/><Relationship Id="rId4"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drawing" Target="../drawings/drawing19.xml"/><Relationship Id="rId1" Type="http://schemas.openxmlformats.org/officeDocument/2006/relationships/printerSettings" Target="../printerSettings/printerSettings19.bin"/><Relationship Id="rId4"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20.xml"/><Relationship Id="rId1" Type="http://schemas.openxmlformats.org/officeDocument/2006/relationships/printerSettings" Target="../printerSettings/printerSettings20.bin"/><Relationship Id="rId4"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drawing" Target="../drawings/drawing21.xml"/><Relationship Id="rId1" Type="http://schemas.openxmlformats.org/officeDocument/2006/relationships/printerSettings" Target="../printerSettings/printerSettings21.bin"/><Relationship Id="rId4"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drawing" Target="../drawings/drawing22.xml"/><Relationship Id="rId1" Type="http://schemas.openxmlformats.org/officeDocument/2006/relationships/printerSettings" Target="../printerSettings/printerSettings22.bin"/><Relationship Id="rId4"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23.vml"/><Relationship Id="rId2" Type="http://schemas.openxmlformats.org/officeDocument/2006/relationships/drawing" Target="../drawings/drawing23.xml"/><Relationship Id="rId1" Type="http://schemas.openxmlformats.org/officeDocument/2006/relationships/printerSettings" Target="../printerSettings/printerSettings23.bin"/><Relationship Id="rId4"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24.vml"/><Relationship Id="rId2" Type="http://schemas.openxmlformats.org/officeDocument/2006/relationships/drawing" Target="../drawings/drawing24.xml"/><Relationship Id="rId1" Type="http://schemas.openxmlformats.org/officeDocument/2006/relationships/printerSettings" Target="../printerSettings/printerSettings24.bin"/><Relationship Id="rId4"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25.vml"/><Relationship Id="rId2" Type="http://schemas.openxmlformats.org/officeDocument/2006/relationships/drawing" Target="../drawings/drawing25.xml"/><Relationship Id="rId1" Type="http://schemas.openxmlformats.org/officeDocument/2006/relationships/printerSettings" Target="../printerSettings/printerSettings25.bin"/><Relationship Id="rId4"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26.vml"/><Relationship Id="rId2" Type="http://schemas.openxmlformats.org/officeDocument/2006/relationships/drawing" Target="../drawings/drawing26.xml"/><Relationship Id="rId1" Type="http://schemas.openxmlformats.org/officeDocument/2006/relationships/printerSettings" Target="../printerSettings/printerSettings26.bin"/><Relationship Id="rId4" Type="http://schemas.openxmlformats.org/officeDocument/2006/relationships/comments" Target="../comments26.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pageSetUpPr fitToPage="1"/>
  </sheetPr>
  <dimension ref="A1:Y50"/>
  <sheetViews>
    <sheetView zoomScale="85" zoomScaleNormal="85" workbookViewId="0">
      <pane ySplit="8" topLeftCell="A9" activePane="bottomLeft" state="frozen"/>
      <selection pane="bottomLeft" activeCell="A9" sqref="A9"/>
    </sheetView>
  </sheetViews>
  <sheetFormatPr defaultColWidth="8" defaultRowHeight="0" customHeight="1" zeroHeight="1" x14ac:dyDescent="0.15"/>
  <cols>
    <col min="1" max="1" width="11.375" bestFit="1" customWidth="1"/>
    <col min="2" max="2" width="8.625" customWidth="1"/>
    <col min="3" max="3" width="4.375" customWidth="1"/>
    <col min="4" max="8" width="8.625" customWidth="1"/>
    <col min="9" max="9" width="15.75" customWidth="1"/>
    <col min="10" max="10" width="7.75" customWidth="1"/>
    <col min="11" max="12" width="3.875" customWidth="1"/>
    <col min="13" max="13" width="2.5" style="5" customWidth="1"/>
    <col min="14" max="14" width="5.5" style="5" bestFit="1" customWidth="1"/>
    <col min="15" max="15" width="13.875" bestFit="1" customWidth="1"/>
    <col min="16" max="16" width="13.875" customWidth="1"/>
    <col min="17" max="17" width="13.875" bestFit="1" customWidth="1"/>
    <col min="18" max="18" width="13.875" customWidth="1"/>
    <col min="19" max="19" width="13.875" bestFit="1" customWidth="1"/>
    <col min="20" max="20" width="13.875" customWidth="1"/>
    <col min="21" max="21" width="13.875" bestFit="1" customWidth="1"/>
    <col min="22" max="22" width="13.875" customWidth="1"/>
    <col min="23" max="23" width="13.875" bestFit="1" customWidth="1"/>
    <col min="24" max="24" width="13.875" customWidth="1"/>
    <col min="25" max="25" width="17.25" style="157" customWidth="1"/>
  </cols>
  <sheetData>
    <row r="1" spans="1:25" ht="33" customHeight="1" thickBot="1" x14ac:dyDescent="0.2">
      <c r="A1" s="442" t="s">
        <v>19</v>
      </c>
      <c r="B1" s="442"/>
      <c r="C1" s="442"/>
      <c r="D1" s="442"/>
      <c r="E1" s="442"/>
      <c r="F1" s="442"/>
      <c r="G1" s="442"/>
      <c r="H1" s="442"/>
      <c r="I1" s="442"/>
      <c r="J1" s="442"/>
      <c r="K1" s="442"/>
      <c r="L1" s="442"/>
      <c r="N1" s="443" t="s">
        <v>20</v>
      </c>
      <c r="O1" s="444"/>
      <c r="P1" s="444"/>
      <c r="Q1" s="444"/>
      <c r="R1" s="444"/>
      <c r="S1" s="444"/>
      <c r="T1" s="444"/>
      <c r="U1" s="444"/>
      <c r="V1" s="444"/>
    </row>
    <row r="2" spans="1:25" ht="17.25" customHeight="1" thickBot="1" x14ac:dyDescent="0.2">
      <c r="A2" s="41"/>
      <c r="B2" s="2"/>
      <c r="C2" s="2"/>
      <c r="D2" s="2"/>
      <c r="E2" s="36"/>
      <c r="F2" s="36"/>
      <c r="G2" s="36"/>
      <c r="H2" s="36"/>
      <c r="I2" s="3"/>
      <c r="J2" s="4"/>
      <c r="K2" s="4"/>
      <c r="N2" s="26"/>
      <c r="O2" s="134" t="s">
        <v>30</v>
      </c>
      <c r="P2" s="135" t="s">
        <v>31</v>
      </c>
      <c r="Q2" s="135" t="s">
        <v>32</v>
      </c>
      <c r="R2" s="136" t="s">
        <v>28</v>
      </c>
      <c r="Y2" s="158" t="s">
        <v>54</v>
      </c>
    </row>
    <row r="3" spans="1:25" ht="17.25" customHeight="1" thickBot="1" x14ac:dyDescent="0.2">
      <c r="A3" s="1"/>
      <c r="B3" s="2"/>
      <c r="C3" s="2"/>
      <c r="D3" s="2"/>
      <c r="E3" s="36"/>
      <c r="F3" s="36"/>
      <c r="G3" s="36"/>
      <c r="H3" s="36"/>
      <c r="I3" s="3"/>
      <c r="J3" s="4"/>
      <c r="K3" s="4"/>
      <c r="N3" s="26"/>
      <c r="O3" s="42">
        <v>180</v>
      </c>
      <c r="P3" s="40">
        <f ca="1">C40</f>
        <v>22</v>
      </c>
      <c r="Q3" s="65">
        <f ca="1">O3/P3</f>
        <v>8.1818181818181817</v>
      </c>
      <c r="R3" s="66" t="str">
        <f ca="1">TEXT(Q3/24,"h:mm")</f>
        <v>8:10</v>
      </c>
    </row>
    <row r="4" spans="1:25" ht="8.1" customHeight="1" thickBot="1" x14ac:dyDescent="0.2">
      <c r="B4" s="37"/>
      <c r="C4" s="37"/>
      <c r="D4" s="37"/>
      <c r="I4" s="6"/>
      <c r="J4" s="7">
        <v>1</v>
      </c>
      <c r="K4" s="7"/>
      <c r="M4" s="6"/>
      <c r="N4" s="6"/>
      <c r="O4" s="88"/>
      <c r="P4" s="88"/>
    </row>
    <row r="5" spans="1:25" ht="20.100000000000001" customHeight="1" thickTop="1" x14ac:dyDescent="0.15">
      <c r="A5" s="331" t="s">
        <v>18</v>
      </c>
      <c r="B5" s="445">
        <v>41121</v>
      </c>
      <c r="C5" s="446"/>
      <c r="D5" s="447"/>
      <c r="G5" s="448" t="s">
        <v>0</v>
      </c>
      <c r="H5" s="449"/>
      <c r="I5" s="450" t="s">
        <v>59</v>
      </c>
      <c r="J5" s="450"/>
      <c r="K5" s="450"/>
      <c r="L5" s="451"/>
      <c r="M5" s="6"/>
      <c r="N5" s="133" t="s">
        <v>16</v>
      </c>
      <c r="P5" s="133"/>
      <c r="Q5" s="83" t="s">
        <v>52</v>
      </c>
      <c r="R5" s="79"/>
      <c r="S5" s="85" t="s">
        <v>37</v>
      </c>
      <c r="T5" s="117"/>
      <c r="U5" s="87" t="s">
        <v>40</v>
      </c>
      <c r="V5" s="81"/>
      <c r="W5" s="115" t="s">
        <v>43</v>
      </c>
      <c r="X5" s="107"/>
    </row>
    <row r="6" spans="1:25" ht="20.100000000000001" customHeight="1" thickBot="1" x14ac:dyDescent="0.2">
      <c r="A6" s="332" t="s">
        <v>57</v>
      </c>
      <c r="B6" s="436" t="s">
        <v>61</v>
      </c>
      <c r="C6" s="437"/>
      <c r="D6" s="438"/>
      <c r="E6" s="8"/>
      <c r="F6" s="9"/>
      <c r="G6" s="439" t="s">
        <v>1</v>
      </c>
      <c r="H6" s="440"/>
      <c r="I6" s="441" t="s">
        <v>60</v>
      </c>
      <c r="J6" s="441"/>
      <c r="K6" s="441"/>
      <c r="L6" s="25" t="s">
        <v>2</v>
      </c>
      <c r="M6" s="6"/>
      <c r="N6" s="6"/>
      <c r="Q6" s="84" t="s">
        <v>53</v>
      </c>
      <c r="R6" s="80"/>
      <c r="S6" s="86" t="s">
        <v>38</v>
      </c>
      <c r="T6" s="118"/>
      <c r="U6" s="120" t="s">
        <v>41</v>
      </c>
      <c r="V6" s="82"/>
      <c r="W6" s="121" t="s">
        <v>44</v>
      </c>
      <c r="X6" s="108"/>
    </row>
    <row r="7" spans="1:25" ht="19.5" customHeight="1" thickBot="1" x14ac:dyDescent="0.2">
      <c r="A7" s="330" t="str">
        <f>IF(LEN(B5)=6,B5,CONCATENATE(,YEAR(B5),IF(LEN(MONTH(B5)) &gt; 1, "", "0"), MONTH(B5)))</f>
        <v>201608</v>
      </c>
      <c r="D7" s="10"/>
      <c r="E7" s="11"/>
      <c r="F7" s="12"/>
      <c r="G7" s="12"/>
      <c r="H7" s="2"/>
      <c r="I7" s="2"/>
      <c r="J7" s="2"/>
      <c r="K7" s="2"/>
      <c r="L7" s="13"/>
      <c r="M7" s="6"/>
      <c r="N7" s="6"/>
      <c r="Q7" s="84" t="s">
        <v>50</v>
      </c>
      <c r="R7" s="116"/>
      <c r="S7" s="119" t="s">
        <v>39</v>
      </c>
      <c r="T7" s="122"/>
      <c r="U7" s="125" t="s">
        <v>42</v>
      </c>
      <c r="V7" s="123"/>
      <c r="W7" s="126" t="s">
        <v>45</v>
      </c>
      <c r="X7" s="124"/>
    </row>
    <row r="8" spans="1:25" ht="24.75" customHeight="1" thickTop="1" thickBot="1" x14ac:dyDescent="0.2">
      <c r="A8" s="70" t="s">
        <v>3</v>
      </c>
      <c r="B8" s="427" t="s">
        <v>4</v>
      </c>
      <c r="C8" s="428"/>
      <c r="D8" s="429"/>
      <c r="E8" s="71" t="s">
        <v>17</v>
      </c>
      <c r="F8" s="72" t="s">
        <v>5</v>
      </c>
      <c r="G8" s="71" t="s">
        <v>21</v>
      </c>
      <c r="H8" s="73" t="s">
        <v>6</v>
      </c>
      <c r="I8" s="430" t="s">
        <v>7</v>
      </c>
      <c r="J8" s="430"/>
      <c r="K8" s="430"/>
      <c r="L8" s="431"/>
      <c r="M8" s="67">
        <v>0.33333333333333331</v>
      </c>
      <c r="N8" s="75" t="s">
        <v>15</v>
      </c>
      <c r="O8" s="137" t="s">
        <v>27</v>
      </c>
      <c r="P8" s="138" t="s">
        <v>14</v>
      </c>
      <c r="Q8" s="141" t="s">
        <v>46</v>
      </c>
      <c r="R8" s="142" t="s">
        <v>14</v>
      </c>
      <c r="S8" s="145" t="s">
        <v>47</v>
      </c>
      <c r="T8" s="146" t="s">
        <v>14</v>
      </c>
      <c r="U8" s="149" t="s">
        <v>48</v>
      </c>
      <c r="V8" s="150" t="s">
        <v>14</v>
      </c>
      <c r="W8" s="153" t="s">
        <v>49</v>
      </c>
      <c r="X8" s="154" t="s">
        <v>14</v>
      </c>
      <c r="Y8" s="138" t="s">
        <v>55</v>
      </c>
    </row>
    <row r="9" spans="1:25" ht="20.100000000000001" customHeight="1" thickTop="1" x14ac:dyDescent="0.15">
      <c r="A9" s="60">
        <f>TEXT(CONCATENATE(A7, "01"), "0000!/00!/00")*1</f>
        <v>41121</v>
      </c>
      <c r="B9" s="62">
        <v>0.41666666666666669</v>
      </c>
      <c r="C9" s="14" t="s">
        <v>8</v>
      </c>
      <c r="D9" s="43">
        <v>0.85416666666666663</v>
      </c>
      <c r="E9" s="44">
        <v>4.1666666666666664E-2</v>
      </c>
      <c r="F9" s="45"/>
      <c r="G9" s="68">
        <f ca="1">IF(ISERROR(M9), 0, IF(M9="営業日", M$8, 0))</f>
        <v>0.33333333333333331</v>
      </c>
      <c r="H9" s="56">
        <f>D9-B9-E9-F9</f>
        <v>0.39583333333333326</v>
      </c>
      <c r="I9" s="432"/>
      <c r="J9" s="433"/>
      <c r="K9" s="434"/>
      <c r="L9" s="435"/>
      <c r="M9" s="39" t="str">
        <f ca="1">IF(WEEKDAY(A9)=1,"",IF(WEEKDAY(A9)=7,"",IF(ISERROR(MATCH(A9,INDIRECT("休業日!a1:a365"),0))=FALSE,"","営業日")))</f>
        <v>営業日</v>
      </c>
      <c r="N9" s="76">
        <f>TEXT(CONCATENATE(A7, "01"), "0000!/00!/00")*1</f>
        <v>41121</v>
      </c>
      <c r="O9" s="127">
        <f t="shared" ref="O9:O10" ca="1" si="0">IF(ISERROR(M9), 0, IF(M9="営業日", $Q$3, 0))</f>
        <v>8.1818181818181817</v>
      </c>
      <c r="P9" s="128">
        <f t="shared" ref="P9:P10" si="1">H9*24</f>
        <v>9.4999999999999982</v>
      </c>
      <c r="Q9" s="98">
        <f ca="1">$O9*R$7</f>
        <v>0</v>
      </c>
      <c r="R9" s="89"/>
      <c r="S9" s="101">
        <f ca="1">$O9*T$7</f>
        <v>0</v>
      </c>
      <c r="T9" s="90"/>
      <c r="U9" s="104">
        <f ca="1">$O9*V$7</f>
        <v>0</v>
      </c>
      <c r="V9" s="91"/>
      <c r="W9" s="109">
        <f ca="1">$O9*X$7</f>
        <v>0</v>
      </c>
      <c r="X9" s="110"/>
      <c r="Y9" s="160">
        <f>R9+T9+V9+X9</f>
        <v>0</v>
      </c>
    </row>
    <row r="10" spans="1:25" ht="20.100000000000001" customHeight="1" x14ac:dyDescent="0.15">
      <c r="A10" s="60">
        <f>IF(A9="", "",IF(MONTH(A9)=MONTH(A9+1),A9+1,""))</f>
        <v>41122</v>
      </c>
      <c r="B10" s="62">
        <v>0.41666666666666669</v>
      </c>
      <c r="C10" s="14" t="s">
        <v>8</v>
      </c>
      <c r="D10" s="43">
        <v>0.85416666666666663</v>
      </c>
      <c r="E10" s="46">
        <v>4.1666666666666664E-2</v>
      </c>
      <c r="F10" s="47"/>
      <c r="G10" s="68">
        <f t="shared" ref="G10:G39" ca="1" si="2">IF(ISERROR(M10), 0, IF(M10="営業日", M$8, 0))</f>
        <v>0.33333333333333331</v>
      </c>
      <c r="H10" s="57">
        <f t="shared" ref="H10:H39" si="3">D10-B10-E10-F10</f>
        <v>0.39583333333333326</v>
      </c>
      <c r="I10" s="413"/>
      <c r="J10" s="414"/>
      <c r="K10" s="415"/>
      <c r="L10" s="416"/>
      <c r="M10" s="39" t="str">
        <f t="shared" ref="M10:M39" ca="1" si="4">IF(WEEKDAY(A10)=1,"",IF(WEEKDAY(A10)=7,"",IF(ISERROR(MATCH(A10,INDIRECT("休業日!a1:a365"),0))=FALSE,"","営業日")))</f>
        <v>営業日</v>
      </c>
      <c r="N10" s="77">
        <f>IF(N9="", "",IF(MONTH(N9)=MONTH(N9+1),N9+1,""))</f>
        <v>41122</v>
      </c>
      <c r="O10" s="129">
        <f t="shared" ca="1" si="0"/>
        <v>8.1818181818181817</v>
      </c>
      <c r="P10" s="130">
        <f t="shared" si="1"/>
        <v>9.4999999999999982</v>
      </c>
      <c r="Q10" s="99">
        <f t="shared" ref="Q10:W39" ca="1" si="5">$O10*R$7</f>
        <v>0</v>
      </c>
      <c r="R10" s="92"/>
      <c r="S10" s="102">
        <f t="shared" ca="1" si="5"/>
        <v>0</v>
      </c>
      <c r="T10" s="93"/>
      <c r="U10" s="105">
        <f t="shared" ca="1" si="5"/>
        <v>0</v>
      </c>
      <c r="V10" s="94"/>
      <c r="W10" s="111">
        <f t="shared" ca="1" si="5"/>
        <v>0</v>
      </c>
      <c r="X10" s="112"/>
      <c r="Y10" s="161">
        <f t="shared" ref="Y10:Y39" si="6">R10+T10+V10+X10</f>
        <v>0</v>
      </c>
    </row>
    <row r="11" spans="1:25" ht="20.100000000000001" customHeight="1" x14ac:dyDescent="0.15">
      <c r="A11" s="60">
        <f t="shared" ref="A11:A39" si="7">IF(A10="", "",IF(MONTH(A10)=MONTH(A10+1),A10+1,""))</f>
        <v>41123</v>
      </c>
      <c r="B11" s="62">
        <v>0.41666666666666669</v>
      </c>
      <c r="C11" s="14" t="s">
        <v>8</v>
      </c>
      <c r="D11" s="43">
        <v>0.8125</v>
      </c>
      <c r="E11" s="48">
        <v>4.1666666666666664E-2</v>
      </c>
      <c r="F11" s="47"/>
      <c r="G11" s="68">
        <f t="shared" ca="1" si="2"/>
        <v>0.33333333333333331</v>
      </c>
      <c r="H11" s="57">
        <f t="shared" si="3"/>
        <v>0.35416666666666663</v>
      </c>
      <c r="I11" s="413"/>
      <c r="J11" s="414"/>
      <c r="K11" s="415"/>
      <c r="L11" s="416"/>
      <c r="M11" s="39" t="str">
        <f t="shared" ca="1" si="4"/>
        <v>営業日</v>
      </c>
      <c r="N11" s="77">
        <f t="shared" ref="N11:N39" si="8">IF(N10="", "",IF(MONTH(N10)=MONTH(N10+1),N10+1,""))</f>
        <v>41123</v>
      </c>
      <c r="O11" s="129">
        <f ca="1">IF(ISERROR(M11), 0, IF(M11="営業日", $Q$3, 0))</f>
        <v>8.1818181818181817</v>
      </c>
      <c r="P11" s="130">
        <f>H11*24</f>
        <v>8.5</v>
      </c>
      <c r="Q11" s="99">
        <f t="shared" ca="1" si="5"/>
        <v>0</v>
      </c>
      <c r="R11" s="92"/>
      <c r="S11" s="102">
        <f t="shared" ca="1" si="5"/>
        <v>0</v>
      </c>
      <c r="T11" s="93"/>
      <c r="U11" s="105">
        <f t="shared" ca="1" si="5"/>
        <v>0</v>
      </c>
      <c r="V11" s="94"/>
      <c r="W11" s="111">
        <f t="shared" ca="1" si="5"/>
        <v>0</v>
      </c>
      <c r="X11" s="112"/>
      <c r="Y11" s="161">
        <f t="shared" si="6"/>
        <v>0</v>
      </c>
    </row>
    <row r="12" spans="1:25" ht="20.100000000000001" customHeight="1" x14ac:dyDescent="0.15">
      <c r="A12" s="60">
        <f t="shared" si="7"/>
        <v>41124</v>
      </c>
      <c r="B12" s="62">
        <v>0.41666666666666669</v>
      </c>
      <c r="C12" s="14" t="s">
        <v>8</v>
      </c>
      <c r="D12" s="43">
        <v>0.8125</v>
      </c>
      <c r="E12" s="48">
        <v>4.1666666666666664E-2</v>
      </c>
      <c r="F12" s="47"/>
      <c r="G12" s="68">
        <f t="shared" ca="1" si="2"/>
        <v>0.33333333333333331</v>
      </c>
      <c r="H12" s="57">
        <f t="shared" si="3"/>
        <v>0.35416666666666663</v>
      </c>
      <c r="I12" s="413"/>
      <c r="J12" s="414"/>
      <c r="K12" s="415"/>
      <c r="L12" s="416"/>
      <c r="M12" s="39" t="str">
        <f t="shared" ca="1" si="4"/>
        <v>営業日</v>
      </c>
      <c r="N12" s="77">
        <f t="shared" si="8"/>
        <v>41124</v>
      </c>
      <c r="O12" s="129">
        <f t="shared" ref="O12:O39" ca="1" si="9">IF(ISERROR(M12), 0, IF(M12="営業日", $Q$3, 0))</f>
        <v>8.1818181818181817</v>
      </c>
      <c r="P12" s="130">
        <f t="shared" ref="P12:P39" si="10">H12*24</f>
        <v>8.5</v>
      </c>
      <c r="Q12" s="99">
        <f t="shared" ca="1" si="5"/>
        <v>0</v>
      </c>
      <c r="R12" s="92"/>
      <c r="S12" s="102">
        <f t="shared" ca="1" si="5"/>
        <v>0</v>
      </c>
      <c r="T12" s="93"/>
      <c r="U12" s="105">
        <f t="shared" ca="1" si="5"/>
        <v>0</v>
      </c>
      <c r="V12" s="94"/>
      <c r="W12" s="111">
        <f t="shared" ca="1" si="5"/>
        <v>0</v>
      </c>
      <c r="X12" s="112"/>
      <c r="Y12" s="161">
        <f t="shared" si="6"/>
        <v>0</v>
      </c>
    </row>
    <row r="13" spans="1:25" ht="20.100000000000001" customHeight="1" x14ac:dyDescent="0.15">
      <c r="A13" s="60">
        <f t="shared" si="7"/>
        <v>41125</v>
      </c>
      <c r="B13" s="62">
        <v>0.41666666666666669</v>
      </c>
      <c r="C13" s="14" t="s">
        <v>8</v>
      </c>
      <c r="D13" s="43">
        <v>0.8125</v>
      </c>
      <c r="E13" s="48">
        <v>4.1666666666666664E-2</v>
      </c>
      <c r="F13" s="47"/>
      <c r="G13" s="68">
        <f t="shared" ca="1" si="2"/>
        <v>0.33333333333333331</v>
      </c>
      <c r="H13" s="57">
        <f t="shared" si="3"/>
        <v>0.35416666666666663</v>
      </c>
      <c r="I13" s="413"/>
      <c r="J13" s="414"/>
      <c r="K13" s="415"/>
      <c r="L13" s="416"/>
      <c r="M13" s="39" t="str">
        <f t="shared" ca="1" si="4"/>
        <v>営業日</v>
      </c>
      <c r="N13" s="77">
        <f t="shared" si="8"/>
        <v>41125</v>
      </c>
      <c r="O13" s="129">
        <f t="shared" ca="1" si="9"/>
        <v>8.1818181818181817</v>
      </c>
      <c r="P13" s="130">
        <f t="shared" si="10"/>
        <v>8.5</v>
      </c>
      <c r="Q13" s="99">
        <f t="shared" ca="1" si="5"/>
        <v>0</v>
      </c>
      <c r="R13" s="92"/>
      <c r="S13" s="102">
        <f t="shared" ca="1" si="5"/>
        <v>0</v>
      </c>
      <c r="T13" s="93"/>
      <c r="U13" s="105">
        <f t="shared" ca="1" si="5"/>
        <v>0</v>
      </c>
      <c r="V13" s="94"/>
      <c r="W13" s="111">
        <f t="shared" ca="1" si="5"/>
        <v>0</v>
      </c>
      <c r="X13" s="112"/>
      <c r="Y13" s="161">
        <f t="shared" si="6"/>
        <v>0</v>
      </c>
    </row>
    <row r="14" spans="1:25" ht="20.100000000000001" customHeight="1" x14ac:dyDescent="0.15">
      <c r="A14" s="60">
        <f t="shared" si="7"/>
        <v>41126</v>
      </c>
      <c r="B14" s="62"/>
      <c r="C14" s="14" t="s">
        <v>8</v>
      </c>
      <c r="D14" s="43"/>
      <c r="E14" s="48"/>
      <c r="F14" s="47"/>
      <c r="G14" s="68">
        <f t="shared" ca="1" si="2"/>
        <v>0</v>
      </c>
      <c r="H14" s="57">
        <f t="shared" si="3"/>
        <v>0</v>
      </c>
      <c r="I14" s="413"/>
      <c r="J14" s="414"/>
      <c r="K14" s="415"/>
      <c r="L14" s="416"/>
      <c r="M14" s="39" t="str">
        <f t="shared" ca="1" si="4"/>
        <v/>
      </c>
      <c r="N14" s="77">
        <f t="shared" si="8"/>
        <v>41126</v>
      </c>
      <c r="O14" s="129">
        <f t="shared" ca="1" si="9"/>
        <v>0</v>
      </c>
      <c r="P14" s="130">
        <f t="shared" si="10"/>
        <v>0</v>
      </c>
      <c r="Q14" s="99">
        <f t="shared" ca="1" si="5"/>
        <v>0</v>
      </c>
      <c r="R14" s="92"/>
      <c r="S14" s="102">
        <f t="shared" ca="1" si="5"/>
        <v>0</v>
      </c>
      <c r="T14" s="93"/>
      <c r="U14" s="105">
        <f t="shared" ca="1" si="5"/>
        <v>0</v>
      </c>
      <c r="V14" s="94"/>
      <c r="W14" s="111">
        <f t="shared" ca="1" si="5"/>
        <v>0</v>
      </c>
      <c r="X14" s="112"/>
      <c r="Y14" s="161">
        <f t="shared" si="6"/>
        <v>0</v>
      </c>
    </row>
    <row r="15" spans="1:25" ht="20.100000000000001" customHeight="1" x14ac:dyDescent="0.15">
      <c r="A15" s="60">
        <f t="shared" si="7"/>
        <v>41127</v>
      </c>
      <c r="B15" s="62"/>
      <c r="C15" s="14" t="s">
        <v>8</v>
      </c>
      <c r="D15" s="43"/>
      <c r="E15" s="48"/>
      <c r="F15" s="47"/>
      <c r="G15" s="68">
        <f t="shared" ca="1" si="2"/>
        <v>0</v>
      </c>
      <c r="H15" s="57">
        <f t="shared" si="3"/>
        <v>0</v>
      </c>
      <c r="I15" s="413"/>
      <c r="J15" s="414"/>
      <c r="K15" s="415"/>
      <c r="L15" s="416"/>
      <c r="M15" s="39" t="str">
        <f t="shared" ca="1" si="4"/>
        <v/>
      </c>
      <c r="N15" s="77">
        <f t="shared" si="8"/>
        <v>41127</v>
      </c>
      <c r="O15" s="129">
        <f t="shared" ca="1" si="9"/>
        <v>0</v>
      </c>
      <c r="P15" s="130">
        <f t="shared" si="10"/>
        <v>0</v>
      </c>
      <c r="Q15" s="99">
        <f t="shared" ca="1" si="5"/>
        <v>0</v>
      </c>
      <c r="R15" s="92"/>
      <c r="S15" s="102">
        <f t="shared" ca="1" si="5"/>
        <v>0</v>
      </c>
      <c r="T15" s="93"/>
      <c r="U15" s="105">
        <f t="shared" ca="1" si="5"/>
        <v>0</v>
      </c>
      <c r="V15" s="94"/>
      <c r="W15" s="111">
        <f t="shared" ca="1" si="5"/>
        <v>0</v>
      </c>
      <c r="X15" s="112"/>
      <c r="Y15" s="161">
        <f t="shared" si="6"/>
        <v>0</v>
      </c>
    </row>
    <row r="16" spans="1:25" ht="20.100000000000001" customHeight="1" x14ac:dyDescent="0.15">
      <c r="A16" s="60">
        <f t="shared" si="7"/>
        <v>41128</v>
      </c>
      <c r="B16" s="62">
        <v>0.41666666666666669</v>
      </c>
      <c r="C16" s="14" t="s">
        <v>8</v>
      </c>
      <c r="D16" s="43">
        <v>0.83333333333333337</v>
      </c>
      <c r="E16" s="48">
        <v>4.1666666666666664E-2</v>
      </c>
      <c r="F16" s="47"/>
      <c r="G16" s="68">
        <f t="shared" ca="1" si="2"/>
        <v>0.33333333333333331</v>
      </c>
      <c r="H16" s="57">
        <f t="shared" si="3"/>
        <v>0.375</v>
      </c>
      <c r="I16" s="413"/>
      <c r="J16" s="414"/>
      <c r="K16" s="415"/>
      <c r="L16" s="416"/>
      <c r="M16" s="39" t="str">
        <f t="shared" ca="1" si="4"/>
        <v>営業日</v>
      </c>
      <c r="N16" s="77">
        <f t="shared" si="8"/>
        <v>41128</v>
      </c>
      <c r="O16" s="129">
        <f t="shared" ca="1" si="9"/>
        <v>8.1818181818181817</v>
      </c>
      <c r="P16" s="130">
        <f t="shared" si="10"/>
        <v>9</v>
      </c>
      <c r="Q16" s="99">
        <f t="shared" ca="1" si="5"/>
        <v>0</v>
      </c>
      <c r="R16" s="92"/>
      <c r="S16" s="102">
        <f t="shared" ca="1" si="5"/>
        <v>0</v>
      </c>
      <c r="T16" s="93"/>
      <c r="U16" s="105">
        <f t="shared" ca="1" si="5"/>
        <v>0</v>
      </c>
      <c r="V16" s="94"/>
      <c r="W16" s="111">
        <f t="shared" ca="1" si="5"/>
        <v>0</v>
      </c>
      <c r="X16" s="112"/>
      <c r="Y16" s="161">
        <f t="shared" si="6"/>
        <v>0</v>
      </c>
    </row>
    <row r="17" spans="1:25" ht="20.100000000000001" customHeight="1" x14ac:dyDescent="0.15">
      <c r="A17" s="60">
        <f t="shared" si="7"/>
        <v>41129</v>
      </c>
      <c r="B17" s="62">
        <v>0.41666666666666669</v>
      </c>
      <c r="C17" s="14" t="s">
        <v>8</v>
      </c>
      <c r="D17" s="43">
        <v>0.89583333333333337</v>
      </c>
      <c r="E17" s="48">
        <v>4.1666666666666664E-2</v>
      </c>
      <c r="F17" s="47"/>
      <c r="G17" s="68">
        <f t="shared" ca="1" si="2"/>
        <v>0.33333333333333331</v>
      </c>
      <c r="H17" s="57">
        <f t="shared" si="3"/>
        <v>0.4375</v>
      </c>
      <c r="I17" s="413"/>
      <c r="J17" s="414"/>
      <c r="K17" s="415"/>
      <c r="L17" s="416"/>
      <c r="M17" s="39" t="str">
        <f t="shared" ca="1" si="4"/>
        <v>営業日</v>
      </c>
      <c r="N17" s="77">
        <f t="shared" si="8"/>
        <v>41129</v>
      </c>
      <c r="O17" s="129">
        <f t="shared" ca="1" si="9"/>
        <v>8.1818181818181817</v>
      </c>
      <c r="P17" s="130">
        <f t="shared" si="10"/>
        <v>10.5</v>
      </c>
      <c r="Q17" s="99">
        <f t="shared" ca="1" si="5"/>
        <v>0</v>
      </c>
      <c r="R17" s="92"/>
      <c r="S17" s="102">
        <f t="shared" ca="1" si="5"/>
        <v>0</v>
      </c>
      <c r="T17" s="93"/>
      <c r="U17" s="105">
        <f t="shared" ca="1" si="5"/>
        <v>0</v>
      </c>
      <c r="V17" s="94"/>
      <c r="W17" s="111">
        <f t="shared" ca="1" si="5"/>
        <v>0</v>
      </c>
      <c r="X17" s="112"/>
      <c r="Y17" s="161">
        <f t="shared" si="6"/>
        <v>0</v>
      </c>
    </row>
    <row r="18" spans="1:25" ht="20.100000000000001" customHeight="1" x14ac:dyDescent="0.15">
      <c r="A18" s="60">
        <f t="shared" si="7"/>
        <v>41130</v>
      </c>
      <c r="B18" s="62">
        <v>0.41666666666666669</v>
      </c>
      <c r="C18" s="14" t="s">
        <v>8</v>
      </c>
      <c r="D18" s="43">
        <v>0.83333333333333337</v>
      </c>
      <c r="E18" s="48">
        <v>4.1666666666666664E-2</v>
      </c>
      <c r="F18" s="47"/>
      <c r="G18" s="68">
        <f t="shared" ca="1" si="2"/>
        <v>0.33333333333333331</v>
      </c>
      <c r="H18" s="57">
        <f t="shared" si="3"/>
        <v>0.375</v>
      </c>
      <c r="I18" s="413"/>
      <c r="J18" s="414"/>
      <c r="K18" s="415"/>
      <c r="L18" s="416"/>
      <c r="M18" s="39" t="str">
        <f t="shared" ca="1" si="4"/>
        <v>営業日</v>
      </c>
      <c r="N18" s="77">
        <f t="shared" si="8"/>
        <v>41130</v>
      </c>
      <c r="O18" s="129">
        <f t="shared" ca="1" si="9"/>
        <v>8.1818181818181817</v>
      </c>
      <c r="P18" s="130">
        <f t="shared" si="10"/>
        <v>9</v>
      </c>
      <c r="Q18" s="99">
        <f t="shared" ca="1" si="5"/>
        <v>0</v>
      </c>
      <c r="R18" s="92"/>
      <c r="S18" s="102">
        <f t="shared" ca="1" si="5"/>
        <v>0</v>
      </c>
      <c r="T18" s="93"/>
      <c r="U18" s="105">
        <f t="shared" ca="1" si="5"/>
        <v>0</v>
      </c>
      <c r="V18" s="94"/>
      <c r="W18" s="111">
        <f t="shared" ca="1" si="5"/>
        <v>0</v>
      </c>
      <c r="X18" s="112"/>
      <c r="Y18" s="161">
        <f t="shared" si="6"/>
        <v>0</v>
      </c>
    </row>
    <row r="19" spans="1:25" ht="20.100000000000001" customHeight="1" x14ac:dyDescent="0.15">
      <c r="A19" s="60">
        <f t="shared" si="7"/>
        <v>41131</v>
      </c>
      <c r="B19" s="62"/>
      <c r="C19" s="14" t="s">
        <v>8</v>
      </c>
      <c r="D19" s="43"/>
      <c r="E19" s="48"/>
      <c r="F19" s="47"/>
      <c r="G19" s="68">
        <f t="shared" ca="1" si="2"/>
        <v>0</v>
      </c>
      <c r="H19" s="57">
        <f t="shared" si="3"/>
        <v>0</v>
      </c>
      <c r="I19" s="413"/>
      <c r="J19" s="414"/>
      <c r="K19" s="415"/>
      <c r="L19" s="416"/>
      <c r="M19" s="39" t="str">
        <f t="shared" ca="1" si="4"/>
        <v/>
      </c>
      <c r="N19" s="77">
        <f t="shared" si="8"/>
        <v>41131</v>
      </c>
      <c r="O19" s="129">
        <f t="shared" ca="1" si="9"/>
        <v>0</v>
      </c>
      <c r="P19" s="130">
        <f t="shared" si="10"/>
        <v>0</v>
      </c>
      <c r="Q19" s="99">
        <f t="shared" ca="1" si="5"/>
        <v>0</v>
      </c>
      <c r="R19" s="92"/>
      <c r="S19" s="102">
        <f t="shared" ca="1" si="5"/>
        <v>0</v>
      </c>
      <c r="T19" s="93"/>
      <c r="U19" s="105">
        <f t="shared" ca="1" si="5"/>
        <v>0</v>
      </c>
      <c r="V19" s="94"/>
      <c r="W19" s="111">
        <f t="shared" ca="1" si="5"/>
        <v>0</v>
      </c>
      <c r="X19" s="112"/>
      <c r="Y19" s="161">
        <f t="shared" si="6"/>
        <v>0</v>
      </c>
    </row>
    <row r="20" spans="1:25" ht="20.100000000000001" customHeight="1" x14ac:dyDescent="0.15">
      <c r="A20" s="60">
        <f t="shared" si="7"/>
        <v>41132</v>
      </c>
      <c r="B20" s="62"/>
      <c r="C20" s="14" t="s">
        <v>8</v>
      </c>
      <c r="D20" s="43"/>
      <c r="E20" s="48"/>
      <c r="F20" s="47"/>
      <c r="G20" s="68">
        <f t="shared" ca="1" si="2"/>
        <v>0.33333333333333331</v>
      </c>
      <c r="H20" s="57">
        <f t="shared" si="3"/>
        <v>0</v>
      </c>
      <c r="I20" s="413" t="s">
        <v>62</v>
      </c>
      <c r="J20" s="414"/>
      <c r="K20" s="415"/>
      <c r="L20" s="416"/>
      <c r="M20" s="39" t="str">
        <f t="shared" ca="1" si="4"/>
        <v>営業日</v>
      </c>
      <c r="N20" s="77">
        <f t="shared" si="8"/>
        <v>41132</v>
      </c>
      <c r="O20" s="129">
        <f t="shared" ca="1" si="9"/>
        <v>8.1818181818181817</v>
      </c>
      <c r="P20" s="130">
        <f t="shared" si="10"/>
        <v>0</v>
      </c>
      <c r="Q20" s="99">
        <f t="shared" ca="1" si="5"/>
        <v>0</v>
      </c>
      <c r="R20" s="92"/>
      <c r="S20" s="102">
        <f t="shared" ca="1" si="5"/>
        <v>0</v>
      </c>
      <c r="T20" s="93"/>
      <c r="U20" s="105">
        <f t="shared" ca="1" si="5"/>
        <v>0</v>
      </c>
      <c r="V20" s="94"/>
      <c r="W20" s="111">
        <f t="shared" ca="1" si="5"/>
        <v>0</v>
      </c>
      <c r="X20" s="112"/>
      <c r="Y20" s="161">
        <f t="shared" si="6"/>
        <v>0</v>
      </c>
    </row>
    <row r="21" spans="1:25" ht="20.100000000000001" customHeight="1" x14ac:dyDescent="0.15">
      <c r="A21" s="60">
        <f t="shared" si="7"/>
        <v>41133</v>
      </c>
      <c r="B21" s="62"/>
      <c r="C21" s="14" t="s">
        <v>8</v>
      </c>
      <c r="D21" s="43"/>
      <c r="E21" s="48"/>
      <c r="F21" s="47"/>
      <c r="G21" s="68">
        <f t="shared" ca="1" si="2"/>
        <v>0</v>
      </c>
      <c r="H21" s="57">
        <f t="shared" si="3"/>
        <v>0</v>
      </c>
      <c r="I21" s="413"/>
      <c r="J21" s="414"/>
      <c r="K21" s="415"/>
      <c r="L21" s="416"/>
      <c r="M21" s="39" t="str">
        <f t="shared" ca="1" si="4"/>
        <v/>
      </c>
      <c r="N21" s="77">
        <f t="shared" si="8"/>
        <v>41133</v>
      </c>
      <c r="O21" s="129">
        <f t="shared" ca="1" si="9"/>
        <v>0</v>
      </c>
      <c r="P21" s="130">
        <f t="shared" si="10"/>
        <v>0</v>
      </c>
      <c r="Q21" s="99">
        <f t="shared" ca="1" si="5"/>
        <v>0</v>
      </c>
      <c r="R21" s="92"/>
      <c r="S21" s="102">
        <f t="shared" ca="1" si="5"/>
        <v>0</v>
      </c>
      <c r="T21" s="93"/>
      <c r="U21" s="105">
        <f t="shared" ca="1" si="5"/>
        <v>0</v>
      </c>
      <c r="V21" s="94"/>
      <c r="W21" s="111">
        <f t="shared" ca="1" si="5"/>
        <v>0</v>
      </c>
      <c r="X21" s="112"/>
      <c r="Y21" s="161">
        <f t="shared" si="6"/>
        <v>0</v>
      </c>
    </row>
    <row r="22" spans="1:25" ht="20.100000000000001" customHeight="1" x14ac:dyDescent="0.15">
      <c r="A22" s="60">
        <f t="shared" si="7"/>
        <v>41134</v>
      </c>
      <c r="B22" s="62"/>
      <c r="C22" s="14" t="s">
        <v>8</v>
      </c>
      <c r="D22" s="43"/>
      <c r="E22" s="48"/>
      <c r="F22" s="47"/>
      <c r="G22" s="68">
        <f t="shared" ca="1" si="2"/>
        <v>0</v>
      </c>
      <c r="H22" s="57">
        <f t="shared" si="3"/>
        <v>0</v>
      </c>
      <c r="I22" s="413"/>
      <c r="J22" s="414"/>
      <c r="K22" s="415"/>
      <c r="L22" s="416"/>
      <c r="M22" s="39" t="str">
        <f t="shared" ca="1" si="4"/>
        <v/>
      </c>
      <c r="N22" s="77">
        <f t="shared" si="8"/>
        <v>41134</v>
      </c>
      <c r="O22" s="129">
        <f t="shared" ca="1" si="9"/>
        <v>0</v>
      </c>
      <c r="P22" s="130">
        <f t="shared" si="10"/>
        <v>0</v>
      </c>
      <c r="Q22" s="99">
        <f t="shared" ca="1" si="5"/>
        <v>0</v>
      </c>
      <c r="R22" s="92"/>
      <c r="S22" s="102">
        <f t="shared" ca="1" si="5"/>
        <v>0</v>
      </c>
      <c r="T22" s="93"/>
      <c r="U22" s="105">
        <f t="shared" ca="1" si="5"/>
        <v>0</v>
      </c>
      <c r="V22" s="94"/>
      <c r="W22" s="111">
        <f t="shared" ca="1" si="5"/>
        <v>0</v>
      </c>
      <c r="X22" s="112"/>
      <c r="Y22" s="161">
        <f t="shared" si="6"/>
        <v>0</v>
      </c>
    </row>
    <row r="23" spans="1:25" ht="20.100000000000001" customHeight="1" x14ac:dyDescent="0.15">
      <c r="A23" s="60">
        <f t="shared" si="7"/>
        <v>41135</v>
      </c>
      <c r="B23" s="62"/>
      <c r="C23" s="14" t="s">
        <v>8</v>
      </c>
      <c r="D23" s="43"/>
      <c r="E23" s="48"/>
      <c r="F23" s="47"/>
      <c r="G23" s="68">
        <f t="shared" ca="1" si="2"/>
        <v>0.33333333333333331</v>
      </c>
      <c r="H23" s="57">
        <f t="shared" si="3"/>
        <v>0</v>
      </c>
      <c r="I23" s="413" t="s">
        <v>64</v>
      </c>
      <c r="J23" s="414"/>
      <c r="K23" s="415"/>
      <c r="L23" s="416"/>
      <c r="M23" s="39" t="str">
        <f t="shared" ca="1" si="4"/>
        <v>営業日</v>
      </c>
      <c r="N23" s="77">
        <f t="shared" si="8"/>
        <v>41135</v>
      </c>
      <c r="O23" s="129">
        <f t="shared" ca="1" si="9"/>
        <v>8.1818181818181817</v>
      </c>
      <c r="P23" s="130">
        <f t="shared" si="10"/>
        <v>0</v>
      </c>
      <c r="Q23" s="99">
        <f t="shared" ca="1" si="5"/>
        <v>0</v>
      </c>
      <c r="R23" s="92"/>
      <c r="S23" s="102">
        <f t="shared" ca="1" si="5"/>
        <v>0</v>
      </c>
      <c r="T23" s="93"/>
      <c r="U23" s="105">
        <f t="shared" ca="1" si="5"/>
        <v>0</v>
      </c>
      <c r="V23" s="94"/>
      <c r="W23" s="111">
        <f t="shared" ca="1" si="5"/>
        <v>0</v>
      </c>
      <c r="X23" s="112"/>
      <c r="Y23" s="161">
        <f t="shared" si="6"/>
        <v>0</v>
      </c>
    </row>
    <row r="24" spans="1:25" ht="20.100000000000001" customHeight="1" x14ac:dyDescent="0.15">
      <c r="A24" s="60">
        <f t="shared" si="7"/>
        <v>41136</v>
      </c>
      <c r="B24" s="62">
        <v>0.41666666666666669</v>
      </c>
      <c r="C24" s="14" t="s">
        <v>8</v>
      </c>
      <c r="D24" s="43">
        <v>0.83333333333333337</v>
      </c>
      <c r="E24" s="48">
        <v>4.1666666666666664E-2</v>
      </c>
      <c r="F24" s="47"/>
      <c r="G24" s="68">
        <f t="shared" ca="1" si="2"/>
        <v>0.33333333333333331</v>
      </c>
      <c r="H24" s="57">
        <f t="shared" si="3"/>
        <v>0.375</v>
      </c>
      <c r="I24" s="413"/>
      <c r="J24" s="414"/>
      <c r="K24" s="415"/>
      <c r="L24" s="416"/>
      <c r="M24" s="39" t="str">
        <f t="shared" ca="1" si="4"/>
        <v>営業日</v>
      </c>
      <c r="N24" s="77">
        <f t="shared" si="8"/>
        <v>41136</v>
      </c>
      <c r="O24" s="129">
        <f t="shared" ca="1" si="9"/>
        <v>8.1818181818181817</v>
      </c>
      <c r="P24" s="130">
        <f t="shared" si="10"/>
        <v>9</v>
      </c>
      <c r="Q24" s="99">
        <f t="shared" ca="1" si="5"/>
        <v>0</v>
      </c>
      <c r="R24" s="92"/>
      <c r="S24" s="102">
        <f t="shared" ca="1" si="5"/>
        <v>0</v>
      </c>
      <c r="T24" s="93"/>
      <c r="U24" s="105">
        <f t="shared" ca="1" si="5"/>
        <v>0</v>
      </c>
      <c r="V24" s="94"/>
      <c r="W24" s="111">
        <f t="shared" ca="1" si="5"/>
        <v>0</v>
      </c>
      <c r="X24" s="112"/>
      <c r="Y24" s="161">
        <f t="shared" si="6"/>
        <v>0</v>
      </c>
    </row>
    <row r="25" spans="1:25" ht="20.100000000000001" customHeight="1" x14ac:dyDescent="0.15">
      <c r="A25" s="60">
        <f t="shared" si="7"/>
        <v>41137</v>
      </c>
      <c r="B25" s="62">
        <v>0.41666666666666669</v>
      </c>
      <c r="C25" s="14" t="s">
        <v>8</v>
      </c>
      <c r="D25" s="43">
        <v>0.77083333333333337</v>
      </c>
      <c r="E25" s="48">
        <v>4.1666666666666664E-2</v>
      </c>
      <c r="F25" s="47"/>
      <c r="G25" s="68">
        <f t="shared" ca="1" si="2"/>
        <v>0.33333333333333331</v>
      </c>
      <c r="H25" s="57">
        <f t="shared" si="3"/>
        <v>0.3125</v>
      </c>
      <c r="I25" s="413" t="s">
        <v>80</v>
      </c>
      <c r="J25" s="414"/>
      <c r="K25" s="415"/>
      <c r="L25" s="416"/>
      <c r="M25" s="39" t="str">
        <f t="shared" ca="1" si="4"/>
        <v>営業日</v>
      </c>
      <c r="N25" s="77">
        <f t="shared" si="8"/>
        <v>41137</v>
      </c>
      <c r="O25" s="129">
        <f t="shared" ca="1" si="9"/>
        <v>8.1818181818181817</v>
      </c>
      <c r="P25" s="130">
        <f t="shared" si="10"/>
        <v>7.5</v>
      </c>
      <c r="Q25" s="99">
        <f t="shared" ca="1" si="5"/>
        <v>0</v>
      </c>
      <c r="R25" s="92"/>
      <c r="S25" s="102">
        <f t="shared" ca="1" si="5"/>
        <v>0</v>
      </c>
      <c r="T25" s="93"/>
      <c r="U25" s="105">
        <f t="shared" ca="1" si="5"/>
        <v>0</v>
      </c>
      <c r="V25" s="94"/>
      <c r="W25" s="111">
        <f t="shared" ca="1" si="5"/>
        <v>0</v>
      </c>
      <c r="X25" s="112"/>
      <c r="Y25" s="161">
        <f t="shared" si="6"/>
        <v>0</v>
      </c>
    </row>
    <row r="26" spans="1:25" ht="20.100000000000001" customHeight="1" x14ac:dyDescent="0.15">
      <c r="A26" s="60">
        <f t="shared" si="7"/>
        <v>41138</v>
      </c>
      <c r="B26" s="62">
        <v>0.41666666666666669</v>
      </c>
      <c r="C26" s="14" t="s">
        <v>8</v>
      </c>
      <c r="D26" s="43">
        <v>0.89583333333333337</v>
      </c>
      <c r="E26" s="48">
        <v>4.1666666666666664E-2</v>
      </c>
      <c r="F26" s="47"/>
      <c r="G26" s="68">
        <f t="shared" ca="1" si="2"/>
        <v>0.33333333333333331</v>
      </c>
      <c r="H26" s="57">
        <f t="shared" si="3"/>
        <v>0.4375</v>
      </c>
      <c r="I26" s="413"/>
      <c r="J26" s="414"/>
      <c r="K26" s="415"/>
      <c r="L26" s="416"/>
      <c r="M26" s="39" t="str">
        <f t="shared" ca="1" si="4"/>
        <v>営業日</v>
      </c>
      <c r="N26" s="77">
        <f t="shared" si="8"/>
        <v>41138</v>
      </c>
      <c r="O26" s="129">
        <f t="shared" ca="1" si="9"/>
        <v>8.1818181818181817</v>
      </c>
      <c r="P26" s="130">
        <f t="shared" si="10"/>
        <v>10.5</v>
      </c>
      <c r="Q26" s="99">
        <f t="shared" ca="1" si="5"/>
        <v>0</v>
      </c>
      <c r="R26" s="92"/>
      <c r="S26" s="102">
        <f t="shared" ca="1" si="5"/>
        <v>0</v>
      </c>
      <c r="T26" s="93"/>
      <c r="U26" s="105">
        <f t="shared" ca="1" si="5"/>
        <v>0</v>
      </c>
      <c r="V26" s="94"/>
      <c r="W26" s="111">
        <f t="shared" ca="1" si="5"/>
        <v>0</v>
      </c>
      <c r="X26" s="112"/>
      <c r="Y26" s="161">
        <f t="shared" si="6"/>
        <v>0</v>
      </c>
    </row>
    <row r="27" spans="1:25" ht="20.100000000000001" customHeight="1" x14ac:dyDescent="0.15">
      <c r="A27" s="60">
        <f t="shared" si="7"/>
        <v>41139</v>
      </c>
      <c r="B27" s="62">
        <v>0.41666666666666669</v>
      </c>
      <c r="C27" s="14" t="s">
        <v>8</v>
      </c>
      <c r="D27" s="43">
        <v>0.70833333333333337</v>
      </c>
      <c r="E27" s="48">
        <v>4.1666666666666664E-2</v>
      </c>
      <c r="F27" s="47"/>
      <c r="G27" s="68">
        <f t="shared" ca="1" si="2"/>
        <v>0.33333333333333331</v>
      </c>
      <c r="H27" s="57">
        <f t="shared" si="3"/>
        <v>0.25</v>
      </c>
      <c r="I27" s="413"/>
      <c r="J27" s="414"/>
      <c r="K27" s="415"/>
      <c r="L27" s="416"/>
      <c r="M27" s="39" t="str">
        <f t="shared" ca="1" si="4"/>
        <v>営業日</v>
      </c>
      <c r="N27" s="77">
        <f t="shared" si="8"/>
        <v>41139</v>
      </c>
      <c r="O27" s="129">
        <f t="shared" ca="1" si="9"/>
        <v>8.1818181818181817</v>
      </c>
      <c r="P27" s="130">
        <f t="shared" si="10"/>
        <v>6</v>
      </c>
      <c r="Q27" s="99">
        <f t="shared" ca="1" si="5"/>
        <v>0</v>
      </c>
      <c r="R27" s="92"/>
      <c r="S27" s="102">
        <f t="shared" ca="1" si="5"/>
        <v>0</v>
      </c>
      <c r="T27" s="93"/>
      <c r="U27" s="105">
        <f t="shared" ca="1" si="5"/>
        <v>0</v>
      </c>
      <c r="V27" s="94"/>
      <c r="W27" s="111">
        <f t="shared" ca="1" si="5"/>
        <v>0</v>
      </c>
      <c r="X27" s="112"/>
      <c r="Y27" s="161">
        <f t="shared" si="6"/>
        <v>0</v>
      </c>
    </row>
    <row r="28" spans="1:25" ht="20.100000000000001" customHeight="1" x14ac:dyDescent="0.15">
      <c r="A28" s="60">
        <f t="shared" si="7"/>
        <v>41140</v>
      </c>
      <c r="B28" s="62"/>
      <c r="C28" s="14" t="s">
        <v>8</v>
      </c>
      <c r="D28" s="43"/>
      <c r="E28" s="48"/>
      <c r="F28" s="47"/>
      <c r="G28" s="68">
        <f t="shared" ca="1" si="2"/>
        <v>0</v>
      </c>
      <c r="H28" s="57">
        <f t="shared" si="3"/>
        <v>0</v>
      </c>
      <c r="I28" s="425"/>
      <c r="J28" s="425"/>
      <c r="K28" s="425"/>
      <c r="L28" s="426"/>
      <c r="M28" s="39" t="str">
        <f t="shared" ca="1" si="4"/>
        <v/>
      </c>
      <c r="N28" s="77">
        <f t="shared" si="8"/>
        <v>41140</v>
      </c>
      <c r="O28" s="129">
        <f t="shared" ca="1" si="9"/>
        <v>0</v>
      </c>
      <c r="P28" s="130">
        <f t="shared" si="10"/>
        <v>0</v>
      </c>
      <c r="Q28" s="99">
        <f t="shared" ca="1" si="5"/>
        <v>0</v>
      </c>
      <c r="R28" s="92"/>
      <c r="S28" s="102">
        <f t="shared" ca="1" si="5"/>
        <v>0</v>
      </c>
      <c r="T28" s="93"/>
      <c r="U28" s="105">
        <f t="shared" ca="1" si="5"/>
        <v>0</v>
      </c>
      <c r="V28" s="94"/>
      <c r="W28" s="111">
        <f t="shared" ca="1" si="5"/>
        <v>0</v>
      </c>
      <c r="X28" s="112"/>
      <c r="Y28" s="161">
        <f t="shared" si="6"/>
        <v>0</v>
      </c>
    </row>
    <row r="29" spans="1:25" ht="20.100000000000001" customHeight="1" x14ac:dyDescent="0.15">
      <c r="A29" s="60">
        <f t="shared" si="7"/>
        <v>41141</v>
      </c>
      <c r="B29" s="62"/>
      <c r="C29" s="14" t="s">
        <v>8</v>
      </c>
      <c r="D29" s="43"/>
      <c r="E29" s="48"/>
      <c r="F29" s="47"/>
      <c r="G29" s="68">
        <f t="shared" ca="1" si="2"/>
        <v>0</v>
      </c>
      <c r="H29" s="57">
        <f t="shared" si="3"/>
        <v>0</v>
      </c>
      <c r="I29" s="413"/>
      <c r="J29" s="414"/>
      <c r="K29" s="415"/>
      <c r="L29" s="416"/>
      <c r="M29" s="39" t="str">
        <f t="shared" ca="1" si="4"/>
        <v/>
      </c>
      <c r="N29" s="77">
        <f t="shared" si="8"/>
        <v>41141</v>
      </c>
      <c r="O29" s="129">
        <f t="shared" ca="1" si="9"/>
        <v>0</v>
      </c>
      <c r="P29" s="130">
        <f t="shared" si="10"/>
        <v>0</v>
      </c>
      <c r="Q29" s="99">
        <f t="shared" ca="1" si="5"/>
        <v>0</v>
      </c>
      <c r="R29" s="92"/>
      <c r="S29" s="102">
        <f t="shared" ca="1" si="5"/>
        <v>0</v>
      </c>
      <c r="T29" s="93"/>
      <c r="U29" s="105">
        <f t="shared" ca="1" si="5"/>
        <v>0</v>
      </c>
      <c r="V29" s="94"/>
      <c r="W29" s="111">
        <f t="shared" ca="1" si="5"/>
        <v>0</v>
      </c>
      <c r="X29" s="112"/>
      <c r="Y29" s="161">
        <f t="shared" si="6"/>
        <v>0</v>
      </c>
    </row>
    <row r="30" spans="1:25" ht="20.100000000000001" customHeight="1" x14ac:dyDescent="0.15">
      <c r="A30" s="60">
        <f t="shared" si="7"/>
        <v>41142</v>
      </c>
      <c r="B30" s="62">
        <v>0.41666666666666669</v>
      </c>
      <c r="C30" s="14" t="s">
        <v>8</v>
      </c>
      <c r="D30" s="43">
        <v>0.875</v>
      </c>
      <c r="E30" s="48">
        <v>4.1666666666666664E-2</v>
      </c>
      <c r="F30" s="47"/>
      <c r="G30" s="68">
        <f t="shared" ca="1" si="2"/>
        <v>0.33333333333333331</v>
      </c>
      <c r="H30" s="57">
        <f t="shared" si="3"/>
        <v>0.41666666666666663</v>
      </c>
      <c r="I30" s="413"/>
      <c r="J30" s="414"/>
      <c r="K30" s="415"/>
      <c r="L30" s="416"/>
      <c r="M30" s="39" t="str">
        <f t="shared" ca="1" si="4"/>
        <v>営業日</v>
      </c>
      <c r="N30" s="77">
        <f t="shared" si="8"/>
        <v>41142</v>
      </c>
      <c r="O30" s="129">
        <f t="shared" ca="1" si="9"/>
        <v>8.1818181818181817</v>
      </c>
      <c r="P30" s="130">
        <f t="shared" si="10"/>
        <v>10</v>
      </c>
      <c r="Q30" s="99">
        <f t="shared" ca="1" si="5"/>
        <v>0</v>
      </c>
      <c r="R30" s="92"/>
      <c r="S30" s="102">
        <f t="shared" ca="1" si="5"/>
        <v>0</v>
      </c>
      <c r="T30" s="93"/>
      <c r="U30" s="105">
        <f t="shared" ca="1" si="5"/>
        <v>0</v>
      </c>
      <c r="V30" s="94"/>
      <c r="W30" s="111">
        <f t="shared" ca="1" si="5"/>
        <v>0</v>
      </c>
      <c r="X30" s="112"/>
      <c r="Y30" s="161">
        <f t="shared" si="6"/>
        <v>0</v>
      </c>
    </row>
    <row r="31" spans="1:25" ht="20.100000000000001" customHeight="1" x14ac:dyDescent="0.15">
      <c r="A31" s="60">
        <f t="shared" si="7"/>
        <v>41143</v>
      </c>
      <c r="B31" s="62">
        <v>0.41666666666666669</v>
      </c>
      <c r="C31" s="14" t="s">
        <v>8</v>
      </c>
      <c r="D31" s="43">
        <v>0.875</v>
      </c>
      <c r="E31" s="48">
        <v>4.1666666666666664E-2</v>
      </c>
      <c r="F31" s="47"/>
      <c r="G31" s="68">
        <f t="shared" ca="1" si="2"/>
        <v>0.33333333333333331</v>
      </c>
      <c r="H31" s="57">
        <f t="shared" si="3"/>
        <v>0.41666666666666663</v>
      </c>
      <c r="I31" s="413"/>
      <c r="J31" s="414"/>
      <c r="K31" s="415"/>
      <c r="L31" s="416"/>
      <c r="M31" s="39" t="str">
        <f t="shared" ca="1" si="4"/>
        <v>営業日</v>
      </c>
      <c r="N31" s="77">
        <f t="shared" si="8"/>
        <v>41143</v>
      </c>
      <c r="O31" s="129">
        <f t="shared" ca="1" si="9"/>
        <v>8.1818181818181817</v>
      </c>
      <c r="P31" s="130">
        <f t="shared" si="10"/>
        <v>10</v>
      </c>
      <c r="Q31" s="99">
        <f t="shared" ca="1" si="5"/>
        <v>0</v>
      </c>
      <c r="R31" s="92"/>
      <c r="S31" s="102">
        <f t="shared" ca="1" si="5"/>
        <v>0</v>
      </c>
      <c r="T31" s="93"/>
      <c r="U31" s="105">
        <f t="shared" ca="1" si="5"/>
        <v>0</v>
      </c>
      <c r="V31" s="94"/>
      <c r="W31" s="111">
        <f t="shared" ca="1" si="5"/>
        <v>0</v>
      </c>
      <c r="X31" s="112"/>
      <c r="Y31" s="161">
        <f t="shared" si="6"/>
        <v>0</v>
      </c>
    </row>
    <row r="32" spans="1:25" ht="20.100000000000001" customHeight="1" x14ac:dyDescent="0.15">
      <c r="A32" s="60">
        <f t="shared" si="7"/>
        <v>41144</v>
      </c>
      <c r="B32" s="62">
        <v>0.41666666666666669</v>
      </c>
      <c r="C32" s="14" t="s">
        <v>8</v>
      </c>
      <c r="D32" s="43">
        <v>0.83333333333333337</v>
      </c>
      <c r="E32" s="48">
        <v>4.1666666666666664E-2</v>
      </c>
      <c r="F32" s="47"/>
      <c r="G32" s="68">
        <f t="shared" ca="1" si="2"/>
        <v>0.33333333333333331</v>
      </c>
      <c r="H32" s="57">
        <f t="shared" si="3"/>
        <v>0.375</v>
      </c>
      <c r="I32" s="413"/>
      <c r="J32" s="414"/>
      <c r="K32" s="415"/>
      <c r="L32" s="416"/>
      <c r="M32" s="39" t="str">
        <f t="shared" ca="1" si="4"/>
        <v>営業日</v>
      </c>
      <c r="N32" s="77">
        <f t="shared" si="8"/>
        <v>41144</v>
      </c>
      <c r="O32" s="129">
        <f t="shared" ca="1" si="9"/>
        <v>8.1818181818181817</v>
      </c>
      <c r="P32" s="130">
        <f t="shared" si="10"/>
        <v>9</v>
      </c>
      <c r="Q32" s="99">
        <f t="shared" ca="1" si="5"/>
        <v>0</v>
      </c>
      <c r="R32" s="92"/>
      <c r="S32" s="102">
        <f t="shared" ca="1" si="5"/>
        <v>0</v>
      </c>
      <c r="T32" s="93"/>
      <c r="U32" s="105">
        <f t="shared" ca="1" si="5"/>
        <v>0</v>
      </c>
      <c r="V32" s="94"/>
      <c r="W32" s="111">
        <f t="shared" ca="1" si="5"/>
        <v>0</v>
      </c>
      <c r="X32" s="112"/>
      <c r="Y32" s="161">
        <f t="shared" si="6"/>
        <v>0</v>
      </c>
    </row>
    <row r="33" spans="1:25" ht="20.100000000000001" customHeight="1" x14ac:dyDescent="0.15">
      <c r="A33" s="60">
        <f t="shared" si="7"/>
        <v>41145</v>
      </c>
      <c r="B33" s="62">
        <v>0.41666666666666669</v>
      </c>
      <c r="C33" s="14" t="s">
        <v>8</v>
      </c>
      <c r="D33" s="43">
        <v>0.875</v>
      </c>
      <c r="E33" s="48">
        <v>4.1666666666666664E-2</v>
      </c>
      <c r="F33" s="47"/>
      <c r="G33" s="68">
        <f t="shared" ca="1" si="2"/>
        <v>0.33333333333333331</v>
      </c>
      <c r="H33" s="57">
        <f t="shared" si="3"/>
        <v>0.41666666666666663</v>
      </c>
      <c r="I33" s="413"/>
      <c r="J33" s="414"/>
      <c r="K33" s="415"/>
      <c r="L33" s="416"/>
      <c r="M33" s="39" t="str">
        <f t="shared" ca="1" si="4"/>
        <v>営業日</v>
      </c>
      <c r="N33" s="77">
        <f t="shared" si="8"/>
        <v>41145</v>
      </c>
      <c r="O33" s="129">
        <f t="shared" ca="1" si="9"/>
        <v>8.1818181818181817</v>
      </c>
      <c r="P33" s="130">
        <f t="shared" si="10"/>
        <v>10</v>
      </c>
      <c r="Q33" s="99">
        <f t="shared" ca="1" si="5"/>
        <v>0</v>
      </c>
      <c r="R33" s="92"/>
      <c r="S33" s="102">
        <f t="shared" ca="1" si="5"/>
        <v>0</v>
      </c>
      <c r="T33" s="93"/>
      <c r="U33" s="105">
        <f t="shared" ca="1" si="5"/>
        <v>0</v>
      </c>
      <c r="V33" s="94"/>
      <c r="W33" s="111">
        <f t="shared" ca="1" si="5"/>
        <v>0</v>
      </c>
      <c r="X33" s="112"/>
      <c r="Y33" s="161">
        <f t="shared" si="6"/>
        <v>0</v>
      </c>
    </row>
    <row r="34" spans="1:25" ht="20.100000000000001" customHeight="1" x14ac:dyDescent="0.15">
      <c r="A34" s="60">
        <f t="shared" si="7"/>
        <v>41146</v>
      </c>
      <c r="B34" s="62">
        <v>0.41666666666666669</v>
      </c>
      <c r="C34" s="14" t="s">
        <v>8</v>
      </c>
      <c r="D34" s="43">
        <v>0.875</v>
      </c>
      <c r="E34" s="48">
        <v>4.1666666666666664E-2</v>
      </c>
      <c r="F34" s="47"/>
      <c r="G34" s="68">
        <f t="shared" ca="1" si="2"/>
        <v>0.33333333333333331</v>
      </c>
      <c r="H34" s="57">
        <f t="shared" si="3"/>
        <v>0.41666666666666663</v>
      </c>
      <c r="I34" s="413"/>
      <c r="J34" s="414"/>
      <c r="K34" s="415"/>
      <c r="L34" s="416"/>
      <c r="M34" s="39" t="str">
        <f t="shared" ca="1" si="4"/>
        <v>営業日</v>
      </c>
      <c r="N34" s="77">
        <f t="shared" si="8"/>
        <v>41146</v>
      </c>
      <c r="O34" s="129">
        <f t="shared" ca="1" si="9"/>
        <v>8.1818181818181817</v>
      </c>
      <c r="P34" s="130">
        <f t="shared" si="10"/>
        <v>10</v>
      </c>
      <c r="Q34" s="99">
        <f t="shared" ca="1" si="5"/>
        <v>0</v>
      </c>
      <c r="R34" s="92"/>
      <c r="S34" s="102">
        <f t="shared" ca="1" si="5"/>
        <v>0</v>
      </c>
      <c r="T34" s="93"/>
      <c r="U34" s="105">
        <f t="shared" ca="1" si="5"/>
        <v>0</v>
      </c>
      <c r="V34" s="94"/>
      <c r="W34" s="111">
        <f t="shared" ca="1" si="5"/>
        <v>0</v>
      </c>
      <c r="X34" s="112"/>
      <c r="Y34" s="161">
        <f t="shared" si="6"/>
        <v>0</v>
      </c>
    </row>
    <row r="35" spans="1:25" ht="20.100000000000001" customHeight="1" x14ac:dyDescent="0.15">
      <c r="A35" s="60">
        <f t="shared" si="7"/>
        <v>41147</v>
      </c>
      <c r="B35" s="62"/>
      <c r="C35" s="14" t="s">
        <v>8</v>
      </c>
      <c r="D35" s="43"/>
      <c r="E35" s="48"/>
      <c r="F35" s="47"/>
      <c r="G35" s="68">
        <f t="shared" ca="1" si="2"/>
        <v>0</v>
      </c>
      <c r="H35" s="57">
        <f t="shared" si="3"/>
        <v>0</v>
      </c>
      <c r="I35" s="413"/>
      <c r="J35" s="414"/>
      <c r="K35" s="415"/>
      <c r="L35" s="416"/>
      <c r="M35" s="39" t="str">
        <f t="shared" ca="1" si="4"/>
        <v/>
      </c>
      <c r="N35" s="77">
        <f t="shared" si="8"/>
        <v>41147</v>
      </c>
      <c r="O35" s="129">
        <f t="shared" ca="1" si="9"/>
        <v>0</v>
      </c>
      <c r="P35" s="130">
        <f t="shared" si="10"/>
        <v>0</v>
      </c>
      <c r="Q35" s="99">
        <f t="shared" ca="1" si="5"/>
        <v>0</v>
      </c>
      <c r="R35" s="92"/>
      <c r="S35" s="102">
        <f t="shared" ca="1" si="5"/>
        <v>0</v>
      </c>
      <c r="T35" s="93"/>
      <c r="U35" s="105">
        <f t="shared" ca="1" si="5"/>
        <v>0</v>
      </c>
      <c r="V35" s="94"/>
      <c r="W35" s="111">
        <f t="shared" ca="1" si="5"/>
        <v>0</v>
      </c>
      <c r="X35" s="112"/>
      <c r="Y35" s="161">
        <f t="shared" si="6"/>
        <v>0</v>
      </c>
    </row>
    <row r="36" spans="1:25" ht="20.100000000000001" customHeight="1" x14ac:dyDescent="0.15">
      <c r="A36" s="60">
        <f t="shared" si="7"/>
        <v>41148</v>
      </c>
      <c r="B36" s="62"/>
      <c r="C36" s="14" t="s">
        <v>8</v>
      </c>
      <c r="D36" s="43"/>
      <c r="E36" s="48"/>
      <c r="F36" s="47"/>
      <c r="G36" s="68">
        <f t="shared" ca="1" si="2"/>
        <v>0</v>
      </c>
      <c r="H36" s="57">
        <f t="shared" si="3"/>
        <v>0</v>
      </c>
      <c r="I36" s="413"/>
      <c r="J36" s="414"/>
      <c r="K36" s="415"/>
      <c r="L36" s="416"/>
      <c r="M36" s="39" t="str">
        <f t="shared" ca="1" si="4"/>
        <v/>
      </c>
      <c r="N36" s="77">
        <f t="shared" si="8"/>
        <v>41148</v>
      </c>
      <c r="O36" s="129">
        <f t="shared" ca="1" si="9"/>
        <v>0</v>
      </c>
      <c r="P36" s="130">
        <f t="shared" si="10"/>
        <v>0</v>
      </c>
      <c r="Q36" s="99">
        <f t="shared" ca="1" si="5"/>
        <v>0</v>
      </c>
      <c r="R36" s="92"/>
      <c r="S36" s="102">
        <f t="shared" ca="1" si="5"/>
        <v>0</v>
      </c>
      <c r="T36" s="93"/>
      <c r="U36" s="105">
        <f t="shared" ca="1" si="5"/>
        <v>0</v>
      </c>
      <c r="V36" s="94"/>
      <c r="W36" s="111">
        <f t="shared" ca="1" si="5"/>
        <v>0</v>
      </c>
      <c r="X36" s="112"/>
      <c r="Y36" s="161">
        <f t="shared" si="6"/>
        <v>0</v>
      </c>
    </row>
    <row r="37" spans="1:25" ht="20.100000000000001" customHeight="1" x14ac:dyDescent="0.15">
      <c r="A37" s="60">
        <f t="shared" si="7"/>
        <v>41149</v>
      </c>
      <c r="B37" s="63">
        <v>0.41666666666666669</v>
      </c>
      <c r="C37" s="15" t="s">
        <v>13</v>
      </c>
      <c r="D37" s="49">
        <v>0.83333333333333337</v>
      </c>
      <c r="E37" s="48">
        <v>4.1666666666666664E-2</v>
      </c>
      <c r="F37" s="47"/>
      <c r="G37" s="68">
        <f t="shared" ca="1" si="2"/>
        <v>0.33333333333333331</v>
      </c>
      <c r="H37" s="57">
        <f t="shared" si="3"/>
        <v>0.375</v>
      </c>
      <c r="I37" s="413"/>
      <c r="J37" s="414"/>
      <c r="K37" s="415"/>
      <c r="L37" s="416"/>
      <c r="M37" s="39" t="str">
        <f t="shared" ca="1" si="4"/>
        <v>営業日</v>
      </c>
      <c r="N37" s="77">
        <f t="shared" si="8"/>
        <v>41149</v>
      </c>
      <c r="O37" s="129">
        <f t="shared" ca="1" si="9"/>
        <v>8.1818181818181817</v>
      </c>
      <c r="P37" s="130">
        <f t="shared" si="10"/>
        <v>9</v>
      </c>
      <c r="Q37" s="99">
        <f t="shared" ca="1" si="5"/>
        <v>0</v>
      </c>
      <c r="R37" s="92"/>
      <c r="S37" s="102">
        <f t="shared" ca="1" si="5"/>
        <v>0</v>
      </c>
      <c r="T37" s="93"/>
      <c r="U37" s="105">
        <f t="shared" ca="1" si="5"/>
        <v>0</v>
      </c>
      <c r="V37" s="94"/>
      <c r="W37" s="111">
        <f t="shared" ca="1" si="5"/>
        <v>0</v>
      </c>
      <c r="X37" s="112"/>
      <c r="Y37" s="161">
        <f t="shared" si="6"/>
        <v>0</v>
      </c>
    </row>
    <row r="38" spans="1:25" ht="20.100000000000001" customHeight="1" x14ac:dyDescent="0.15">
      <c r="A38" s="60">
        <f t="shared" si="7"/>
        <v>41150</v>
      </c>
      <c r="B38" s="62">
        <v>0.41666666666666669</v>
      </c>
      <c r="C38" s="15" t="s">
        <v>13</v>
      </c>
      <c r="D38" s="43">
        <v>0.79166666666666663</v>
      </c>
      <c r="E38" s="48">
        <v>4.1666666666666664E-2</v>
      </c>
      <c r="F38" s="47"/>
      <c r="G38" s="68">
        <f t="shared" ca="1" si="2"/>
        <v>0.33333333333333331</v>
      </c>
      <c r="H38" s="57">
        <f t="shared" si="3"/>
        <v>0.33333333333333326</v>
      </c>
      <c r="I38" s="413"/>
      <c r="J38" s="414"/>
      <c r="K38" s="415"/>
      <c r="L38" s="416"/>
      <c r="M38" s="39" t="str">
        <f t="shared" ca="1" si="4"/>
        <v>営業日</v>
      </c>
      <c r="N38" s="77">
        <f t="shared" si="8"/>
        <v>41150</v>
      </c>
      <c r="O38" s="129">
        <f t="shared" ca="1" si="9"/>
        <v>8.1818181818181817</v>
      </c>
      <c r="P38" s="130">
        <f t="shared" si="10"/>
        <v>7.9999999999999982</v>
      </c>
      <c r="Q38" s="99">
        <f t="shared" ca="1" si="5"/>
        <v>0</v>
      </c>
      <c r="R38" s="92"/>
      <c r="S38" s="102">
        <f t="shared" ca="1" si="5"/>
        <v>0</v>
      </c>
      <c r="T38" s="93"/>
      <c r="U38" s="105">
        <f t="shared" ca="1" si="5"/>
        <v>0</v>
      </c>
      <c r="V38" s="94"/>
      <c r="W38" s="111">
        <f t="shared" ca="1" si="5"/>
        <v>0</v>
      </c>
      <c r="X38" s="112"/>
      <c r="Y38" s="161">
        <f t="shared" si="6"/>
        <v>0</v>
      </c>
    </row>
    <row r="39" spans="1:25" ht="20.100000000000001" customHeight="1" thickBot="1" x14ac:dyDescent="0.2">
      <c r="A39" s="61">
        <f t="shared" si="7"/>
        <v>41151</v>
      </c>
      <c r="B39" s="64">
        <v>0.41666666666666669</v>
      </c>
      <c r="C39" s="16" t="s">
        <v>13</v>
      </c>
      <c r="D39" s="50">
        <v>0.79166666666666663</v>
      </c>
      <c r="E39" s="51">
        <v>4.1666666666666664E-2</v>
      </c>
      <c r="F39" s="52"/>
      <c r="G39" s="69">
        <f t="shared" ca="1" si="2"/>
        <v>0.33333333333333331</v>
      </c>
      <c r="H39" s="58">
        <f t="shared" si="3"/>
        <v>0.33333333333333326</v>
      </c>
      <c r="I39" s="417"/>
      <c r="J39" s="418"/>
      <c r="K39" s="419"/>
      <c r="L39" s="420"/>
      <c r="M39" s="39" t="str">
        <f t="shared" ca="1" si="4"/>
        <v>営業日</v>
      </c>
      <c r="N39" s="78">
        <f t="shared" si="8"/>
        <v>41151</v>
      </c>
      <c r="O39" s="131">
        <f t="shared" ca="1" si="9"/>
        <v>8.1818181818181817</v>
      </c>
      <c r="P39" s="132">
        <f t="shared" si="10"/>
        <v>7.9999999999999982</v>
      </c>
      <c r="Q39" s="100">
        <f t="shared" ca="1" si="5"/>
        <v>0</v>
      </c>
      <c r="R39" s="95"/>
      <c r="S39" s="103">
        <f t="shared" ca="1" si="5"/>
        <v>0</v>
      </c>
      <c r="T39" s="96"/>
      <c r="U39" s="106">
        <f t="shared" ca="1" si="5"/>
        <v>0</v>
      </c>
      <c r="V39" s="97"/>
      <c r="W39" s="113">
        <f t="shared" ca="1" si="5"/>
        <v>0</v>
      </c>
      <c r="X39" s="114"/>
      <c r="Y39" s="162">
        <f t="shared" si="6"/>
        <v>0</v>
      </c>
    </row>
    <row r="40" spans="1:25" ht="20.100000000000001" customHeight="1" thickBot="1" x14ac:dyDescent="0.2">
      <c r="A40" s="421" t="s">
        <v>9</v>
      </c>
      <c r="B40" s="422"/>
      <c r="C40" s="53">
        <f ca="1">COUNTIF(M9:M39, "営業日")</f>
        <v>22</v>
      </c>
      <c r="D40" s="74" t="s">
        <v>10</v>
      </c>
      <c r="E40" s="54">
        <v>0</v>
      </c>
      <c r="F40" s="55">
        <v>0</v>
      </c>
      <c r="G40" s="54">
        <f ca="1">SUM(G9:G39)</f>
        <v>7.3333333333333304</v>
      </c>
      <c r="H40" s="59">
        <f>SUM(H9:H39)</f>
        <v>7.5</v>
      </c>
      <c r="I40" s="423"/>
      <c r="J40" s="423"/>
      <c r="K40" s="423"/>
      <c r="L40" s="424"/>
      <c r="M40" s="6"/>
      <c r="N40" s="6"/>
      <c r="O40" s="139">
        <f t="shared" ref="O40:X40" ca="1" si="11">SUM(O9:O39)</f>
        <v>180.00000000000006</v>
      </c>
      <c r="P40" s="140">
        <f>SUM(P9:P39)</f>
        <v>180</v>
      </c>
      <c r="Q40" s="143">
        <f t="shared" ca="1" si="11"/>
        <v>0</v>
      </c>
      <c r="R40" s="144">
        <f t="shared" si="11"/>
        <v>0</v>
      </c>
      <c r="S40" s="147">
        <f t="shared" ca="1" si="11"/>
        <v>0</v>
      </c>
      <c r="T40" s="148">
        <f t="shared" si="11"/>
        <v>0</v>
      </c>
      <c r="U40" s="151">
        <f t="shared" ca="1" si="11"/>
        <v>0</v>
      </c>
      <c r="V40" s="152">
        <f t="shared" si="11"/>
        <v>0</v>
      </c>
      <c r="W40" s="155">
        <f t="shared" ca="1" si="11"/>
        <v>0</v>
      </c>
      <c r="X40" s="156">
        <f t="shared" si="11"/>
        <v>0</v>
      </c>
      <c r="Y40" s="163">
        <f>SUM(Y9:Y39)</f>
        <v>0</v>
      </c>
    </row>
    <row r="41" spans="1:25" ht="8.25" customHeight="1" thickBot="1" x14ac:dyDescent="0.2">
      <c r="C41" s="2"/>
      <c r="D41" s="2"/>
      <c r="E41" s="2"/>
      <c r="F41" s="2"/>
      <c r="G41" s="2"/>
      <c r="H41" s="2"/>
      <c r="I41" s="6"/>
      <c r="J41" s="6"/>
      <c r="K41" s="6"/>
      <c r="L41" s="6"/>
      <c r="M41" s="6"/>
      <c r="N41" s="6"/>
      <c r="P41">
        <f>COUNTIF(P9:P39,"&lt;&gt;"&amp;0)</f>
        <v>20</v>
      </c>
    </row>
    <row r="42" spans="1:25" s="17" customFormat="1" ht="16.5" customHeight="1" thickBot="1" x14ac:dyDescent="0.2">
      <c r="A42" s="411" t="s">
        <v>11</v>
      </c>
      <c r="B42" s="412"/>
      <c r="I42" s="18"/>
      <c r="J42" s="18"/>
      <c r="K42" s="18"/>
      <c r="L42" s="18"/>
      <c r="M42" s="19"/>
      <c r="N42" s="19"/>
      <c r="Y42" s="159"/>
    </row>
    <row r="43" spans="1:25" s="17" customFormat="1" ht="16.5" customHeight="1" thickBot="1" x14ac:dyDescent="0.2">
      <c r="A43" s="27"/>
      <c r="B43" s="28"/>
      <c r="C43" s="28"/>
      <c r="D43" s="28"/>
      <c r="E43" s="28"/>
      <c r="F43" s="28"/>
      <c r="G43" s="28"/>
      <c r="H43" s="29"/>
      <c r="I43" s="20"/>
      <c r="J43" s="21"/>
      <c r="K43" s="21"/>
      <c r="L43" s="21"/>
      <c r="M43" s="19"/>
      <c r="N43" s="19"/>
      <c r="O43" s="166" t="s">
        <v>29</v>
      </c>
      <c r="P43" s="167" t="s">
        <v>56</v>
      </c>
      <c r="Y43" s="159"/>
    </row>
    <row r="44" spans="1:25" s="17" customFormat="1" ht="16.5" customHeight="1" thickBot="1" x14ac:dyDescent="0.2">
      <c r="A44" s="30"/>
      <c r="B44" s="31"/>
      <c r="C44" s="31"/>
      <c r="D44" s="31"/>
      <c r="E44" s="31"/>
      <c r="F44" s="31"/>
      <c r="G44" s="31"/>
      <c r="H44" s="32"/>
      <c r="I44" s="22"/>
      <c r="J44" s="22"/>
      <c r="K44" s="22"/>
      <c r="L44" s="22"/>
      <c r="M44" s="19"/>
      <c r="N44" s="19"/>
      <c r="O44" s="164">
        <f ca="1">Q40+S40+U40+W40</f>
        <v>0</v>
      </c>
      <c r="P44" s="165">
        <f>R40+T40+V40+X40</f>
        <v>0</v>
      </c>
      <c r="Y44" s="159"/>
    </row>
    <row r="45" spans="1:25" s="17" customFormat="1" ht="16.5" customHeight="1" x14ac:dyDescent="0.15">
      <c r="A45" s="30"/>
      <c r="B45" s="31"/>
      <c r="C45" s="31"/>
      <c r="D45" s="31"/>
      <c r="E45" s="31"/>
      <c r="F45" s="31"/>
      <c r="G45" s="31"/>
      <c r="H45" s="32"/>
      <c r="I45" s="22"/>
      <c r="J45" s="22"/>
      <c r="K45" s="22"/>
      <c r="L45" s="22"/>
      <c r="M45" s="19"/>
      <c r="N45" s="19"/>
      <c r="Y45" s="159"/>
    </row>
    <row r="46" spans="1:25" s="17" customFormat="1" ht="16.5" customHeight="1" thickBot="1" x14ac:dyDescent="0.2">
      <c r="A46" s="33"/>
      <c r="B46" s="34"/>
      <c r="C46" s="34"/>
      <c r="D46" s="34"/>
      <c r="E46" s="34"/>
      <c r="F46" s="34"/>
      <c r="G46" s="34"/>
      <c r="H46" s="35"/>
      <c r="I46" s="22"/>
      <c r="J46" s="22"/>
      <c r="K46" s="22"/>
      <c r="L46" s="22"/>
      <c r="M46" s="19"/>
      <c r="N46" s="19"/>
      <c r="Y46" s="159"/>
    </row>
    <row r="47" spans="1:25" s="17" customFormat="1" ht="24" customHeight="1" x14ac:dyDescent="0.15">
      <c r="A47"/>
      <c r="B47"/>
      <c r="C47"/>
      <c r="D47"/>
      <c r="E47"/>
      <c r="F47"/>
      <c r="G47"/>
      <c r="H47"/>
      <c r="I47" s="23"/>
      <c r="J47"/>
      <c r="K47"/>
      <c r="L47" s="24"/>
      <c r="M47" s="19"/>
      <c r="N47" s="19"/>
      <c r="Y47" s="159"/>
    </row>
    <row r="48" spans="1:25" ht="13.5" hidden="1" x14ac:dyDescent="0.15"/>
    <row r="49" spans="11:11" ht="13.5" hidden="1" x14ac:dyDescent="0.15">
      <c r="K49" t="s">
        <v>12</v>
      </c>
    </row>
    <row r="50" spans="11:11" ht="13.5" hidden="1" x14ac:dyDescent="0.15"/>
  </sheetData>
  <sheetProtection insertColumns="0" insertRows="0" deleteColumns="0" deleteRows="0" selectLockedCells="1" selectUnlockedCells="1"/>
  <dataConsolidate/>
  <mergeCells count="44">
    <mergeCell ref="B6:D6"/>
    <mergeCell ref="G6:H6"/>
    <mergeCell ref="I6:K6"/>
    <mergeCell ref="A1:L1"/>
    <mergeCell ref="N1:V1"/>
    <mergeCell ref="B5:D5"/>
    <mergeCell ref="G5:H5"/>
    <mergeCell ref="I5:L5"/>
    <mergeCell ref="I18:L18"/>
    <mergeCell ref="B8:D8"/>
    <mergeCell ref="I8:L8"/>
    <mergeCell ref="I9:L9"/>
    <mergeCell ref="I10:L10"/>
    <mergeCell ref="I11:L11"/>
    <mergeCell ref="I12:L12"/>
    <mergeCell ref="I13:L13"/>
    <mergeCell ref="I14:L14"/>
    <mergeCell ref="I15:L15"/>
    <mergeCell ref="I16:L16"/>
    <mergeCell ref="I17:L17"/>
    <mergeCell ref="I30:L30"/>
    <mergeCell ref="I19:L19"/>
    <mergeCell ref="I20:L20"/>
    <mergeCell ref="I21:L21"/>
    <mergeCell ref="I22:L22"/>
    <mergeCell ref="I23:L23"/>
    <mergeCell ref="I24:L24"/>
    <mergeCell ref="I25:L25"/>
    <mergeCell ref="I26:L26"/>
    <mergeCell ref="I27:L27"/>
    <mergeCell ref="I28:L28"/>
    <mergeCell ref="I29:L29"/>
    <mergeCell ref="A42:B42"/>
    <mergeCell ref="I31:L31"/>
    <mergeCell ref="I32:L32"/>
    <mergeCell ref="I33:L33"/>
    <mergeCell ref="I34:L34"/>
    <mergeCell ref="I35:L35"/>
    <mergeCell ref="I36:L36"/>
    <mergeCell ref="I37:L37"/>
    <mergeCell ref="I38:L38"/>
    <mergeCell ref="I39:L39"/>
    <mergeCell ref="A40:B40"/>
    <mergeCell ref="I40:L40"/>
  </mergeCells>
  <phoneticPr fontId="4"/>
  <conditionalFormatting sqref="F9:F33 D31:D33 B32:B33 B35:B39 D35:D39 F35:F39 D9:D29 B9:B29">
    <cfRule type="expression" dxfId="703" priority="20" stopIfTrue="1">
      <formula>#REF!=1</formula>
    </cfRule>
  </conditionalFormatting>
  <conditionalFormatting sqref="M9:M39">
    <cfRule type="expression" dxfId="702" priority="21" stopIfTrue="1">
      <formula>#REF!</formula>
    </cfRule>
  </conditionalFormatting>
  <conditionalFormatting sqref="E9:E33 E35:E39">
    <cfRule type="expression" dxfId="701" priority="22" stopIfTrue="1">
      <formula>#REF!</formula>
    </cfRule>
    <cfRule type="expression" dxfId="700" priority="23" stopIfTrue="1">
      <formula>#REF!=1</formula>
    </cfRule>
  </conditionalFormatting>
  <conditionalFormatting sqref="A19:A39">
    <cfRule type="expression" dxfId="699" priority="18" stopIfTrue="1">
      <formula>WEEKDAY(A19)=1</formula>
    </cfRule>
    <cfRule type="expression" dxfId="698" priority="19">
      <formula>WEEKDAY(A19)=7</formula>
    </cfRule>
  </conditionalFormatting>
  <conditionalFormatting sqref="A19">
    <cfRule type="expression" dxfId="697" priority="17" stopIfTrue="1">
      <formula>ISERROR(MATCH($A19, INDIRECT("休業日!A1:A365"), 0)) =FALSE</formula>
    </cfRule>
  </conditionalFormatting>
  <conditionalFormatting sqref="A9:A18">
    <cfRule type="expression" dxfId="696" priority="15" stopIfTrue="1">
      <formula>WEEKDAY(A9)=1</formula>
    </cfRule>
    <cfRule type="expression" dxfId="695" priority="16">
      <formula>WEEKDAY(A9)=7</formula>
    </cfRule>
  </conditionalFormatting>
  <conditionalFormatting sqref="A9:A18">
    <cfRule type="expression" dxfId="694" priority="14" stopIfTrue="1">
      <formula>ISERROR(MATCH($A9, INDIRECT("休業日!A1:A365"), 0)) =FALSE</formula>
    </cfRule>
  </conditionalFormatting>
  <conditionalFormatting sqref="A20:A39">
    <cfRule type="expression" dxfId="693" priority="13" stopIfTrue="1">
      <formula>ISERROR(MATCH($A20, INDIRECT("休業日!A1:A365"), 0)) =FALSE</formula>
    </cfRule>
  </conditionalFormatting>
  <conditionalFormatting sqref="N19:N39">
    <cfRule type="expression" dxfId="692" priority="11" stopIfTrue="1">
      <formula>WEEKDAY(N19)=1</formula>
    </cfRule>
    <cfRule type="expression" dxfId="691" priority="12">
      <formula>WEEKDAY(N19)=7</formula>
    </cfRule>
  </conditionalFormatting>
  <conditionalFormatting sqref="N19">
    <cfRule type="expression" dxfId="690" priority="10" stopIfTrue="1">
      <formula>ISERROR(MATCH($A19, INDIRECT("休業日!A1:A365"), 0)) =FALSE</formula>
    </cfRule>
  </conditionalFormatting>
  <conditionalFormatting sqref="N9:N18">
    <cfRule type="expression" dxfId="689" priority="8" stopIfTrue="1">
      <formula>WEEKDAY(N9)=1</formula>
    </cfRule>
    <cfRule type="expression" dxfId="688" priority="9">
      <formula>WEEKDAY(N9)=7</formula>
    </cfRule>
  </conditionalFormatting>
  <conditionalFormatting sqref="N9:N18">
    <cfRule type="expression" dxfId="687" priority="7" stopIfTrue="1">
      <formula>ISERROR(MATCH($A9, INDIRECT("休業日!A1:A365"), 0)) =FALSE</formula>
    </cfRule>
  </conditionalFormatting>
  <conditionalFormatting sqref="N20:N39">
    <cfRule type="expression" dxfId="686" priority="6" stopIfTrue="1">
      <formula>ISERROR(MATCH($A20, INDIRECT("休業日!A1:A365"), 0)) =FALSE</formula>
    </cfRule>
  </conditionalFormatting>
  <conditionalFormatting sqref="B30 D30">
    <cfRule type="expression" dxfId="685" priority="5" stopIfTrue="1">
      <formula>#REF!=1</formula>
    </cfRule>
  </conditionalFormatting>
  <conditionalFormatting sqref="F34 B34 D34">
    <cfRule type="expression" dxfId="684" priority="2" stopIfTrue="1">
      <formula>#REF!=1</formula>
    </cfRule>
  </conditionalFormatting>
  <conditionalFormatting sqref="E34">
    <cfRule type="expression" dxfId="683" priority="3" stopIfTrue="1">
      <formula>#REF!</formula>
    </cfRule>
    <cfRule type="expression" dxfId="682" priority="4" stopIfTrue="1">
      <formula>#REF!=1</formula>
    </cfRule>
  </conditionalFormatting>
  <conditionalFormatting sqref="B31">
    <cfRule type="expression" dxfId="681" priority="1" stopIfTrue="1">
      <formula>#REF!=1</formula>
    </cfRule>
  </conditionalFormatting>
  <dataValidations count="7">
    <dataValidation type="textLength" imeMode="hiragana" operator="lessThanOrEqual" allowBlank="1" showInputMessage="1" showErrorMessage="1" errorTitle="入力文字数制限" error="２５５文字以内で入力してください。" sqref="A43:H46">
      <formula1>256</formula1>
    </dataValidation>
    <dataValidation imeMode="hiragana" allowBlank="1" sqref="I9:L39"/>
    <dataValidation type="whole" showInputMessage="1" showErrorMessage="1" sqref="J4:K4">
      <formula1>1</formula1>
      <formula2>20</formula2>
    </dataValidation>
    <dataValidation type="time" imeMode="off" operator="greaterThanOrEqual" allowBlank="1" showInputMessage="1" showErrorMessage="1" sqref="B9:B39 D9:F39">
      <formula1>0</formula1>
    </dataValidation>
    <dataValidation imeMode="hiragana" allowBlank="1" showInputMessage="1" showErrorMessage="1" sqref="J43:L43 I44:L46 A9:A39 N9:N39"/>
    <dataValidation allowBlank="1" showInputMessage="1" showErrorMessage="1" errorTitle="入力不可" error="自動計算のため、入力不可です。" sqref="C40"/>
    <dataValidation type="whole" operator="lessThanOrEqual" allowBlank="1" showInputMessage="1" showErrorMessage="1" errorTitle="入力不可" error="自動計算のため、入力不可です。" sqref="G9:H40 E40:F40 W9:W40 S9:S40 U9:U40 R40 Q9:Q40 Y9:Y40 X40 V40 T40 O9:P44">
      <formula1>0</formula1>
    </dataValidation>
  </dataValidations>
  <printOptions horizontalCentered="1" verticalCentered="1"/>
  <pageMargins left="0.70866141732283472" right="0.70866141732283472" top="0.74803149606299213" bottom="0.74803149606299213" header="0.31496062992125984" footer="0.31496062992125984"/>
  <pageSetup paperSize="9" scale="88" orientation="portrait" r:id="rId1"/>
  <colBreaks count="1" manualBreakCount="1">
    <brk id="12" max="1048575" man="1"/>
  </colBreaks>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pageSetUpPr fitToPage="1"/>
  </sheetPr>
  <dimension ref="A1:Y50"/>
  <sheetViews>
    <sheetView zoomScale="85" zoomScaleNormal="85" workbookViewId="0">
      <pane ySplit="8" topLeftCell="A9" activePane="bottomLeft" state="frozen"/>
      <selection pane="bottomLeft" activeCell="A9" sqref="A9"/>
    </sheetView>
  </sheetViews>
  <sheetFormatPr defaultColWidth="8" defaultRowHeight="0" customHeight="1" zeroHeight="1" x14ac:dyDescent="0.15"/>
  <cols>
    <col min="1" max="1" width="11.375" bestFit="1" customWidth="1"/>
    <col min="2" max="2" width="8.625" customWidth="1"/>
    <col min="3" max="3" width="4.375" customWidth="1"/>
    <col min="4" max="8" width="8.625" customWidth="1"/>
    <col min="9" max="9" width="15.75" customWidth="1"/>
    <col min="10" max="10" width="7.75" customWidth="1"/>
    <col min="11" max="12" width="3.875" customWidth="1"/>
    <col min="13" max="13" width="2.5" style="5" customWidth="1"/>
    <col min="14" max="14" width="5.5" style="5" bestFit="1" customWidth="1"/>
    <col min="15" max="15" width="13.875" bestFit="1" customWidth="1"/>
    <col min="16" max="16" width="13.875" customWidth="1"/>
    <col min="17" max="17" width="13.875" bestFit="1" customWidth="1"/>
    <col min="18" max="18" width="13.875" customWidth="1"/>
    <col min="19" max="19" width="13.875" bestFit="1" customWidth="1"/>
    <col min="20" max="20" width="13.875" customWidth="1"/>
    <col min="21" max="21" width="13.875" bestFit="1" customWidth="1"/>
    <col min="22" max="22" width="13.875" customWidth="1"/>
    <col min="23" max="23" width="13.875" bestFit="1" customWidth="1"/>
    <col min="24" max="24" width="13.875" customWidth="1"/>
    <col min="25" max="25" width="17.25" style="157" customWidth="1"/>
  </cols>
  <sheetData>
    <row r="1" spans="1:25" ht="33" customHeight="1" thickBot="1" x14ac:dyDescent="0.2">
      <c r="A1" s="442" t="s">
        <v>19</v>
      </c>
      <c r="B1" s="442"/>
      <c r="C1" s="442"/>
      <c r="D1" s="442"/>
      <c r="E1" s="442"/>
      <c r="F1" s="442"/>
      <c r="G1" s="442"/>
      <c r="H1" s="442"/>
      <c r="I1" s="442"/>
      <c r="J1" s="442"/>
      <c r="K1" s="442"/>
      <c r="L1" s="442"/>
      <c r="N1" s="443" t="s">
        <v>20</v>
      </c>
      <c r="O1" s="444"/>
      <c r="P1" s="444"/>
      <c r="Q1" s="444"/>
      <c r="R1" s="444"/>
      <c r="S1" s="444"/>
      <c r="T1" s="444"/>
      <c r="U1" s="444"/>
      <c r="V1" s="444"/>
    </row>
    <row r="2" spans="1:25" ht="17.25" customHeight="1" thickBot="1" x14ac:dyDescent="0.2">
      <c r="A2" s="41"/>
      <c r="B2" s="2"/>
      <c r="C2" s="2"/>
      <c r="D2" s="2"/>
      <c r="E2" s="36"/>
      <c r="F2" s="36"/>
      <c r="G2" s="36"/>
      <c r="H2" s="36"/>
      <c r="I2" s="3"/>
      <c r="J2" s="4"/>
      <c r="K2" s="4"/>
      <c r="N2" s="26"/>
      <c r="O2" s="134" t="s">
        <v>30</v>
      </c>
      <c r="P2" s="135" t="s">
        <v>31</v>
      </c>
      <c r="Q2" s="135" t="s">
        <v>32</v>
      </c>
      <c r="R2" s="136" t="s">
        <v>28</v>
      </c>
      <c r="Y2" s="158" t="s">
        <v>54</v>
      </c>
    </row>
    <row r="3" spans="1:25" ht="17.25" customHeight="1" thickBot="1" x14ac:dyDescent="0.2">
      <c r="A3" s="1"/>
      <c r="B3" s="2"/>
      <c r="C3" s="2"/>
      <c r="D3" s="2"/>
      <c r="E3" s="36"/>
      <c r="F3" s="36"/>
      <c r="G3" s="36"/>
      <c r="H3" s="36"/>
      <c r="I3" s="3"/>
      <c r="J3" s="4"/>
      <c r="K3" s="4"/>
      <c r="N3" s="26"/>
      <c r="O3" s="42">
        <v>200</v>
      </c>
      <c r="P3" s="40">
        <f ca="1">C40</f>
        <v>20</v>
      </c>
      <c r="Q3" s="65">
        <f ca="1">O3/P3</f>
        <v>10</v>
      </c>
      <c r="R3" s="66" t="str">
        <f ca="1">TEXT(Q3/24,"h:mm")</f>
        <v>10:00</v>
      </c>
    </row>
    <row r="4" spans="1:25" ht="8.1" customHeight="1" thickBot="1" x14ac:dyDescent="0.2">
      <c r="B4" s="37"/>
      <c r="C4" s="37"/>
      <c r="D4" s="37"/>
      <c r="I4" s="6"/>
      <c r="J4" s="7">
        <v>1</v>
      </c>
      <c r="K4" s="7"/>
      <c r="M4" s="6"/>
      <c r="N4" s="6"/>
      <c r="O4" s="88"/>
      <c r="P4" s="88"/>
    </row>
    <row r="5" spans="1:25" ht="20.100000000000001" customHeight="1" thickTop="1" x14ac:dyDescent="0.15">
      <c r="A5" s="331" t="s">
        <v>18</v>
      </c>
      <c r="B5" s="445">
        <v>41394</v>
      </c>
      <c r="C5" s="446"/>
      <c r="D5" s="447"/>
      <c r="G5" s="448" t="s">
        <v>0</v>
      </c>
      <c r="H5" s="449"/>
      <c r="I5" s="450" t="s">
        <v>59</v>
      </c>
      <c r="J5" s="450"/>
      <c r="K5" s="450"/>
      <c r="L5" s="451"/>
      <c r="M5" s="6"/>
      <c r="N5" s="133" t="s">
        <v>16</v>
      </c>
      <c r="P5" s="133"/>
      <c r="Q5" s="83" t="s">
        <v>52</v>
      </c>
      <c r="R5" s="79"/>
      <c r="S5" s="85" t="s">
        <v>37</v>
      </c>
      <c r="T5" s="117"/>
      <c r="U5" s="87" t="s">
        <v>40</v>
      </c>
      <c r="V5" s="81"/>
      <c r="W5" s="115" t="s">
        <v>43</v>
      </c>
      <c r="X5" s="107"/>
    </row>
    <row r="6" spans="1:25" ht="20.100000000000001" customHeight="1" thickBot="1" x14ac:dyDescent="0.2">
      <c r="A6" s="332" t="s">
        <v>57</v>
      </c>
      <c r="B6" s="436" t="s">
        <v>61</v>
      </c>
      <c r="C6" s="437"/>
      <c r="D6" s="438"/>
      <c r="E6" s="8"/>
      <c r="F6" s="9"/>
      <c r="G6" s="439" t="s">
        <v>1</v>
      </c>
      <c r="H6" s="440"/>
      <c r="I6" s="441" t="s">
        <v>60</v>
      </c>
      <c r="J6" s="441"/>
      <c r="K6" s="441"/>
      <c r="L6" s="25" t="s">
        <v>2</v>
      </c>
      <c r="M6" s="6"/>
      <c r="N6" s="6"/>
      <c r="Q6" s="84" t="s">
        <v>53</v>
      </c>
      <c r="R6" s="80"/>
      <c r="S6" s="86" t="s">
        <v>38</v>
      </c>
      <c r="T6" s="118"/>
      <c r="U6" s="120" t="s">
        <v>41</v>
      </c>
      <c r="V6" s="82"/>
      <c r="W6" s="121" t="s">
        <v>44</v>
      </c>
      <c r="X6" s="108"/>
    </row>
    <row r="7" spans="1:25" ht="19.5" customHeight="1" thickBot="1" x14ac:dyDescent="0.2">
      <c r="A7" s="330" t="str">
        <f>IF(LEN(B5)=6,B5,CONCATENATE(,YEAR(B5),IF(LEN(MONTH(B5)) &gt; 1, "", "0"), MONTH(B5)))</f>
        <v>201705</v>
      </c>
      <c r="D7" s="10"/>
      <c r="E7" s="11"/>
      <c r="F7" s="12"/>
      <c r="G7" s="12"/>
      <c r="H7" s="2"/>
      <c r="I7" s="2"/>
      <c r="J7" s="2"/>
      <c r="K7" s="2"/>
      <c r="L7" s="13"/>
      <c r="M7" s="6"/>
      <c r="N7" s="6"/>
      <c r="Q7" s="84" t="s">
        <v>50</v>
      </c>
      <c r="R7" s="116"/>
      <c r="S7" s="119" t="s">
        <v>39</v>
      </c>
      <c r="T7" s="122"/>
      <c r="U7" s="125" t="s">
        <v>42</v>
      </c>
      <c r="V7" s="123"/>
      <c r="W7" s="126" t="s">
        <v>45</v>
      </c>
      <c r="X7" s="124"/>
    </row>
    <row r="8" spans="1:25" ht="24.75" customHeight="1" thickTop="1" thickBot="1" x14ac:dyDescent="0.2">
      <c r="A8" s="70" t="s">
        <v>3</v>
      </c>
      <c r="B8" s="427" t="s">
        <v>4</v>
      </c>
      <c r="C8" s="428"/>
      <c r="D8" s="429"/>
      <c r="E8" s="71" t="s">
        <v>17</v>
      </c>
      <c r="F8" s="72" t="s">
        <v>5</v>
      </c>
      <c r="G8" s="71" t="s">
        <v>21</v>
      </c>
      <c r="H8" s="73" t="s">
        <v>6</v>
      </c>
      <c r="I8" s="430" t="s">
        <v>7</v>
      </c>
      <c r="J8" s="430"/>
      <c r="K8" s="430"/>
      <c r="L8" s="431"/>
      <c r="M8" s="67">
        <v>0.33333333333333331</v>
      </c>
      <c r="N8" s="75" t="s">
        <v>15</v>
      </c>
      <c r="O8" s="137" t="s">
        <v>27</v>
      </c>
      <c r="P8" s="138" t="s">
        <v>14</v>
      </c>
      <c r="Q8" s="141" t="s">
        <v>46</v>
      </c>
      <c r="R8" s="142" t="s">
        <v>14</v>
      </c>
      <c r="S8" s="145" t="s">
        <v>47</v>
      </c>
      <c r="T8" s="146" t="s">
        <v>14</v>
      </c>
      <c r="U8" s="149" t="s">
        <v>48</v>
      </c>
      <c r="V8" s="150" t="s">
        <v>14</v>
      </c>
      <c r="W8" s="153" t="s">
        <v>49</v>
      </c>
      <c r="X8" s="154" t="s">
        <v>14</v>
      </c>
      <c r="Y8" s="138" t="s">
        <v>55</v>
      </c>
    </row>
    <row r="9" spans="1:25" ht="20.100000000000001" customHeight="1" thickTop="1" x14ac:dyDescent="0.15">
      <c r="A9" s="60">
        <f>TEXT(CONCATENATE(A7, "01"), "0000!/00!/00")*1</f>
        <v>41394</v>
      </c>
      <c r="B9" s="62">
        <v>0.41666666666666669</v>
      </c>
      <c r="C9" s="14" t="s">
        <v>8</v>
      </c>
      <c r="D9" s="43">
        <v>0.6875</v>
      </c>
      <c r="E9" s="44">
        <v>4.1666666666666664E-2</v>
      </c>
      <c r="F9" s="45"/>
      <c r="G9" s="68">
        <f ca="1">IF(ISERROR(M9), 0, IF(M9="営業日", M$8, 0))</f>
        <v>0.33333333333333331</v>
      </c>
      <c r="H9" s="56">
        <f>D9-B9-E9-F9</f>
        <v>0.22916666666666666</v>
      </c>
      <c r="I9" s="432"/>
      <c r="J9" s="433"/>
      <c r="K9" s="434"/>
      <c r="L9" s="435"/>
      <c r="M9" s="39" t="str">
        <f ca="1">IF(WEEKDAY(A9)=1,"",IF(WEEKDAY(A9)=7,"",IF(ISERROR(MATCH(A9,INDIRECT("休業日!a1:a365"),0))=FALSE,"","営業日")))</f>
        <v>営業日</v>
      </c>
      <c r="N9" s="76">
        <f>TEXT(CONCATENATE(A7, "01"), "0000!/00!/00")*1</f>
        <v>41394</v>
      </c>
      <c r="O9" s="127">
        <f t="shared" ref="O9:O10" ca="1" si="0">IF(ISERROR(M9), 0, IF(M9="営業日", $Q$3, 0))</f>
        <v>10</v>
      </c>
      <c r="P9" s="128">
        <f t="shared" ref="P9:P10" si="1">H9*24</f>
        <v>5.5</v>
      </c>
      <c r="Q9" s="98">
        <f ca="1">$O9*R$7</f>
        <v>0</v>
      </c>
      <c r="R9" s="89"/>
      <c r="S9" s="101">
        <f ca="1">$O9*T$7</f>
        <v>0</v>
      </c>
      <c r="T9" s="90"/>
      <c r="U9" s="104">
        <f ca="1">$O9*V$7</f>
        <v>0</v>
      </c>
      <c r="V9" s="91"/>
      <c r="W9" s="109">
        <f ca="1">$O9*X$7</f>
        <v>0</v>
      </c>
      <c r="X9" s="110"/>
      <c r="Y9" s="160">
        <f>R9+T9+V9+X9</f>
        <v>0</v>
      </c>
    </row>
    <row r="10" spans="1:25" ht="20.100000000000001" customHeight="1" x14ac:dyDescent="0.15">
      <c r="A10" s="60">
        <f>IF(A9="", "",IF(MONTH(A9)=MONTH(A9+1),A9+1,""))</f>
        <v>41395</v>
      </c>
      <c r="B10" s="62">
        <v>0.4375</v>
      </c>
      <c r="C10" s="14" t="s">
        <v>8</v>
      </c>
      <c r="D10" s="43">
        <v>0.79166666666666663</v>
      </c>
      <c r="E10" s="46">
        <v>4.1666666666666664E-2</v>
      </c>
      <c r="F10" s="47"/>
      <c r="G10" s="68">
        <f t="shared" ref="G10:G39" ca="1" si="2">IF(ISERROR(M10), 0, IF(M10="営業日", M$8, 0))</f>
        <v>0.33333333333333331</v>
      </c>
      <c r="H10" s="57">
        <f t="shared" ref="H10:H39" si="3">D10-B10-E10-F10</f>
        <v>0.31249999999999994</v>
      </c>
      <c r="I10" s="413"/>
      <c r="J10" s="414"/>
      <c r="K10" s="415"/>
      <c r="L10" s="416"/>
      <c r="M10" s="39" t="str">
        <f t="shared" ref="M10:M39" ca="1" si="4">IF(WEEKDAY(A10)=1,"",IF(WEEKDAY(A10)=7,"",IF(ISERROR(MATCH(A10,INDIRECT("休業日!a1:a365"),0))=FALSE,"","営業日")))</f>
        <v>営業日</v>
      </c>
      <c r="N10" s="77">
        <f>IF(N9="", "",IF(MONTH(N9)=MONTH(N9+1),N9+1,""))</f>
        <v>41395</v>
      </c>
      <c r="O10" s="129">
        <f t="shared" ca="1" si="0"/>
        <v>10</v>
      </c>
      <c r="P10" s="130">
        <f t="shared" si="1"/>
        <v>7.4999999999999982</v>
      </c>
      <c r="Q10" s="99">
        <f t="shared" ref="Q10:W39" ca="1" si="5">$O10*R$7</f>
        <v>0</v>
      </c>
      <c r="R10" s="92"/>
      <c r="S10" s="102">
        <f t="shared" ca="1" si="5"/>
        <v>0</v>
      </c>
      <c r="T10" s="93"/>
      <c r="U10" s="105">
        <f t="shared" ca="1" si="5"/>
        <v>0</v>
      </c>
      <c r="V10" s="94"/>
      <c r="W10" s="111">
        <f t="shared" ca="1" si="5"/>
        <v>0</v>
      </c>
      <c r="X10" s="112"/>
      <c r="Y10" s="161">
        <f t="shared" ref="Y10:Y39" si="6">R10+T10+V10+X10</f>
        <v>0</v>
      </c>
    </row>
    <row r="11" spans="1:25" ht="20.100000000000001" customHeight="1" x14ac:dyDescent="0.15">
      <c r="A11" s="60">
        <f t="shared" ref="A11:A39" si="7">IF(A10="", "",IF(MONTH(A10)=MONTH(A10+1),A10+1,""))</f>
        <v>41396</v>
      </c>
      <c r="B11" s="62"/>
      <c r="C11" s="14" t="s">
        <v>8</v>
      </c>
      <c r="D11" s="43"/>
      <c r="E11" s="48"/>
      <c r="F11" s="47"/>
      <c r="G11" s="68">
        <f t="shared" ca="1" si="2"/>
        <v>0</v>
      </c>
      <c r="H11" s="57">
        <f t="shared" si="3"/>
        <v>0</v>
      </c>
      <c r="I11" s="413"/>
      <c r="J11" s="414"/>
      <c r="K11" s="415"/>
      <c r="L11" s="416"/>
      <c r="M11" s="39" t="str">
        <f t="shared" ca="1" si="4"/>
        <v/>
      </c>
      <c r="N11" s="77">
        <f t="shared" ref="N11:N39" si="8">IF(N10="", "",IF(MONTH(N10)=MONTH(N10+1),N10+1,""))</f>
        <v>41396</v>
      </c>
      <c r="O11" s="129">
        <f ca="1">IF(ISERROR(M11), 0, IF(M11="営業日", $Q$3, 0))</f>
        <v>0</v>
      </c>
      <c r="P11" s="130">
        <f>H11*24</f>
        <v>0</v>
      </c>
      <c r="Q11" s="99">
        <f t="shared" ca="1" si="5"/>
        <v>0</v>
      </c>
      <c r="R11" s="92"/>
      <c r="S11" s="102">
        <f t="shared" ca="1" si="5"/>
        <v>0</v>
      </c>
      <c r="T11" s="93"/>
      <c r="U11" s="105">
        <f t="shared" ca="1" si="5"/>
        <v>0</v>
      </c>
      <c r="V11" s="94"/>
      <c r="W11" s="111">
        <f t="shared" ca="1" si="5"/>
        <v>0</v>
      </c>
      <c r="X11" s="112"/>
      <c r="Y11" s="161">
        <f t="shared" si="6"/>
        <v>0</v>
      </c>
    </row>
    <row r="12" spans="1:25" ht="20.100000000000001" customHeight="1" x14ac:dyDescent="0.15">
      <c r="A12" s="60">
        <f t="shared" si="7"/>
        <v>41397</v>
      </c>
      <c r="B12" s="62"/>
      <c r="C12" s="14" t="s">
        <v>8</v>
      </c>
      <c r="D12" s="43"/>
      <c r="E12" s="48"/>
      <c r="F12" s="47"/>
      <c r="G12" s="68">
        <f t="shared" ca="1" si="2"/>
        <v>0</v>
      </c>
      <c r="H12" s="57">
        <f t="shared" si="3"/>
        <v>0</v>
      </c>
      <c r="I12" s="413"/>
      <c r="J12" s="414"/>
      <c r="K12" s="415"/>
      <c r="L12" s="416"/>
      <c r="M12" s="39" t="str">
        <f t="shared" ca="1" si="4"/>
        <v/>
      </c>
      <c r="N12" s="77">
        <f t="shared" si="8"/>
        <v>41397</v>
      </c>
      <c r="O12" s="129">
        <f t="shared" ref="O12:O39" ca="1" si="9">IF(ISERROR(M12), 0, IF(M12="営業日", $Q$3, 0))</f>
        <v>0</v>
      </c>
      <c r="P12" s="130">
        <f t="shared" ref="P12:P39" si="10">H12*24</f>
        <v>0</v>
      </c>
      <c r="Q12" s="99">
        <f t="shared" ca="1" si="5"/>
        <v>0</v>
      </c>
      <c r="R12" s="92"/>
      <c r="S12" s="102">
        <f t="shared" ca="1" si="5"/>
        <v>0</v>
      </c>
      <c r="T12" s="93"/>
      <c r="U12" s="105">
        <f t="shared" ca="1" si="5"/>
        <v>0</v>
      </c>
      <c r="V12" s="94"/>
      <c r="W12" s="111">
        <f t="shared" ca="1" si="5"/>
        <v>0</v>
      </c>
      <c r="X12" s="112"/>
      <c r="Y12" s="161">
        <f t="shared" si="6"/>
        <v>0</v>
      </c>
    </row>
    <row r="13" spans="1:25" ht="20.100000000000001" customHeight="1" x14ac:dyDescent="0.15">
      <c r="A13" s="60">
        <f t="shared" si="7"/>
        <v>41398</v>
      </c>
      <c r="B13" s="62"/>
      <c r="C13" s="14" t="s">
        <v>8</v>
      </c>
      <c r="D13" s="43"/>
      <c r="E13" s="48"/>
      <c r="F13" s="47"/>
      <c r="G13" s="68">
        <f t="shared" ca="1" si="2"/>
        <v>0</v>
      </c>
      <c r="H13" s="57">
        <f t="shared" si="3"/>
        <v>0</v>
      </c>
      <c r="I13" s="413"/>
      <c r="J13" s="414"/>
      <c r="K13" s="415"/>
      <c r="L13" s="416"/>
      <c r="M13" s="39" t="str">
        <f t="shared" ca="1" si="4"/>
        <v/>
      </c>
      <c r="N13" s="77">
        <f t="shared" si="8"/>
        <v>41398</v>
      </c>
      <c r="O13" s="129">
        <f t="shared" ca="1" si="9"/>
        <v>0</v>
      </c>
      <c r="P13" s="130">
        <f t="shared" si="10"/>
        <v>0</v>
      </c>
      <c r="Q13" s="99">
        <f t="shared" ca="1" si="5"/>
        <v>0</v>
      </c>
      <c r="R13" s="92"/>
      <c r="S13" s="102">
        <f t="shared" ca="1" si="5"/>
        <v>0</v>
      </c>
      <c r="T13" s="93"/>
      <c r="U13" s="105">
        <f t="shared" ca="1" si="5"/>
        <v>0</v>
      </c>
      <c r="V13" s="94"/>
      <c r="W13" s="111">
        <f t="shared" ca="1" si="5"/>
        <v>0</v>
      </c>
      <c r="X13" s="112"/>
      <c r="Y13" s="161">
        <f t="shared" si="6"/>
        <v>0</v>
      </c>
    </row>
    <row r="14" spans="1:25" ht="20.100000000000001" customHeight="1" x14ac:dyDescent="0.15">
      <c r="A14" s="60">
        <f t="shared" si="7"/>
        <v>41399</v>
      </c>
      <c r="B14" s="62"/>
      <c r="C14" s="14" t="s">
        <v>8</v>
      </c>
      <c r="D14" s="43"/>
      <c r="E14" s="48"/>
      <c r="F14" s="47"/>
      <c r="G14" s="68">
        <f t="shared" ca="1" si="2"/>
        <v>0</v>
      </c>
      <c r="H14" s="57">
        <f t="shared" si="3"/>
        <v>0</v>
      </c>
      <c r="I14" s="413"/>
      <c r="J14" s="414"/>
      <c r="K14" s="415"/>
      <c r="L14" s="416"/>
      <c r="M14" s="39" t="str">
        <f t="shared" ca="1" si="4"/>
        <v/>
      </c>
      <c r="N14" s="77">
        <f t="shared" si="8"/>
        <v>41399</v>
      </c>
      <c r="O14" s="129">
        <f t="shared" ca="1" si="9"/>
        <v>0</v>
      </c>
      <c r="P14" s="130">
        <f t="shared" si="10"/>
        <v>0</v>
      </c>
      <c r="Q14" s="99">
        <f t="shared" ca="1" si="5"/>
        <v>0</v>
      </c>
      <c r="R14" s="92"/>
      <c r="S14" s="102">
        <f t="shared" ca="1" si="5"/>
        <v>0</v>
      </c>
      <c r="T14" s="93"/>
      <c r="U14" s="105">
        <f t="shared" ca="1" si="5"/>
        <v>0</v>
      </c>
      <c r="V14" s="94"/>
      <c r="W14" s="111">
        <f t="shared" ca="1" si="5"/>
        <v>0</v>
      </c>
      <c r="X14" s="112"/>
      <c r="Y14" s="161">
        <f t="shared" si="6"/>
        <v>0</v>
      </c>
    </row>
    <row r="15" spans="1:25" ht="20.100000000000001" customHeight="1" x14ac:dyDescent="0.15">
      <c r="A15" s="60">
        <f t="shared" si="7"/>
        <v>41400</v>
      </c>
      <c r="B15" s="62"/>
      <c r="C15" s="14" t="s">
        <v>8</v>
      </c>
      <c r="D15" s="43"/>
      <c r="E15" s="48"/>
      <c r="F15" s="47"/>
      <c r="G15" s="68">
        <f t="shared" ca="1" si="2"/>
        <v>0</v>
      </c>
      <c r="H15" s="57">
        <f t="shared" si="3"/>
        <v>0</v>
      </c>
      <c r="I15" s="413"/>
      <c r="J15" s="414"/>
      <c r="K15" s="415"/>
      <c r="L15" s="416"/>
      <c r="M15" s="39" t="str">
        <f t="shared" ca="1" si="4"/>
        <v/>
      </c>
      <c r="N15" s="77">
        <f t="shared" si="8"/>
        <v>41400</v>
      </c>
      <c r="O15" s="129">
        <f t="shared" ca="1" si="9"/>
        <v>0</v>
      </c>
      <c r="P15" s="130">
        <f t="shared" si="10"/>
        <v>0</v>
      </c>
      <c r="Q15" s="99">
        <f t="shared" ca="1" si="5"/>
        <v>0</v>
      </c>
      <c r="R15" s="92"/>
      <c r="S15" s="102">
        <f t="shared" ca="1" si="5"/>
        <v>0</v>
      </c>
      <c r="T15" s="93"/>
      <c r="U15" s="105">
        <f t="shared" ca="1" si="5"/>
        <v>0</v>
      </c>
      <c r="V15" s="94"/>
      <c r="W15" s="111">
        <f t="shared" ca="1" si="5"/>
        <v>0</v>
      </c>
      <c r="X15" s="112"/>
      <c r="Y15" s="161">
        <f t="shared" si="6"/>
        <v>0</v>
      </c>
    </row>
    <row r="16" spans="1:25" ht="20.100000000000001" customHeight="1" x14ac:dyDescent="0.15">
      <c r="A16" s="60">
        <f t="shared" si="7"/>
        <v>41401</v>
      </c>
      <c r="B16" s="62">
        <v>0.41666666666666669</v>
      </c>
      <c r="C16" s="14" t="s">
        <v>8</v>
      </c>
      <c r="D16" s="43">
        <v>0.79166666666666663</v>
      </c>
      <c r="E16" s="48">
        <v>4.1666666666666664E-2</v>
      </c>
      <c r="F16" s="47"/>
      <c r="G16" s="68">
        <f t="shared" ca="1" si="2"/>
        <v>0.33333333333333331</v>
      </c>
      <c r="H16" s="57">
        <f t="shared" si="3"/>
        <v>0.33333333333333326</v>
      </c>
      <c r="I16" s="413"/>
      <c r="J16" s="414"/>
      <c r="K16" s="415"/>
      <c r="L16" s="416"/>
      <c r="M16" s="39" t="str">
        <f t="shared" ca="1" si="4"/>
        <v>営業日</v>
      </c>
      <c r="N16" s="77">
        <f t="shared" si="8"/>
        <v>41401</v>
      </c>
      <c r="O16" s="129">
        <f t="shared" ca="1" si="9"/>
        <v>10</v>
      </c>
      <c r="P16" s="130">
        <f t="shared" si="10"/>
        <v>7.9999999999999982</v>
      </c>
      <c r="Q16" s="99">
        <f t="shared" ca="1" si="5"/>
        <v>0</v>
      </c>
      <c r="R16" s="92"/>
      <c r="S16" s="102">
        <f t="shared" ca="1" si="5"/>
        <v>0</v>
      </c>
      <c r="T16" s="93"/>
      <c r="U16" s="105">
        <f t="shared" ca="1" si="5"/>
        <v>0</v>
      </c>
      <c r="V16" s="94"/>
      <c r="W16" s="111">
        <f t="shared" ca="1" si="5"/>
        <v>0</v>
      </c>
      <c r="X16" s="112"/>
      <c r="Y16" s="161">
        <f t="shared" si="6"/>
        <v>0</v>
      </c>
    </row>
    <row r="17" spans="1:25" ht="20.100000000000001" customHeight="1" x14ac:dyDescent="0.15">
      <c r="A17" s="60">
        <f t="shared" si="7"/>
        <v>41402</v>
      </c>
      <c r="B17" s="62">
        <v>0.41666666666666669</v>
      </c>
      <c r="C17" s="14" t="s">
        <v>8</v>
      </c>
      <c r="D17" s="43">
        <v>0.83333333333333337</v>
      </c>
      <c r="E17" s="48">
        <v>4.1666666666666664E-2</v>
      </c>
      <c r="F17" s="47"/>
      <c r="G17" s="68">
        <f t="shared" ca="1" si="2"/>
        <v>0.33333333333333331</v>
      </c>
      <c r="H17" s="57">
        <f t="shared" si="3"/>
        <v>0.375</v>
      </c>
      <c r="I17" s="413"/>
      <c r="J17" s="414"/>
      <c r="K17" s="415"/>
      <c r="L17" s="416"/>
      <c r="M17" s="39" t="str">
        <f t="shared" ca="1" si="4"/>
        <v>営業日</v>
      </c>
      <c r="N17" s="77">
        <f t="shared" si="8"/>
        <v>41402</v>
      </c>
      <c r="O17" s="129">
        <f t="shared" ca="1" si="9"/>
        <v>10</v>
      </c>
      <c r="P17" s="130">
        <f t="shared" si="10"/>
        <v>9</v>
      </c>
      <c r="Q17" s="99">
        <f t="shared" ca="1" si="5"/>
        <v>0</v>
      </c>
      <c r="R17" s="92"/>
      <c r="S17" s="102">
        <f t="shared" ca="1" si="5"/>
        <v>0</v>
      </c>
      <c r="T17" s="93"/>
      <c r="U17" s="105">
        <f t="shared" ca="1" si="5"/>
        <v>0</v>
      </c>
      <c r="V17" s="94"/>
      <c r="W17" s="111">
        <f t="shared" ca="1" si="5"/>
        <v>0</v>
      </c>
      <c r="X17" s="112"/>
      <c r="Y17" s="161">
        <f t="shared" si="6"/>
        <v>0</v>
      </c>
    </row>
    <row r="18" spans="1:25" ht="20.100000000000001" customHeight="1" x14ac:dyDescent="0.15">
      <c r="A18" s="60">
        <f t="shared" si="7"/>
        <v>41403</v>
      </c>
      <c r="B18" s="62">
        <v>0.41666666666666669</v>
      </c>
      <c r="C18" s="14" t="s">
        <v>8</v>
      </c>
      <c r="D18" s="43">
        <v>0.8125</v>
      </c>
      <c r="E18" s="48">
        <v>4.1666666666666664E-2</v>
      </c>
      <c r="F18" s="47"/>
      <c r="G18" s="68">
        <f t="shared" ca="1" si="2"/>
        <v>0.33333333333333331</v>
      </c>
      <c r="H18" s="57">
        <f t="shared" si="3"/>
        <v>0.35416666666666663</v>
      </c>
      <c r="I18" s="413"/>
      <c r="J18" s="414"/>
      <c r="K18" s="415"/>
      <c r="L18" s="416"/>
      <c r="M18" s="39" t="str">
        <f t="shared" ca="1" si="4"/>
        <v>営業日</v>
      </c>
      <c r="N18" s="77">
        <f t="shared" si="8"/>
        <v>41403</v>
      </c>
      <c r="O18" s="129">
        <f t="shared" ca="1" si="9"/>
        <v>10</v>
      </c>
      <c r="P18" s="130">
        <f t="shared" si="10"/>
        <v>8.5</v>
      </c>
      <c r="Q18" s="99">
        <f t="shared" ca="1" si="5"/>
        <v>0</v>
      </c>
      <c r="R18" s="92"/>
      <c r="S18" s="102">
        <f t="shared" ca="1" si="5"/>
        <v>0</v>
      </c>
      <c r="T18" s="93"/>
      <c r="U18" s="105">
        <f t="shared" ca="1" si="5"/>
        <v>0</v>
      </c>
      <c r="V18" s="94"/>
      <c r="W18" s="111">
        <f t="shared" ca="1" si="5"/>
        <v>0</v>
      </c>
      <c r="X18" s="112"/>
      <c r="Y18" s="161">
        <f t="shared" si="6"/>
        <v>0</v>
      </c>
    </row>
    <row r="19" spans="1:25" ht="20.100000000000001" customHeight="1" x14ac:dyDescent="0.15">
      <c r="A19" s="60">
        <f t="shared" si="7"/>
        <v>41404</v>
      </c>
      <c r="B19" s="62">
        <v>0.41666666666666669</v>
      </c>
      <c r="C19" s="14" t="s">
        <v>8</v>
      </c>
      <c r="D19" s="43">
        <v>0.66666666666666663</v>
      </c>
      <c r="E19" s="48">
        <v>4.1666666666666664E-2</v>
      </c>
      <c r="F19" s="47"/>
      <c r="G19" s="68">
        <f t="shared" ca="1" si="2"/>
        <v>0.33333333333333331</v>
      </c>
      <c r="H19" s="57">
        <f t="shared" si="3"/>
        <v>0.20833333333333329</v>
      </c>
      <c r="I19" s="413" t="s">
        <v>99</v>
      </c>
      <c r="J19" s="414"/>
      <c r="K19" s="415"/>
      <c r="L19" s="416"/>
      <c r="M19" s="39" t="str">
        <f t="shared" ca="1" si="4"/>
        <v>営業日</v>
      </c>
      <c r="N19" s="77">
        <f t="shared" si="8"/>
        <v>41404</v>
      </c>
      <c r="O19" s="129">
        <f t="shared" ca="1" si="9"/>
        <v>10</v>
      </c>
      <c r="P19" s="130">
        <f t="shared" si="10"/>
        <v>4.9999999999999991</v>
      </c>
      <c r="Q19" s="99">
        <f t="shared" ca="1" si="5"/>
        <v>0</v>
      </c>
      <c r="R19" s="92"/>
      <c r="S19" s="102">
        <f t="shared" ca="1" si="5"/>
        <v>0</v>
      </c>
      <c r="T19" s="93"/>
      <c r="U19" s="105">
        <f t="shared" ca="1" si="5"/>
        <v>0</v>
      </c>
      <c r="V19" s="94"/>
      <c r="W19" s="111">
        <f t="shared" ca="1" si="5"/>
        <v>0</v>
      </c>
      <c r="X19" s="112"/>
      <c r="Y19" s="161">
        <f t="shared" si="6"/>
        <v>0</v>
      </c>
    </row>
    <row r="20" spans="1:25" ht="20.100000000000001" customHeight="1" x14ac:dyDescent="0.15">
      <c r="A20" s="60">
        <f t="shared" si="7"/>
        <v>41405</v>
      </c>
      <c r="B20" s="62">
        <v>0.41666666666666669</v>
      </c>
      <c r="C20" s="14" t="s">
        <v>8</v>
      </c>
      <c r="D20" s="43">
        <v>0.77083333333333337</v>
      </c>
      <c r="E20" s="48">
        <v>4.1666666666666664E-2</v>
      </c>
      <c r="F20" s="47"/>
      <c r="G20" s="68">
        <f t="shared" ca="1" si="2"/>
        <v>0.33333333333333331</v>
      </c>
      <c r="H20" s="57">
        <f t="shared" si="3"/>
        <v>0.3125</v>
      </c>
      <c r="I20" s="413" t="s">
        <v>98</v>
      </c>
      <c r="J20" s="414"/>
      <c r="K20" s="415"/>
      <c r="L20" s="416"/>
      <c r="M20" s="39" t="str">
        <f t="shared" ca="1" si="4"/>
        <v>営業日</v>
      </c>
      <c r="N20" s="77">
        <f t="shared" si="8"/>
        <v>41405</v>
      </c>
      <c r="O20" s="129">
        <f t="shared" ca="1" si="9"/>
        <v>10</v>
      </c>
      <c r="P20" s="130">
        <f t="shared" si="10"/>
        <v>7.5</v>
      </c>
      <c r="Q20" s="99">
        <f t="shared" ca="1" si="5"/>
        <v>0</v>
      </c>
      <c r="R20" s="92"/>
      <c r="S20" s="102">
        <f t="shared" ca="1" si="5"/>
        <v>0</v>
      </c>
      <c r="T20" s="93"/>
      <c r="U20" s="105">
        <f t="shared" ca="1" si="5"/>
        <v>0</v>
      </c>
      <c r="V20" s="94"/>
      <c r="W20" s="111">
        <f t="shared" ca="1" si="5"/>
        <v>0</v>
      </c>
      <c r="X20" s="112"/>
      <c r="Y20" s="161">
        <f t="shared" si="6"/>
        <v>0</v>
      </c>
    </row>
    <row r="21" spans="1:25" ht="20.100000000000001" customHeight="1" x14ac:dyDescent="0.15">
      <c r="A21" s="60">
        <f t="shared" si="7"/>
        <v>41406</v>
      </c>
      <c r="B21" s="62"/>
      <c r="C21" s="14" t="s">
        <v>8</v>
      </c>
      <c r="D21" s="43"/>
      <c r="E21" s="48"/>
      <c r="F21" s="47"/>
      <c r="G21" s="68">
        <f t="shared" ca="1" si="2"/>
        <v>0</v>
      </c>
      <c r="H21" s="57">
        <f t="shared" si="3"/>
        <v>0</v>
      </c>
      <c r="I21" s="413"/>
      <c r="J21" s="414"/>
      <c r="K21" s="415"/>
      <c r="L21" s="416"/>
      <c r="M21" s="39" t="str">
        <f t="shared" ca="1" si="4"/>
        <v/>
      </c>
      <c r="N21" s="77">
        <f t="shared" si="8"/>
        <v>41406</v>
      </c>
      <c r="O21" s="129">
        <f t="shared" ca="1" si="9"/>
        <v>0</v>
      </c>
      <c r="P21" s="130">
        <f t="shared" si="10"/>
        <v>0</v>
      </c>
      <c r="Q21" s="99">
        <f t="shared" ca="1" si="5"/>
        <v>0</v>
      </c>
      <c r="R21" s="92"/>
      <c r="S21" s="102">
        <f t="shared" ca="1" si="5"/>
        <v>0</v>
      </c>
      <c r="T21" s="93"/>
      <c r="U21" s="105">
        <f t="shared" ca="1" si="5"/>
        <v>0</v>
      </c>
      <c r="V21" s="94"/>
      <c r="W21" s="111">
        <f t="shared" ca="1" si="5"/>
        <v>0</v>
      </c>
      <c r="X21" s="112"/>
      <c r="Y21" s="161">
        <f t="shared" si="6"/>
        <v>0</v>
      </c>
    </row>
    <row r="22" spans="1:25" ht="20.100000000000001" customHeight="1" x14ac:dyDescent="0.15">
      <c r="A22" s="60">
        <f t="shared" si="7"/>
        <v>41407</v>
      </c>
      <c r="B22" s="62"/>
      <c r="C22" s="14" t="s">
        <v>8</v>
      </c>
      <c r="D22" s="43"/>
      <c r="E22" s="48"/>
      <c r="F22" s="47"/>
      <c r="G22" s="68">
        <f t="shared" ca="1" si="2"/>
        <v>0</v>
      </c>
      <c r="H22" s="57">
        <f t="shared" si="3"/>
        <v>0</v>
      </c>
      <c r="I22" s="413"/>
      <c r="J22" s="414"/>
      <c r="K22" s="415"/>
      <c r="L22" s="416"/>
      <c r="M22" s="39" t="str">
        <f t="shared" ca="1" si="4"/>
        <v/>
      </c>
      <c r="N22" s="77">
        <f t="shared" si="8"/>
        <v>41407</v>
      </c>
      <c r="O22" s="129">
        <f t="shared" ca="1" si="9"/>
        <v>0</v>
      </c>
      <c r="P22" s="130">
        <f t="shared" si="10"/>
        <v>0</v>
      </c>
      <c r="Q22" s="99">
        <f t="shared" ca="1" si="5"/>
        <v>0</v>
      </c>
      <c r="R22" s="92"/>
      <c r="S22" s="102">
        <f t="shared" ca="1" si="5"/>
        <v>0</v>
      </c>
      <c r="T22" s="93"/>
      <c r="U22" s="105">
        <f t="shared" ca="1" si="5"/>
        <v>0</v>
      </c>
      <c r="V22" s="94"/>
      <c r="W22" s="111">
        <f t="shared" ca="1" si="5"/>
        <v>0</v>
      </c>
      <c r="X22" s="112"/>
      <c r="Y22" s="161">
        <f t="shared" si="6"/>
        <v>0</v>
      </c>
    </row>
    <row r="23" spans="1:25" ht="20.100000000000001" customHeight="1" x14ac:dyDescent="0.15">
      <c r="A23" s="60">
        <f t="shared" si="7"/>
        <v>41408</v>
      </c>
      <c r="B23" s="62">
        <v>0.41666666666666669</v>
      </c>
      <c r="C23" s="14" t="s">
        <v>8</v>
      </c>
      <c r="D23" s="43">
        <v>0.79166666666666663</v>
      </c>
      <c r="E23" s="48">
        <v>4.1666666666666664E-2</v>
      </c>
      <c r="F23" s="47"/>
      <c r="G23" s="68">
        <f t="shared" ca="1" si="2"/>
        <v>0.33333333333333331</v>
      </c>
      <c r="H23" s="57">
        <f t="shared" si="3"/>
        <v>0.33333333333333326</v>
      </c>
      <c r="I23" s="413"/>
      <c r="J23" s="414"/>
      <c r="K23" s="415"/>
      <c r="L23" s="416"/>
      <c r="M23" s="39" t="str">
        <f t="shared" ca="1" si="4"/>
        <v>営業日</v>
      </c>
      <c r="N23" s="77">
        <f t="shared" si="8"/>
        <v>41408</v>
      </c>
      <c r="O23" s="129">
        <f t="shared" ca="1" si="9"/>
        <v>10</v>
      </c>
      <c r="P23" s="130">
        <f t="shared" si="10"/>
        <v>7.9999999999999982</v>
      </c>
      <c r="Q23" s="99">
        <f t="shared" ca="1" si="5"/>
        <v>0</v>
      </c>
      <c r="R23" s="92"/>
      <c r="S23" s="102">
        <f t="shared" ca="1" si="5"/>
        <v>0</v>
      </c>
      <c r="T23" s="93"/>
      <c r="U23" s="105">
        <f t="shared" ca="1" si="5"/>
        <v>0</v>
      </c>
      <c r="V23" s="94"/>
      <c r="W23" s="111">
        <f t="shared" ca="1" si="5"/>
        <v>0</v>
      </c>
      <c r="X23" s="112"/>
      <c r="Y23" s="161">
        <f t="shared" si="6"/>
        <v>0</v>
      </c>
    </row>
    <row r="24" spans="1:25" ht="20.100000000000001" customHeight="1" x14ac:dyDescent="0.15">
      <c r="A24" s="60">
        <f t="shared" si="7"/>
        <v>41409</v>
      </c>
      <c r="B24" s="62">
        <v>0.41666666666666669</v>
      </c>
      <c r="C24" s="14" t="s">
        <v>8</v>
      </c>
      <c r="D24" s="43">
        <v>0.79166666666666663</v>
      </c>
      <c r="E24" s="48">
        <v>4.1666666666666664E-2</v>
      </c>
      <c r="F24" s="47"/>
      <c r="G24" s="68">
        <f t="shared" ca="1" si="2"/>
        <v>0.33333333333333331</v>
      </c>
      <c r="H24" s="57">
        <f t="shared" si="3"/>
        <v>0.33333333333333326</v>
      </c>
      <c r="I24" s="413"/>
      <c r="J24" s="414"/>
      <c r="K24" s="415"/>
      <c r="L24" s="416"/>
      <c r="M24" s="39" t="str">
        <f t="shared" ca="1" si="4"/>
        <v>営業日</v>
      </c>
      <c r="N24" s="77">
        <f t="shared" si="8"/>
        <v>41409</v>
      </c>
      <c r="O24" s="129">
        <f t="shared" ca="1" si="9"/>
        <v>10</v>
      </c>
      <c r="P24" s="130">
        <f t="shared" si="10"/>
        <v>7.9999999999999982</v>
      </c>
      <c r="Q24" s="99">
        <f t="shared" ca="1" si="5"/>
        <v>0</v>
      </c>
      <c r="R24" s="92"/>
      <c r="S24" s="102">
        <f t="shared" ca="1" si="5"/>
        <v>0</v>
      </c>
      <c r="T24" s="93"/>
      <c r="U24" s="105">
        <f t="shared" ca="1" si="5"/>
        <v>0</v>
      </c>
      <c r="V24" s="94"/>
      <c r="W24" s="111">
        <f t="shared" ca="1" si="5"/>
        <v>0</v>
      </c>
      <c r="X24" s="112"/>
      <c r="Y24" s="161">
        <f t="shared" si="6"/>
        <v>0</v>
      </c>
    </row>
    <row r="25" spans="1:25" ht="20.100000000000001" customHeight="1" x14ac:dyDescent="0.15">
      <c r="A25" s="60">
        <f t="shared" si="7"/>
        <v>41410</v>
      </c>
      <c r="B25" s="62">
        <v>0.4375</v>
      </c>
      <c r="C25" s="14" t="s">
        <v>8</v>
      </c>
      <c r="D25" s="43">
        <v>0.91666666666666663</v>
      </c>
      <c r="E25" s="48">
        <v>4.1666666666666664E-2</v>
      </c>
      <c r="F25" s="47"/>
      <c r="G25" s="68">
        <f t="shared" ca="1" si="2"/>
        <v>0.33333333333333331</v>
      </c>
      <c r="H25" s="57">
        <f t="shared" si="3"/>
        <v>0.43749999999999994</v>
      </c>
      <c r="I25" s="413" t="s">
        <v>104</v>
      </c>
      <c r="J25" s="414"/>
      <c r="K25" s="415"/>
      <c r="L25" s="416"/>
      <c r="M25" s="39" t="str">
        <f t="shared" ca="1" si="4"/>
        <v>営業日</v>
      </c>
      <c r="N25" s="77">
        <f t="shared" si="8"/>
        <v>41410</v>
      </c>
      <c r="O25" s="129">
        <f t="shared" ca="1" si="9"/>
        <v>10</v>
      </c>
      <c r="P25" s="130">
        <f t="shared" si="10"/>
        <v>10.499999999999998</v>
      </c>
      <c r="Q25" s="99">
        <f t="shared" ca="1" si="5"/>
        <v>0</v>
      </c>
      <c r="R25" s="92"/>
      <c r="S25" s="102">
        <f t="shared" ca="1" si="5"/>
        <v>0</v>
      </c>
      <c r="T25" s="93"/>
      <c r="U25" s="105">
        <f t="shared" ca="1" si="5"/>
        <v>0</v>
      </c>
      <c r="V25" s="94"/>
      <c r="W25" s="111">
        <f t="shared" ca="1" si="5"/>
        <v>0</v>
      </c>
      <c r="X25" s="112"/>
      <c r="Y25" s="161">
        <f t="shared" si="6"/>
        <v>0</v>
      </c>
    </row>
    <row r="26" spans="1:25" ht="20.100000000000001" customHeight="1" x14ac:dyDescent="0.15">
      <c r="A26" s="60">
        <f t="shared" si="7"/>
        <v>41411</v>
      </c>
      <c r="B26" s="62">
        <v>0.41666666666666669</v>
      </c>
      <c r="C26" s="14" t="s">
        <v>8</v>
      </c>
      <c r="D26" s="43">
        <v>0.8125</v>
      </c>
      <c r="E26" s="48">
        <v>4.1666666666666664E-2</v>
      </c>
      <c r="F26" s="47"/>
      <c r="G26" s="68">
        <f t="shared" ca="1" si="2"/>
        <v>0.33333333333333331</v>
      </c>
      <c r="H26" s="57">
        <f t="shared" si="3"/>
        <v>0.35416666666666663</v>
      </c>
      <c r="I26" s="413"/>
      <c r="J26" s="414"/>
      <c r="K26" s="415"/>
      <c r="L26" s="416"/>
      <c r="M26" s="39" t="str">
        <f t="shared" ca="1" si="4"/>
        <v>営業日</v>
      </c>
      <c r="N26" s="77">
        <f t="shared" si="8"/>
        <v>41411</v>
      </c>
      <c r="O26" s="129">
        <f t="shared" ca="1" si="9"/>
        <v>10</v>
      </c>
      <c r="P26" s="130">
        <f t="shared" si="10"/>
        <v>8.5</v>
      </c>
      <c r="Q26" s="99">
        <f t="shared" ca="1" si="5"/>
        <v>0</v>
      </c>
      <c r="R26" s="92"/>
      <c r="S26" s="102">
        <f t="shared" ca="1" si="5"/>
        <v>0</v>
      </c>
      <c r="T26" s="93"/>
      <c r="U26" s="105">
        <f t="shared" ca="1" si="5"/>
        <v>0</v>
      </c>
      <c r="V26" s="94"/>
      <c r="W26" s="111">
        <f t="shared" ca="1" si="5"/>
        <v>0</v>
      </c>
      <c r="X26" s="112"/>
      <c r="Y26" s="161">
        <f t="shared" si="6"/>
        <v>0</v>
      </c>
    </row>
    <row r="27" spans="1:25" ht="20.100000000000001" customHeight="1" x14ac:dyDescent="0.15">
      <c r="A27" s="60">
        <f t="shared" si="7"/>
        <v>41412</v>
      </c>
      <c r="B27" s="62">
        <v>0.4375</v>
      </c>
      <c r="C27" s="14" t="s">
        <v>8</v>
      </c>
      <c r="D27" s="43">
        <v>0.79166666666666663</v>
      </c>
      <c r="E27" s="48">
        <v>4.1666666666666664E-2</v>
      </c>
      <c r="F27" s="47"/>
      <c r="G27" s="68">
        <f t="shared" ca="1" si="2"/>
        <v>0.33333333333333331</v>
      </c>
      <c r="H27" s="57">
        <f t="shared" si="3"/>
        <v>0.31249999999999994</v>
      </c>
      <c r="I27" s="413"/>
      <c r="J27" s="414"/>
      <c r="K27" s="415"/>
      <c r="L27" s="416"/>
      <c r="M27" s="39" t="str">
        <f t="shared" ca="1" si="4"/>
        <v>営業日</v>
      </c>
      <c r="N27" s="77">
        <f t="shared" si="8"/>
        <v>41412</v>
      </c>
      <c r="O27" s="129">
        <f t="shared" ca="1" si="9"/>
        <v>10</v>
      </c>
      <c r="P27" s="130">
        <f t="shared" si="10"/>
        <v>7.4999999999999982</v>
      </c>
      <c r="Q27" s="99">
        <f t="shared" ca="1" si="5"/>
        <v>0</v>
      </c>
      <c r="R27" s="92"/>
      <c r="S27" s="102">
        <f t="shared" ca="1" si="5"/>
        <v>0</v>
      </c>
      <c r="T27" s="93"/>
      <c r="U27" s="105">
        <f t="shared" ca="1" si="5"/>
        <v>0</v>
      </c>
      <c r="V27" s="94"/>
      <c r="W27" s="111">
        <f t="shared" ca="1" si="5"/>
        <v>0</v>
      </c>
      <c r="X27" s="112"/>
      <c r="Y27" s="161">
        <f t="shared" si="6"/>
        <v>0</v>
      </c>
    </row>
    <row r="28" spans="1:25" ht="20.100000000000001" customHeight="1" x14ac:dyDescent="0.15">
      <c r="A28" s="60">
        <f t="shared" si="7"/>
        <v>41413</v>
      </c>
      <c r="B28" s="62"/>
      <c r="C28" s="14" t="s">
        <v>8</v>
      </c>
      <c r="D28" s="43"/>
      <c r="E28" s="48"/>
      <c r="F28" s="47"/>
      <c r="G28" s="68">
        <f t="shared" ca="1" si="2"/>
        <v>0</v>
      </c>
      <c r="H28" s="57">
        <f t="shared" si="3"/>
        <v>0</v>
      </c>
      <c r="I28" s="425"/>
      <c r="J28" s="425"/>
      <c r="K28" s="425"/>
      <c r="L28" s="426"/>
      <c r="M28" s="39" t="str">
        <f t="shared" ca="1" si="4"/>
        <v/>
      </c>
      <c r="N28" s="77">
        <f t="shared" si="8"/>
        <v>41413</v>
      </c>
      <c r="O28" s="129">
        <f t="shared" ca="1" si="9"/>
        <v>0</v>
      </c>
      <c r="P28" s="130">
        <f t="shared" si="10"/>
        <v>0</v>
      </c>
      <c r="Q28" s="99">
        <f t="shared" ca="1" si="5"/>
        <v>0</v>
      </c>
      <c r="R28" s="92"/>
      <c r="S28" s="102">
        <f t="shared" ca="1" si="5"/>
        <v>0</v>
      </c>
      <c r="T28" s="93"/>
      <c r="U28" s="105">
        <f t="shared" ca="1" si="5"/>
        <v>0</v>
      </c>
      <c r="V28" s="94"/>
      <c r="W28" s="111">
        <f t="shared" ca="1" si="5"/>
        <v>0</v>
      </c>
      <c r="X28" s="112"/>
      <c r="Y28" s="161">
        <f t="shared" si="6"/>
        <v>0</v>
      </c>
    </row>
    <row r="29" spans="1:25" ht="20.100000000000001" customHeight="1" x14ac:dyDescent="0.15">
      <c r="A29" s="60">
        <f t="shared" si="7"/>
        <v>41414</v>
      </c>
      <c r="B29" s="62"/>
      <c r="C29" s="14" t="s">
        <v>8</v>
      </c>
      <c r="D29" s="43"/>
      <c r="E29" s="48"/>
      <c r="F29" s="47"/>
      <c r="G29" s="68">
        <f t="shared" ca="1" si="2"/>
        <v>0</v>
      </c>
      <c r="H29" s="57">
        <f t="shared" si="3"/>
        <v>0</v>
      </c>
      <c r="I29" s="413"/>
      <c r="J29" s="414"/>
      <c r="K29" s="415"/>
      <c r="L29" s="416"/>
      <c r="M29" s="39" t="str">
        <f t="shared" ca="1" si="4"/>
        <v/>
      </c>
      <c r="N29" s="77">
        <f t="shared" si="8"/>
        <v>41414</v>
      </c>
      <c r="O29" s="129">
        <f t="shared" ca="1" si="9"/>
        <v>0</v>
      </c>
      <c r="P29" s="130">
        <f t="shared" si="10"/>
        <v>0</v>
      </c>
      <c r="Q29" s="99">
        <f t="shared" ca="1" si="5"/>
        <v>0</v>
      </c>
      <c r="R29" s="92"/>
      <c r="S29" s="102">
        <f t="shared" ca="1" si="5"/>
        <v>0</v>
      </c>
      <c r="T29" s="93"/>
      <c r="U29" s="105">
        <f t="shared" ca="1" si="5"/>
        <v>0</v>
      </c>
      <c r="V29" s="94"/>
      <c r="W29" s="111">
        <f t="shared" ca="1" si="5"/>
        <v>0</v>
      </c>
      <c r="X29" s="112"/>
      <c r="Y29" s="161">
        <f t="shared" si="6"/>
        <v>0</v>
      </c>
    </row>
    <row r="30" spans="1:25" ht="20.100000000000001" customHeight="1" x14ac:dyDescent="0.15">
      <c r="A30" s="60">
        <f t="shared" si="7"/>
        <v>41415</v>
      </c>
      <c r="B30" s="62">
        <v>0.4375</v>
      </c>
      <c r="C30" s="14" t="s">
        <v>8</v>
      </c>
      <c r="D30" s="43">
        <v>0.8125</v>
      </c>
      <c r="E30" s="48">
        <v>4.1666666666666664E-2</v>
      </c>
      <c r="F30" s="47"/>
      <c r="G30" s="68">
        <f t="shared" ca="1" si="2"/>
        <v>0.33333333333333331</v>
      </c>
      <c r="H30" s="57">
        <f t="shared" si="3"/>
        <v>0.33333333333333331</v>
      </c>
      <c r="I30" s="413"/>
      <c r="J30" s="414"/>
      <c r="K30" s="415"/>
      <c r="L30" s="416"/>
      <c r="M30" s="39" t="str">
        <f t="shared" ca="1" si="4"/>
        <v>営業日</v>
      </c>
      <c r="N30" s="77">
        <f t="shared" si="8"/>
        <v>41415</v>
      </c>
      <c r="O30" s="129">
        <f t="shared" ca="1" si="9"/>
        <v>10</v>
      </c>
      <c r="P30" s="130">
        <f t="shared" si="10"/>
        <v>8</v>
      </c>
      <c r="Q30" s="99">
        <f t="shared" ca="1" si="5"/>
        <v>0</v>
      </c>
      <c r="R30" s="92"/>
      <c r="S30" s="102">
        <f t="shared" ca="1" si="5"/>
        <v>0</v>
      </c>
      <c r="T30" s="93"/>
      <c r="U30" s="105">
        <f t="shared" ca="1" si="5"/>
        <v>0</v>
      </c>
      <c r="V30" s="94"/>
      <c r="W30" s="111">
        <f t="shared" ca="1" si="5"/>
        <v>0</v>
      </c>
      <c r="X30" s="112"/>
      <c r="Y30" s="161">
        <f t="shared" si="6"/>
        <v>0</v>
      </c>
    </row>
    <row r="31" spans="1:25" ht="20.100000000000001" customHeight="1" x14ac:dyDescent="0.15">
      <c r="A31" s="60">
        <f t="shared" si="7"/>
        <v>41416</v>
      </c>
      <c r="B31" s="62">
        <v>0.41666666666666669</v>
      </c>
      <c r="C31" s="14" t="s">
        <v>8</v>
      </c>
      <c r="D31" s="43">
        <v>0.8125</v>
      </c>
      <c r="E31" s="48">
        <v>4.1666666666666664E-2</v>
      </c>
      <c r="F31" s="47"/>
      <c r="G31" s="68">
        <f t="shared" ca="1" si="2"/>
        <v>0.33333333333333331</v>
      </c>
      <c r="H31" s="57">
        <f t="shared" si="3"/>
        <v>0.35416666666666663</v>
      </c>
      <c r="I31" s="413"/>
      <c r="J31" s="414"/>
      <c r="K31" s="415"/>
      <c r="L31" s="416"/>
      <c r="M31" s="39" t="str">
        <f t="shared" ca="1" si="4"/>
        <v>営業日</v>
      </c>
      <c r="N31" s="77">
        <f t="shared" si="8"/>
        <v>41416</v>
      </c>
      <c r="O31" s="129">
        <f t="shared" ca="1" si="9"/>
        <v>10</v>
      </c>
      <c r="P31" s="130">
        <f t="shared" si="10"/>
        <v>8.5</v>
      </c>
      <c r="Q31" s="99">
        <f t="shared" ca="1" si="5"/>
        <v>0</v>
      </c>
      <c r="R31" s="92"/>
      <c r="S31" s="102">
        <f t="shared" ca="1" si="5"/>
        <v>0</v>
      </c>
      <c r="T31" s="93"/>
      <c r="U31" s="105">
        <f t="shared" ca="1" si="5"/>
        <v>0</v>
      </c>
      <c r="V31" s="94"/>
      <c r="W31" s="111">
        <f t="shared" ca="1" si="5"/>
        <v>0</v>
      </c>
      <c r="X31" s="112"/>
      <c r="Y31" s="161">
        <f t="shared" si="6"/>
        <v>0</v>
      </c>
    </row>
    <row r="32" spans="1:25" ht="20.100000000000001" customHeight="1" x14ac:dyDescent="0.15">
      <c r="A32" s="60">
        <f t="shared" si="7"/>
        <v>41417</v>
      </c>
      <c r="B32" s="62">
        <v>0.41666666666666669</v>
      </c>
      <c r="C32" s="14" t="s">
        <v>8</v>
      </c>
      <c r="D32" s="43">
        <v>0.79166666666666663</v>
      </c>
      <c r="E32" s="48">
        <v>4.1666666666666664E-2</v>
      </c>
      <c r="F32" s="47"/>
      <c r="G32" s="68">
        <f t="shared" ca="1" si="2"/>
        <v>0.33333333333333331</v>
      </c>
      <c r="H32" s="57">
        <f t="shared" si="3"/>
        <v>0.33333333333333326</v>
      </c>
      <c r="I32" s="413" t="s">
        <v>100</v>
      </c>
      <c r="J32" s="414"/>
      <c r="K32" s="415"/>
      <c r="L32" s="416"/>
      <c r="M32" s="39" t="str">
        <f t="shared" ca="1" si="4"/>
        <v>営業日</v>
      </c>
      <c r="N32" s="77">
        <f t="shared" si="8"/>
        <v>41417</v>
      </c>
      <c r="O32" s="129">
        <f t="shared" ca="1" si="9"/>
        <v>10</v>
      </c>
      <c r="P32" s="130">
        <f t="shared" si="10"/>
        <v>7.9999999999999982</v>
      </c>
      <c r="Q32" s="99">
        <f t="shared" ca="1" si="5"/>
        <v>0</v>
      </c>
      <c r="R32" s="92"/>
      <c r="S32" s="102">
        <f t="shared" ca="1" si="5"/>
        <v>0</v>
      </c>
      <c r="T32" s="93"/>
      <c r="U32" s="105">
        <f t="shared" ca="1" si="5"/>
        <v>0</v>
      </c>
      <c r="V32" s="94"/>
      <c r="W32" s="111">
        <f t="shared" ca="1" si="5"/>
        <v>0</v>
      </c>
      <c r="X32" s="112"/>
      <c r="Y32" s="161">
        <f t="shared" si="6"/>
        <v>0</v>
      </c>
    </row>
    <row r="33" spans="1:25" ht="20.100000000000001" customHeight="1" x14ac:dyDescent="0.15">
      <c r="A33" s="60">
        <f t="shared" si="7"/>
        <v>41418</v>
      </c>
      <c r="B33" s="62">
        <v>0.41666666666666669</v>
      </c>
      <c r="C33" s="14" t="s">
        <v>8</v>
      </c>
      <c r="D33" s="43">
        <v>0.8125</v>
      </c>
      <c r="E33" s="48">
        <v>4.1666666666666664E-2</v>
      </c>
      <c r="F33" s="47"/>
      <c r="G33" s="68">
        <f t="shared" ca="1" si="2"/>
        <v>0.33333333333333331</v>
      </c>
      <c r="H33" s="57">
        <f t="shared" si="3"/>
        <v>0.35416666666666663</v>
      </c>
      <c r="I33" s="413"/>
      <c r="J33" s="414"/>
      <c r="K33" s="415"/>
      <c r="L33" s="416"/>
      <c r="M33" s="39" t="str">
        <f t="shared" ca="1" si="4"/>
        <v>営業日</v>
      </c>
      <c r="N33" s="77">
        <f t="shared" si="8"/>
        <v>41418</v>
      </c>
      <c r="O33" s="129">
        <f t="shared" ca="1" si="9"/>
        <v>10</v>
      </c>
      <c r="P33" s="130">
        <f t="shared" si="10"/>
        <v>8.5</v>
      </c>
      <c r="Q33" s="99">
        <f t="shared" ca="1" si="5"/>
        <v>0</v>
      </c>
      <c r="R33" s="92"/>
      <c r="S33" s="102">
        <f t="shared" ca="1" si="5"/>
        <v>0</v>
      </c>
      <c r="T33" s="93"/>
      <c r="U33" s="105">
        <f t="shared" ca="1" si="5"/>
        <v>0</v>
      </c>
      <c r="V33" s="94"/>
      <c r="W33" s="111">
        <f t="shared" ca="1" si="5"/>
        <v>0</v>
      </c>
      <c r="X33" s="112"/>
      <c r="Y33" s="161">
        <f t="shared" si="6"/>
        <v>0</v>
      </c>
    </row>
    <row r="34" spans="1:25" ht="20.100000000000001" customHeight="1" x14ac:dyDescent="0.15">
      <c r="A34" s="60">
        <f t="shared" si="7"/>
        <v>41419</v>
      </c>
      <c r="B34" s="62">
        <v>0.41666666666666669</v>
      </c>
      <c r="C34" s="14" t="s">
        <v>8</v>
      </c>
      <c r="D34" s="43">
        <v>0.6875</v>
      </c>
      <c r="E34" s="48">
        <v>4.1666666666666664E-2</v>
      </c>
      <c r="F34" s="47"/>
      <c r="G34" s="68">
        <f t="shared" ca="1" si="2"/>
        <v>0.33333333333333331</v>
      </c>
      <c r="H34" s="57">
        <f t="shared" si="3"/>
        <v>0.22916666666666666</v>
      </c>
      <c r="I34" s="413"/>
      <c r="J34" s="414"/>
      <c r="K34" s="415"/>
      <c r="L34" s="416"/>
      <c r="M34" s="39" t="str">
        <f t="shared" ca="1" si="4"/>
        <v>営業日</v>
      </c>
      <c r="N34" s="77">
        <f t="shared" si="8"/>
        <v>41419</v>
      </c>
      <c r="O34" s="129">
        <f t="shared" ca="1" si="9"/>
        <v>10</v>
      </c>
      <c r="P34" s="130">
        <f t="shared" si="10"/>
        <v>5.5</v>
      </c>
      <c r="Q34" s="99">
        <f t="shared" ca="1" si="5"/>
        <v>0</v>
      </c>
      <c r="R34" s="92"/>
      <c r="S34" s="102">
        <f t="shared" ca="1" si="5"/>
        <v>0</v>
      </c>
      <c r="T34" s="93"/>
      <c r="U34" s="105">
        <f t="shared" ca="1" si="5"/>
        <v>0</v>
      </c>
      <c r="V34" s="94"/>
      <c r="W34" s="111">
        <f t="shared" ca="1" si="5"/>
        <v>0</v>
      </c>
      <c r="X34" s="112"/>
      <c r="Y34" s="161">
        <f t="shared" si="6"/>
        <v>0</v>
      </c>
    </row>
    <row r="35" spans="1:25" ht="20.100000000000001" customHeight="1" x14ac:dyDescent="0.15">
      <c r="A35" s="60">
        <f t="shared" si="7"/>
        <v>41420</v>
      </c>
      <c r="B35" s="62"/>
      <c r="C35" s="14" t="s">
        <v>8</v>
      </c>
      <c r="D35" s="43"/>
      <c r="E35" s="48"/>
      <c r="F35" s="47"/>
      <c r="G35" s="68">
        <f t="shared" ca="1" si="2"/>
        <v>0</v>
      </c>
      <c r="H35" s="57">
        <f t="shared" si="3"/>
        <v>0</v>
      </c>
      <c r="I35" s="413"/>
      <c r="J35" s="414"/>
      <c r="K35" s="415"/>
      <c r="L35" s="416"/>
      <c r="M35" s="39" t="str">
        <f t="shared" ca="1" si="4"/>
        <v/>
      </c>
      <c r="N35" s="77">
        <f t="shared" si="8"/>
        <v>41420</v>
      </c>
      <c r="O35" s="129">
        <f t="shared" ca="1" si="9"/>
        <v>0</v>
      </c>
      <c r="P35" s="130">
        <f t="shared" si="10"/>
        <v>0</v>
      </c>
      <c r="Q35" s="99">
        <f t="shared" ca="1" si="5"/>
        <v>0</v>
      </c>
      <c r="R35" s="92"/>
      <c r="S35" s="102">
        <f t="shared" ca="1" si="5"/>
        <v>0</v>
      </c>
      <c r="T35" s="93"/>
      <c r="U35" s="105">
        <f t="shared" ca="1" si="5"/>
        <v>0</v>
      </c>
      <c r="V35" s="94"/>
      <c r="W35" s="111">
        <f t="shared" ca="1" si="5"/>
        <v>0</v>
      </c>
      <c r="X35" s="112"/>
      <c r="Y35" s="161">
        <f t="shared" si="6"/>
        <v>0</v>
      </c>
    </row>
    <row r="36" spans="1:25" ht="20.100000000000001" customHeight="1" x14ac:dyDescent="0.15">
      <c r="A36" s="60">
        <f t="shared" si="7"/>
        <v>41421</v>
      </c>
      <c r="B36" s="62"/>
      <c r="C36" s="14" t="s">
        <v>8</v>
      </c>
      <c r="D36" s="43"/>
      <c r="E36" s="48"/>
      <c r="F36" s="47"/>
      <c r="G36" s="68">
        <f t="shared" ca="1" si="2"/>
        <v>0</v>
      </c>
      <c r="H36" s="57">
        <f t="shared" si="3"/>
        <v>0</v>
      </c>
      <c r="I36" s="413"/>
      <c r="J36" s="414"/>
      <c r="K36" s="415"/>
      <c r="L36" s="416"/>
      <c r="M36" s="39" t="str">
        <f t="shared" ca="1" si="4"/>
        <v/>
      </c>
      <c r="N36" s="77">
        <f t="shared" si="8"/>
        <v>41421</v>
      </c>
      <c r="O36" s="129">
        <f t="shared" ca="1" si="9"/>
        <v>0</v>
      </c>
      <c r="P36" s="130">
        <f t="shared" si="10"/>
        <v>0</v>
      </c>
      <c r="Q36" s="99">
        <f t="shared" ca="1" si="5"/>
        <v>0</v>
      </c>
      <c r="R36" s="92"/>
      <c r="S36" s="102">
        <f t="shared" ca="1" si="5"/>
        <v>0</v>
      </c>
      <c r="T36" s="93"/>
      <c r="U36" s="105">
        <f t="shared" ca="1" si="5"/>
        <v>0</v>
      </c>
      <c r="V36" s="94"/>
      <c r="W36" s="111">
        <f t="shared" ca="1" si="5"/>
        <v>0</v>
      </c>
      <c r="X36" s="112"/>
      <c r="Y36" s="161">
        <f t="shared" si="6"/>
        <v>0</v>
      </c>
    </row>
    <row r="37" spans="1:25" ht="20.100000000000001" customHeight="1" x14ac:dyDescent="0.15">
      <c r="A37" s="60">
        <f t="shared" si="7"/>
        <v>41422</v>
      </c>
      <c r="B37" s="62">
        <v>0.41666666666666669</v>
      </c>
      <c r="C37" s="15" t="s">
        <v>13</v>
      </c>
      <c r="D37" s="49">
        <v>0.83333333333333337</v>
      </c>
      <c r="E37" s="48">
        <v>4.1666666666666664E-2</v>
      </c>
      <c r="F37" s="47"/>
      <c r="G37" s="68">
        <f t="shared" ca="1" si="2"/>
        <v>0.33333333333333331</v>
      </c>
      <c r="H37" s="57">
        <f t="shared" si="3"/>
        <v>0.375</v>
      </c>
      <c r="I37" s="413" t="s">
        <v>85</v>
      </c>
      <c r="J37" s="414"/>
      <c r="K37" s="415"/>
      <c r="L37" s="416"/>
      <c r="M37" s="39" t="str">
        <f t="shared" ca="1" si="4"/>
        <v>営業日</v>
      </c>
      <c r="N37" s="77">
        <f t="shared" si="8"/>
        <v>41422</v>
      </c>
      <c r="O37" s="129">
        <f t="shared" ca="1" si="9"/>
        <v>10</v>
      </c>
      <c r="P37" s="130">
        <f t="shared" si="10"/>
        <v>9</v>
      </c>
      <c r="Q37" s="99">
        <f t="shared" ca="1" si="5"/>
        <v>0</v>
      </c>
      <c r="R37" s="92"/>
      <c r="S37" s="102">
        <f t="shared" ca="1" si="5"/>
        <v>0</v>
      </c>
      <c r="T37" s="93"/>
      <c r="U37" s="105">
        <f t="shared" ca="1" si="5"/>
        <v>0</v>
      </c>
      <c r="V37" s="94"/>
      <c r="W37" s="111">
        <f t="shared" ca="1" si="5"/>
        <v>0</v>
      </c>
      <c r="X37" s="112"/>
      <c r="Y37" s="161">
        <f t="shared" si="6"/>
        <v>0</v>
      </c>
    </row>
    <row r="38" spans="1:25" ht="20.100000000000001" customHeight="1" x14ac:dyDescent="0.15">
      <c r="A38" s="60">
        <f t="shared" si="7"/>
        <v>41423</v>
      </c>
      <c r="B38" s="62">
        <v>0.41666666666666669</v>
      </c>
      <c r="C38" s="15" t="s">
        <v>13</v>
      </c>
      <c r="D38" s="49">
        <v>0.83333333333333337</v>
      </c>
      <c r="E38" s="48">
        <v>4.1666666666666664E-2</v>
      </c>
      <c r="F38" s="47"/>
      <c r="G38" s="68">
        <f t="shared" ca="1" si="2"/>
        <v>0.33333333333333331</v>
      </c>
      <c r="H38" s="57">
        <f t="shared" si="3"/>
        <v>0.375</v>
      </c>
      <c r="I38" s="413" t="s">
        <v>85</v>
      </c>
      <c r="J38" s="414"/>
      <c r="K38" s="415"/>
      <c r="L38" s="416"/>
      <c r="M38" s="39" t="str">
        <f t="shared" ca="1" si="4"/>
        <v>営業日</v>
      </c>
      <c r="N38" s="77">
        <f t="shared" si="8"/>
        <v>41423</v>
      </c>
      <c r="O38" s="129">
        <f t="shared" ca="1" si="9"/>
        <v>10</v>
      </c>
      <c r="P38" s="130">
        <f t="shared" si="10"/>
        <v>9</v>
      </c>
      <c r="Q38" s="99">
        <f t="shared" ca="1" si="5"/>
        <v>0</v>
      </c>
      <c r="R38" s="92"/>
      <c r="S38" s="102">
        <f t="shared" ca="1" si="5"/>
        <v>0</v>
      </c>
      <c r="T38" s="93"/>
      <c r="U38" s="105">
        <f t="shared" ca="1" si="5"/>
        <v>0</v>
      </c>
      <c r="V38" s="94"/>
      <c r="W38" s="111">
        <f t="shared" ca="1" si="5"/>
        <v>0</v>
      </c>
      <c r="X38" s="112"/>
      <c r="Y38" s="161">
        <f t="shared" si="6"/>
        <v>0</v>
      </c>
    </row>
    <row r="39" spans="1:25" ht="20.100000000000001" customHeight="1" thickBot="1" x14ac:dyDescent="0.2">
      <c r="A39" s="61">
        <f t="shared" si="7"/>
        <v>41424</v>
      </c>
      <c r="B39" s="62">
        <v>0.41666666666666669</v>
      </c>
      <c r="C39" s="16" t="s">
        <v>13</v>
      </c>
      <c r="D39" s="50">
        <v>0.72916666666666663</v>
      </c>
      <c r="E39" s="51">
        <v>4.1666666666666664E-2</v>
      </c>
      <c r="F39" s="52"/>
      <c r="G39" s="69">
        <f t="shared" ca="1" si="2"/>
        <v>0.33333333333333331</v>
      </c>
      <c r="H39" s="58">
        <f t="shared" si="3"/>
        <v>0.27083333333333326</v>
      </c>
      <c r="I39" s="417"/>
      <c r="J39" s="418"/>
      <c r="K39" s="419"/>
      <c r="L39" s="420"/>
      <c r="M39" s="39" t="str">
        <f t="shared" ca="1" si="4"/>
        <v>営業日</v>
      </c>
      <c r="N39" s="78">
        <f t="shared" si="8"/>
        <v>41424</v>
      </c>
      <c r="O39" s="131">
        <f t="shared" ca="1" si="9"/>
        <v>10</v>
      </c>
      <c r="P39" s="132">
        <f t="shared" si="10"/>
        <v>6.4999999999999982</v>
      </c>
      <c r="Q39" s="100">
        <f t="shared" ca="1" si="5"/>
        <v>0</v>
      </c>
      <c r="R39" s="95"/>
      <c r="S39" s="103">
        <f t="shared" ca="1" si="5"/>
        <v>0</v>
      </c>
      <c r="T39" s="96"/>
      <c r="U39" s="106">
        <f t="shared" ca="1" si="5"/>
        <v>0</v>
      </c>
      <c r="V39" s="97"/>
      <c r="W39" s="113">
        <f t="shared" ca="1" si="5"/>
        <v>0</v>
      </c>
      <c r="X39" s="114"/>
      <c r="Y39" s="162">
        <f t="shared" si="6"/>
        <v>0</v>
      </c>
    </row>
    <row r="40" spans="1:25" ht="20.100000000000001" customHeight="1" thickBot="1" x14ac:dyDescent="0.2">
      <c r="A40" s="421" t="s">
        <v>9</v>
      </c>
      <c r="B40" s="422"/>
      <c r="C40" s="53">
        <f ca="1">COUNTIF(M9:M39, "営業日")</f>
        <v>20</v>
      </c>
      <c r="D40" s="74" t="s">
        <v>10</v>
      </c>
      <c r="E40" s="54">
        <v>0</v>
      </c>
      <c r="F40" s="55">
        <v>0</v>
      </c>
      <c r="G40" s="54">
        <f ca="1">SUM(G9:G39)</f>
        <v>6.6666666666666643</v>
      </c>
      <c r="H40" s="59">
        <f>SUM(H9:H39)</f>
        <v>6.520833333333333</v>
      </c>
      <c r="I40" s="423"/>
      <c r="J40" s="423"/>
      <c r="K40" s="423"/>
      <c r="L40" s="424"/>
      <c r="M40" s="6"/>
      <c r="N40" s="6"/>
      <c r="O40" s="139">
        <f t="shared" ref="O40:X40" ca="1" si="11">SUM(O9:O39)</f>
        <v>200</v>
      </c>
      <c r="P40" s="140">
        <f>SUM(P9:P39)</f>
        <v>156.5</v>
      </c>
      <c r="Q40" s="143">
        <f t="shared" ca="1" si="11"/>
        <v>0</v>
      </c>
      <c r="R40" s="144">
        <f t="shared" si="11"/>
        <v>0</v>
      </c>
      <c r="S40" s="147">
        <f t="shared" ca="1" si="11"/>
        <v>0</v>
      </c>
      <c r="T40" s="148">
        <f t="shared" si="11"/>
        <v>0</v>
      </c>
      <c r="U40" s="151">
        <f t="shared" ca="1" si="11"/>
        <v>0</v>
      </c>
      <c r="V40" s="152">
        <f t="shared" si="11"/>
        <v>0</v>
      </c>
      <c r="W40" s="155">
        <f t="shared" ca="1" si="11"/>
        <v>0</v>
      </c>
      <c r="X40" s="156">
        <f t="shared" si="11"/>
        <v>0</v>
      </c>
      <c r="Y40" s="163">
        <f>SUM(Y9:Y39)</f>
        <v>0</v>
      </c>
    </row>
    <row r="41" spans="1:25" ht="8.25" customHeight="1" thickBot="1" x14ac:dyDescent="0.2">
      <c r="C41" s="2"/>
      <c r="D41" s="2"/>
      <c r="E41" s="2"/>
      <c r="F41" s="2"/>
      <c r="G41" s="2"/>
      <c r="H41" s="2"/>
      <c r="I41" s="6"/>
      <c r="J41" s="6"/>
      <c r="K41" s="6"/>
      <c r="L41" s="6"/>
      <c r="M41" s="6"/>
      <c r="N41" s="6"/>
      <c r="P41">
        <f>COUNTIF(P9:P39,"&lt;&gt;"&amp;0)</f>
        <v>20</v>
      </c>
    </row>
    <row r="42" spans="1:25" s="17" customFormat="1" ht="16.5" customHeight="1" thickBot="1" x14ac:dyDescent="0.2">
      <c r="A42" s="411" t="s">
        <v>11</v>
      </c>
      <c r="B42" s="412"/>
      <c r="I42" s="18"/>
      <c r="J42" s="18"/>
      <c r="K42" s="18"/>
      <c r="L42" s="18"/>
      <c r="M42" s="19"/>
      <c r="N42" s="19"/>
      <c r="Y42" s="159"/>
    </row>
    <row r="43" spans="1:25" s="17" customFormat="1" ht="16.5" customHeight="1" thickBot="1" x14ac:dyDescent="0.2">
      <c r="A43" s="455" t="s">
        <v>65</v>
      </c>
      <c r="B43" s="456"/>
      <c r="C43" s="456"/>
      <c r="D43" s="456"/>
      <c r="E43" s="456"/>
      <c r="F43" s="456"/>
      <c r="G43" s="456"/>
      <c r="H43" s="457"/>
      <c r="I43" s="20"/>
      <c r="J43" s="21"/>
      <c r="K43" s="21"/>
      <c r="L43" s="21"/>
      <c r="M43" s="19"/>
      <c r="N43" s="19"/>
      <c r="O43" s="166" t="s">
        <v>29</v>
      </c>
      <c r="P43" s="167" t="s">
        <v>56</v>
      </c>
      <c r="Y43" s="159"/>
    </row>
    <row r="44" spans="1:25" s="17" customFormat="1" ht="16.5" customHeight="1" thickBot="1" x14ac:dyDescent="0.2">
      <c r="A44" s="452" t="s">
        <v>101</v>
      </c>
      <c r="B44" s="453"/>
      <c r="C44" s="453"/>
      <c r="D44" s="453"/>
      <c r="E44" s="453"/>
      <c r="F44" s="453"/>
      <c r="G44" s="453"/>
      <c r="H44" s="454"/>
      <c r="I44" s="22"/>
      <c r="J44" s="22"/>
      <c r="K44" s="22"/>
      <c r="L44" s="22"/>
      <c r="M44" s="19"/>
      <c r="N44" s="19"/>
      <c r="O44" s="164">
        <f ca="1">Q40+S40+U40+W40</f>
        <v>0</v>
      </c>
      <c r="P44" s="165">
        <f>R40+T40+V40+X40</f>
        <v>0</v>
      </c>
      <c r="Y44" s="159"/>
    </row>
    <row r="45" spans="1:25" s="17" customFormat="1" ht="16.5" customHeight="1" x14ac:dyDescent="0.15">
      <c r="A45" s="452"/>
      <c r="B45" s="453"/>
      <c r="C45" s="453"/>
      <c r="D45" s="453"/>
      <c r="E45" s="453"/>
      <c r="F45" s="453"/>
      <c r="G45" s="453"/>
      <c r="H45" s="454"/>
      <c r="I45" s="22"/>
      <c r="J45" s="22"/>
      <c r="K45" s="22"/>
      <c r="L45" s="22"/>
      <c r="M45" s="19"/>
      <c r="N45" s="19"/>
      <c r="Y45" s="159"/>
    </row>
    <row r="46" spans="1:25" s="17" customFormat="1" ht="16.5" customHeight="1" thickBot="1" x14ac:dyDescent="0.2">
      <c r="A46" s="458" t="s">
        <v>102</v>
      </c>
      <c r="B46" s="459"/>
      <c r="C46" s="459"/>
      <c r="D46" s="459"/>
      <c r="E46" s="459"/>
      <c r="F46" s="459"/>
      <c r="G46" s="459"/>
      <c r="H46" s="460"/>
      <c r="I46" s="22"/>
      <c r="J46" s="22"/>
      <c r="K46" s="22"/>
      <c r="L46" s="22"/>
      <c r="M46" s="19"/>
      <c r="N46" s="19"/>
      <c r="Y46" s="159"/>
    </row>
    <row r="47" spans="1:25" s="17" customFormat="1" ht="24" customHeight="1" x14ac:dyDescent="0.15">
      <c r="A47"/>
      <c r="B47"/>
      <c r="C47"/>
      <c r="D47"/>
      <c r="E47"/>
      <c r="F47"/>
      <c r="G47"/>
      <c r="H47"/>
      <c r="I47" s="23"/>
      <c r="J47"/>
      <c r="K47"/>
      <c r="L47" s="24"/>
      <c r="M47" s="19"/>
      <c r="N47" s="19"/>
      <c r="Y47" s="159"/>
    </row>
    <row r="48" spans="1:25" ht="13.5" hidden="1" x14ac:dyDescent="0.15"/>
    <row r="49" spans="11:11" ht="13.5" hidden="1" x14ac:dyDescent="0.15">
      <c r="K49" t="s">
        <v>12</v>
      </c>
    </row>
    <row r="50" spans="11:11" ht="13.5" hidden="1" x14ac:dyDescent="0.15"/>
  </sheetData>
  <sheetProtection insertColumns="0" insertRows="0" deleteColumns="0" deleteRows="0" selectLockedCells="1" selectUnlockedCells="1"/>
  <dataConsolidate/>
  <mergeCells count="48">
    <mergeCell ref="B6:D6"/>
    <mergeCell ref="G6:H6"/>
    <mergeCell ref="I6:K6"/>
    <mergeCell ref="A1:L1"/>
    <mergeCell ref="N1:V1"/>
    <mergeCell ref="B5:D5"/>
    <mergeCell ref="G5:H5"/>
    <mergeCell ref="I5:L5"/>
    <mergeCell ref="I18:L18"/>
    <mergeCell ref="B8:D8"/>
    <mergeCell ref="I8:L8"/>
    <mergeCell ref="I9:L9"/>
    <mergeCell ref="I10:L10"/>
    <mergeCell ref="I11:L11"/>
    <mergeCell ref="I12:L12"/>
    <mergeCell ref="I13:L13"/>
    <mergeCell ref="I14:L14"/>
    <mergeCell ref="I15:L15"/>
    <mergeCell ref="I16:L16"/>
    <mergeCell ref="I17:L17"/>
    <mergeCell ref="I30:L30"/>
    <mergeCell ref="I19:L19"/>
    <mergeCell ref="I20:L20"/>
    <mergeCell ref="I21:L21"/>
    <mergeCell ref="I22:L22"/>
    <mergeCell ref="I23:L23"/>
    <mergeCell ref="I24:L24"/>
    <mergeCell ref="I25:L25"/>
    <mergeCell ref="I26:L26"/>
    <mergeCell ref="I27:L27"/>
    <mergeCell ref="I28:L28"/>
    <mergeCell ref="I29:L29"/>
    <mergeCell ref="I36:L36"/>
    <mergeCell ref="I37:L37"/>
    <mergeCell ref="I38:L38"/>
    <mergeCell ref="I39:L39"/>
    <mergeCell ref="A40:B40"/>
    <mergeCell ref="I40:L40"/>
    <mergeCell ref="I31:L31"/>
    <mergeCell ref="I32:L32"/>
    <mergeCell ref="I33:L33"/>
    <mergeCell ref="I34:L34"/>
    <mergeCell ref="I35:L35"/>
    <mergeCell ref="A43:H43"/>
    <mergeCell ref="A44:H44"/>
    <mergeCell ref="A45:H45"/>
    <mergeCell ref="A46:H46"/>
    <mergeCell ref="A42:B42"/>
  </mergeCells>
  <phoneticPr fontId="4"/>
  <conditionalFormatting sqref="F9:F33 B35:B36 F35:F39 B9:B29 D9:D29 D32:D33 D35:D39">
    <cfRule type="expression" dxfId="444" priority="37" stopIfTrue="1">
      <formula>#REF!=1</formula>
    </cfRule>
  </conditionalFormatting>
  <conditionalFormatting sqref="M9:M39">
    <cfRule type="expression" dxfId="443" priority="38" stopIfTrue="1">
      <formula>#REF!</formula>
    </cfRule>
  </conditionalFormatting>
  <conditionalFormatting sqref="E35:E36 E9:E31 E39">
    <cfRule type="expression" dxfId="442" priority="39" stopIfTrue="1">
      <formula>#REF!</formula>
    </cfRule>
    <cfRule type="expression" dxfId="441" priority="40" stopIfTrue="1">
      <formula>#REF!=1</formula>
    </cfRule>
  </conditionalFormatting>
  <conditionalFormatting sqref="A19:A39">
    <cfRule type="expression" dxfId="440" priority="35" stopIfTrue="1">
      <formula>WEEKDAY(A19)=1</formula>
    </cfRule>
    <cfRule type="expression" dxfId="439" priority="36">
      <formula>WEEKDAY(A19)=7</formula>
    </cfRule>
  </conditionalFormatting>
  <conditionalFormatting sqref="A19">
    <cfRule type="expression" dxfId="438" priority="34" stopIfTrue="1">
      <formula>ISERROR(MATCH($A19, INDIRECT("休業日!A1:A365"), 0)) =FALSE</formula>
    </cfRule>
  </conditionalFormatting>
  <conditionalFormatting sqref="A9:A18">
    <cfRule type="expression" dxfId="437" priority="32" stopIfTrue="1">
      <formula>WEEKDAY(A9)=1</formula>
    </cfRule>
    <cfRule type="expression" dxfId="436" priority="33">
      <formula>WEEKDAY(A9)=7</formula>
    </cfRule>
  </conditionalFormatting>
  <conditionalFormatting sqref="A9:A18">
    <cfRule type="expression" dxfId="435" priority="31" stopIfTrue="1">
      <formula>ISERROR(MATCH($A9, INDIRECT("休業日!A1:A365"), 0)) =FALSE</formula>
    </cfRule>
  </conditionalFormatting>
  <conditionalFormatting sqref="A20:A39">
    <cfRule type="expression" dxfId="434" priority="30" stopIfTrue="1">
      <formula>ISERROR(MATCH($A20, INDIRECT("休業日!A1:A365"), 0)) =FALSE</formula>
    </cfRule>
  </conditionalFormatting>
  <conditionalFormatting sqref="N19:N39">
    <cfRule type="expression" dxfId="433" priority="28" stopIfTrue="1">
      <formula>WEEKDAY(N19)=1</formula>
    </cfRule>
    <cfRule type="expression" dxfId="432" priority="29">
      <formula>WEEKDAY(N19)=7</formula>
    </cfRule>
  </conditionalFormatting>
  <conditionalFormatting sqref="N19">
    <cfRule type="expression" dxfId="431" priority="27" stopIfTrue="1">
      <formula>ISERROR(MATCH($A19, INDIRECT("休業日!A1:A365"), 0)) =FALSE</formula>
    </cfRule>
  </conditionalFormatting>
  <conditionalFormatting sqref="N9:N18">
    <cfRule type="expression" dxfId="430" priority="25" stopIfTrue="1">
      <formula>WEEKDAY(N9)=1</formula>
    </cfRule>
    <cfRule type="expression" dxfId="429" priority="26">
      <formula>WEEKDAY(N9)=7</formula>
    </cfRule>
  </conditionalFormatting>
  <conditionalFormatting sqref="N9:N18">
    <cfRule type="expression" dxfId="428" priority="24" stopIfTrue="1">
      <formula>ISERROR(MATCH($A9, INDIRECT("休業日!A1:A365"), 0)) =FALSE</formula>
    </cfRule>
  </conditionalFormatting>
  <conditionalFormatting sqref="N20:N39">
    <cfRule type="expression" dxfId="427" priority="23" stopIfTrue="1">
      <formula>ISERROR(MATCH($A20, INDIRECT("休業日!A1:A365"), 0)) =FALSE</formula>
    </cfRule>
  </conditionalFormatting>
  <conditionalFormatting sqref="F34">
    <cfRule type="expression" dxfId="426" priority="19" stopIfTrue="1">
      <formula>#REF!=1</formula>
    </cfRule>
  </conditionalFormatting>
  <conditionalFormatting sqref="B30">
    <cfRule type="expression" dxfId="425" priority="17" stopIfTrue="1">
      <formula>#REF!=1</formula>
    </cfRule>
  </conditionalFormatting>
  <conditionalFormatting sqref="D30">
    <cfRule type="expression" dxfId="424" priority="16" stopIfTrue="1">
      <formula>#REF!=1</formula>
    </cfRule>
  </conditionalFormatting>
  <conditionalFormatting sqref="B31">
    <cfRule type="expression" dxfId="423" priority="15" stopIfTrue="1">
      <formula>#REF!=1</formula>
    </cfRule>
  </conditionalFormatting>
  <conditionalFormatting sqref="D31">
    <cfRule type="expression" dxfId="422" priority="14" stopIfTrue="1">
      <formula>#REF!=1</formula>
    </cfRule>
  </conditionalFormatting>
  <conditionalFormatting sqref="B32">
    <cfRule type="expression" dxfId="421" priority="13" stopIfTrue="1">
      <formula>#REF!=1</formula>
    </cfRule>
  </conditionalFormatting>
  <conditionalFormatting sqref="B33">
    <cfRule type="expression" dxfId="420" priority="12" stopIfTrue="1">
      <formula>#REF!=1</formula>
    </cfRule>
  </conditionalFormatting>
  <conditionalFormatting sqref="B34">
    <cfRule type="expression" dxfId="419" priority="11" stopIfTrue="1">
      <formula>#REF!=1</formula>
    </cfRule>
  </conditionalFormatting>
  <conditionalFormatting sqref="D34">
    <cfRule type="expression" dxfId="418" priority="10" stopIfTrue="1">
      <formula>#REF!=1</formula>
    </cfRule>
  </conditionalFormatting>
  <conditionalFormatting sqref="E32:E34">
    <cfRule type="expression" dxfId="417" priority="8" stopIfTrue="1">
      <formula>#REF!</formula>
    </cfRule>
    <cfRule type="expression" dxfId="416" priority="9" stopIfTrue="1">
      <formula>#REF!=1</formula>
    </cfRule>
  </conditionalFormatting>
  <conditionalFormatting sqref="B37">
    <cfRule type="expression" dxfId="415" priority="7" stopIfTrue="1">
      <formula>#REF!=1</formula>
    </cfRule>
  </conditionalFormatting>
  <conditionalFormatting sqref="E37">
    <cfRule type="expression" dxfId="414" priority="5" stopIfTrue="1">
      <formula>#REF!</formula>
    </cfRule>
    <cfRule type="expression" dxfId="413" priority="6" stopIfTrue="1">
      <formula>#REF!=1</formula>
    </cfRule>
  </conditionalFormatting>
  <conditionalFormatting sqref="B38">
    <cfRule type="expression" dxfId="412" priority="4" stopIfTrue="1">
      <formula>#REF!=1</formula>
    </cfRule>
  </conditionalFormatting>
  <conditionalFormatting sqref="E38">
    <cfRule type="expression" dxfId="411" priority="2" stopIfTrue="1">
      <formula>#REF!</formula>
    </cfRule>
    <cfRule type="expression" dxfId="410" priority="3" stopIfTrue="1">
      <formula>#REF!=1</formula>
    </cfRule>
  </conditionalFormatting>
  <conditionalFormatting sqref="B39">
    <cfRule type="expression" dxfId="409" priority="1" stopIfTrue="1">
      <formula>#REF!=1</formula>
    </cfRule>
  </conditionalFormatting>
  <dataValidations count="7">
    <dataValidation type="textLength" imeMode="hiragana" operator="lessThanOrEqual" allowBlank="1" showInputMessage="1" showErrorMessage="1" errorTitle="入力文字数制限" error="２５５文字以内で入力してください。" sqref="A43:A46">
      <formula1>256</formula1>
    </dataValidation>
    <dataValidation imeMode="hiragana" allowBlank="1" sqref="I9:L39"/>
    <dataValidation type="whole" showInputMessage="1" showErrorMessage="1" sqref="J4:K4">
      <formula1>1</formula1>
      <formula2>20</formula2>
    </dataValidation>
    <dataValidation type="time" imeMode="off" operator="greaterThanOrEqual" allowBlank="1" showInputMessage="1" showErrorMessage="1" sqref="D9:F39 B9:B39">
      <formula1>0</formula1>
    </dataValidation>
    <dataValidation imeMode="hiragana" allowBlank="1" showInputMessage="1" showErrorMessage="1" sqref="J43:L43 I44:L46 A9:A39 N9:N39"/>
    <dataValidation allowBlank="1" showInputMessage="1" showErrorMessage="1" errorTitle="入力不可" error="自動計算のため、入力不可です。" sqref="C40"/>
    <dataValidation type="whole" operator="lessThanOrEqual" allowBlank="1" showInputMessage="1" showErrorMessage="1" errorTitle="入力不可" error="自動計算のため、入力不可です。" sqref="G9:H40 E40:F40 W9:W40 S9:S40 U9:U40 R40 Q9:Q40 Y9:Y40 X40 V40 T40 O9:P44">
      <formula1>0</formula1>
    </dataValidation>
  </dataValidations>
  <printOptions horizontalCentered="1" verticalCentered="1"/>
  <pageMargins left="0.70866141732283472" right="0.70866141732283472" top="0.74803149606299213" bottom="0.74803149606299213" header="0.31496062992125984" footer="0.31496062992125984"/>
  <pageSetup paperSize="9" scale="88" orientation="portrait" r:id="rId1"/>
  <colBreaks count="1" manualBreakCount="1">
    <brk id="12" max="1048575" man="1"/>
  </colBreaks>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pageSetUpPr fitToPage="1"/>
  </sheetPr>
  <dimension ref="A1:Y50"/>
  <sheetViews>
    <sheetView zoomScale="85" zoomScaleNormal="85" workbookViewId="0">
      <pane ySplit="8" topLeftCell="A9" activePane="bottomLeft" state="frozen"/>
      <selection pane="bottomLeft" activeCell="A9" sqref="A9"/>
    </sheetView>
  </sheetViews>
  <sheetFormatPr defaultColWidth="8" defaultRowHeight="0" customHeight="1" zeroHeight="1" x14ac:dyDescent="0.15"/>
  <cols>
    <col min="1" max="1" width="11.375" bestFit="1" customWidth="1"/>
    <col min="2" max="2" width="8.625" customWidth="1"/>
    <col min="3" max="3" width="4.375" customWidth="1"/>
    <col min="4" max="8" width="8.625" customWidth="1"/>
    <col min="9" max="9" width="15.75" customWidth="1"/>
    <col min="10" max="10" width="7.75" customWidth="1"/>
    <col min="11" max="12" width="3.875" customWidth="1"/>
    <col min="13" max="13" width="2.5" style="5" customWidth="1"/>
    <col min="14" max="14" width="5.5" style="5" bestFit="1" customWidth="1"/>
    <col min="15" max="15" width="13.875" bestFit="1" customWidth="1"/>
    <col min="16" max="16" width="13.875" customWidth="1"/>
    <col min="17" max="17" width="13.875" bestFit="1" customWidth="1"/>
    <col min="18" max="18" width="13.875" customWidth="1"/>
    <col min="19" max="19" width="13.875" bestFit="1" customWidth="1"/>
    <col min="20" max="20" width="13.875" customWidth="1"/>
    <col min="21" max="21" width="13.875" bestFit="1" customWidth="1"/>
    <col min="22" max="22" width="13.875" customWidth="1"/>
    <col min="23" max="23" width="13.875" bestFit="1" customWidth="1"/>
    <col min="24" max="24" width="13.875" customWidth="1"/>
    <col min="25" max="25" width="17.25" style="157" customWidth="1"/>
  </cols>
  <sheetData>
    <row r="1" spans="1:25" ht="33" customHeight="1" thickBot="1" x14ac:dyDescent="0.2">
      <c r="A1" s="442" t="s">
        <v>19</v>
      </c>
      <c r="B1" s="442"/>
      <c r="C1" s="442"/>
      <c r="D1" s="442"/>
      <c r="E1" s="442"/>
      <c r="F1" s="442"/>
      <c r="G1" s="442"/>
      <c r="H1" s="442"/>
      <c r="I1" s="442"/>
      <c r="J1" s="442"/>
      <c r="K1" s="442"/>
      <c r="L1" s="442"/>
      <c r="N1" s="443" t="s">
        <v>20</v>
      </c>
      <c r="O1" s="444"/>
      <c r="P1" s="444"/>
      <c r="Q1" s="444"/>
      <c r="R1" s="444"/>
      <c r="S1" s="444"/>
      <c r="T1" s="444"/>
      <c r="U1" s="444"/>
      <c r="V1" s="444"/>
    </row>
    <row r="2" spans="1:25" ht="17.25" customHeight="1" thickBot="1" x14ac:dyDescent="0.2">
      <c r="A2" s="41"/>
      <c r="B2" s="2"/>
      <c r="C2" s="2"/>
      <c r="D2" s="2"/>
      <c r="E2" s="36"/>
      <c r="F2" s="36"/>
      <c r="G2" s="36"/>
      <c r="H2" s="36"/>
      <c r="I2" s="3"/>
      <c r="J2" s="4"/>
      <c r="K2" s="4"/>
      <c r="N2" s="26"/>
      <c r="O2" s="134" t="s">
        <v>30</v>
      </c>
      <c r="P2" s="135" t="s">
        <v>31</v>
      </c>
      <c r="Q2" s="135" t="s">
        <v>32</v>
      </c>
      <c r="R2" s="136" t="s">
        <v>28</v>
      </c>
      <c r="Y2" s="158" t="s">
        <v>54</v>
      </c>
    </row>
    <row r="3" spans="1:25" ht="17.25" customHeight="1" thickBot="1" x14ac:dyDescent="0.2">
      <c r="A3" s="1"/>
      <c r="B3" s="2"/>
      <c r="C3" s="2"/>
      <c r="D3" s="2"/>
      <c r="E3" s="36"/>
      <c r="F3" s="36"/>
      <c r="G3" s="36"/>
      <c r="H3" s="36"/>
      <c r="I3" s="3"/>
      <c r="J3" s="4"/>
      <c r="K3" s="4"/>
      <c r="N3" s="26"/>
      <c r="O3" s="42">
        <v>200</v>
      </c>
      <c r="P3" s="40">
        <f ca="1">C40</f>
        <v>22</v>
      </c>
      <c r="Q3" s="65">
        <f ca="1">O3/P3</f>
        <v>9.0909090909090917</v>
      </c>
      <c r="R3" s="66" t="str">
        <f ca="1">TEXT(Q3/24,"h:mm")</f>
        <v>9:05</v>
      </c>
    </row>
    <row r="4" spans="1:25" ht="8.1" customHeight="1" thickBot="1" x14ac:dyDescent="0.2">
      <c r="B4" s="37"/>
      <c r="C4" s="37"/>
      <c r="D4" s="37"/>
      <c r="I4" s="6"/>
      <c r="J4" s="7">
        <v>1</v>
      </c>
      <c r="K4" s="7"/>
      <c r="M4" s="6"/>
      <c r="N4" s="6"/>
      <c r="O4" s="88"/>
      <c r="P4" s="88"/>
    </row>
    <row r="5" spans="1:25" ht="20.100000000000001" customHeight="1" thickTop="1" x14ac:dyDescent="0.15">
      <c r="A5" s="331" t="s">
        <v>18</v>
      </c>
      <c r="B5" s="445">
        <v>41425</v>
      </c>
      <c r="C5" s="446"/>
      <c r="D5" s="447"/>
      <c r="G5" s="448" t="s">
        <v>0</v>
      </c>
      <c r="H5" s="449"/>
      <c r="I5" s="450" t="s">
        <v>59</v>
      </c>
      <c r="J5" s="450"/>
      <c r="K5" s="450"/>
      <c r="L5" s="451"/>
      <c r="M5" s="6"/>
      <c r="N5" s="133" t="s">
        <v>16</v>
      </c>
      <c r="P5" s="133"/>
      <c r="Q5" s="83" t="s">
        <v>52</v>
      </c>
      <c r="R5" s="79"/>
      <c r="S5" s="85" t="s">
        <v>37</v>
      </c>
      <c r="T5" s="117"/>
      <c r="U5" s="87" t="s">
        <v>40</v>
      </c>
      <c r="V5" s="81"/>
      <c r="W5" s="115" t="s">
        <v>43</v>
      </c>
      <c r="X5" s="107"/>
    </row>
    <row r="6" spans="1:25" ht="20.100000000000001" customHeight="1" thickBot="1" x14ac:dyDescent="0.2">
      <c r="A6" s="332" t="s">
        <v>57</v>
      </c>
      <c r="B6" s="436" t="s">
        <v>61</v>
      </c>
      <c r="C6" s="437"/>
      <c r="D6" s="438"/>
      <c r="E6" s="8"/>
      <c r="F6" s="9"/>
      <c r="G6" s="439" t="s">
        <v>1</v>
      </c>
      <c r="H6" s="440"/>
      <c r="I6" s="441" t="s">
        <v>60</v>
      </c>
      <c r="J6" s="441"/>
      <c r="K6" s="441"/>
      <c r="L6" s="25" t="s">
        <v>2</v>
      </c>
      <c r="M6" s="6"/>
      <c r="N6" s="6"/>
      <c r="Q6" s="84" t="s">
        <v>53</v>
      </c>
      <c r="R6" s="80"/>
      <c r="S6" s="86" t="s">
        <v>38</v>
      </c>
      <c r="T6" s="118"/>
      <c r="U6" s="120" t="s">
        <v>41</v>
      </c>
      <c r="V6" s="82"/>
      <c r="W6" s="121" t="s">
        <v>44</v>
      </c>
      <c r="X6" s="108"/>
    </row>
    <row r="7" spans="1:25" ht="19.5" customHeight="1" thickBot="1" x14ac:dyDescent="0.2">
      <c r="A7" s="330" t="str">
        <f>IF(LEN(B5)=6,B5,CONCATENATE(,YEAR(B5),IF(LEN(MONTH(B5)) &gt; 1, "", "0"), MONTH(B5)))</f>
        <v>201706</v>
      </c>
      <c r="D7" s="10"/>
      <c r="E7" s="11"/>
      <c r="F7" s="12"/>
      <c r="G7" s="12"/>
      <c r="H7" s="2"/>
      <c r="I7" s="2"/>
      <c r="J7" s="2"/>
      <c r="K7" s="2"/>
      <c r="L7" s="13"/>
      <c r="M7" s="6"/>
      <c r="N7" s="6"/>
      <c r="Q7" s="84" t="s">
        <v>50</v>
      </c>
      <c r="R7" s="116"/>
      <c r="S7" s="119" t="s">
        <v>39</v>
      </c>
      <c r="T7" s="122"/>
      <c r="U7" s="125" t="s">
        <v>42</v>
      </c>
      <c r="V7" s="123"/>
      <c r="W7" s="126" t="s">
        <v>45</v>
      </c>
      <c r="X7" s="124"/>
    </row>
    <row r="8" spans="1:25" ht="24.75" customHeight="1" thickTop="1" thickBot="1" x14ac:dyDescent="0.2">
      <c r="A8" s="70" t="s">
        <v>3</v>
      </c>
      <c r="B8" s="427" t="s">
        <v>4</v>
      </c>
      <c r="C8" s="428"/>
      <c r="D8" s="429"/>
      <c r="E8" s="71" t="s">
        <v>17</v>
      </c>
      <c r="F8" s="72" t="s">
        <v>5</v>
      </c>
      <c r="G8" s="71" t="s">
        <v>21</v>
      </c>
      <c r="H8" s="73" t="s">
        <v>6</v>
      </c>
      <c r="I8" s="430" t="s">
        <v>7</v>
      </c>
      <c r="J8" s="430"/>
      <c r="K8" s="430"/>
      <c r="L8" s="431"/>
      <c r="M8" s="67">
        <v>0.33333333333333331</v>
      </c>
      <c r="N8" s="75" t="s">
        <v>15</v>
      </c>
      <c r="O8" s="137" t="s">
        <v>27</v>
      </c>
      <c r="P8" s="138" t="s">
        <v>14</v>
      </c>
      <c r="Q8" s="141" t="s">
        <v>46</v>
      </c>
      <c r="R8" s="142" t="s">
        <v>14</v>
      </c>
      <c r="S8" s="145" t="s">
        <v>47</v>
      </c>
      <c r="T8" s="146" t="s">
        <v>14</v>
      </c>
      <c r="U8" s="149" t="s">
        <v>48</v>
      </c>
      <c r="V8" s="150" t="s">
        <v>14</v>
      </c>
      <c r="W8" s="153" t="s">
        <v>49</v>
      </c>
      <c r="X8" s="154" t="s">
        <v>14</v>
      </c>
      <c r="Y8" s="138" t="s">
        <v>55</v>
      </c>
    </row>
    <row r="9" spans="1:25" ht="20.100000000000001" customHeight="1" thickTop="1" x14ac:dyDescent="0.15">
      <c r="A9" s="60">
        <f>TEXT(CONCATENATE(A7, "01"), "0000!/00!/00")*1</f>
        <v>41425</v>
      </c>
      <c r="B9" s="62">
        <v>0.41666666666666669</v>
      </c>
      <c r="C9" s="14" t="s">
        <v>8</v>
      </c>
      <c r="D9" s="43">
        <v>0.60416666666666663</v>
      </c>
      <c r="E9" s="44">
        <v>0</v>
      </c>
      <c r="F9" s="45"/>
      <c r="G9" s="68">
        <f ca="1">IF(ISERROR(M9), 0, IF(M9="営業日", M$8, 0))</f>
        <v>0.33333333333333331</v>
      </c>
      <c r="H9" s="56">
        <f>D9-B9-E9-F9</f>
        <v>0.18749999999999994</v>
      </c>
      <c r="I9" s="432" t="s">
        <v>103</v>
      </c>
      <c r="J9" s="433"/>
      <c r="K9" s="434"/>
      <c r="L9" s="435"/>
      <c r="M9" s="39" t="str">
        <f ca="1">IF(WEEKDAY(A9)=1,"",IF(WEEKDAY(A9)=7,"",IF(ISERROR(MATCH(A9,INDIRECT("休業日!a1:a365"),0))=FALSE,"","営業日")))</f>
        <v>営業日</v>
      </c>
      <c r="N9" s="76">
        <f>TEXT(CONCATENATE(A7, "01"), "0000!/00!/00")*1</f>
        <v>41425</v>
      </c>
      <c r="O9" s="127">
        <f t="shared" ref="O9:O10" ca="1" si="0">IF(ISERROR(M9), 0, IF(M9="営業日", $Q$3, 0))</f>
        <v>9.0909090909090917</v>
      </c>
      <c r="P9" s="128">
        <f t="shared" ref="P9:P10" si="1">H9*24</f>
        <v>4.4999999999999982</v>
      </c>
      <c r="Q9" s="98">
        <f ca="1">$O9*R$7</f>
        <v>0</v>
      </c>
      <c r="R9" s="89"/>
      <c r="S9" s="101">
        <f ca="1">$O9*T$7</f>
        <v>0</v>
      </c>
      <c r="T9" s="90"/>
      <c r="U9" s="104">
        <f ca="1">$O9*V$7</f>
        <v>0</v>
      </c>
      <c r="V9" s="91"/>
      <c r="W9" s="109">
        <f ca="1">$O9*X$7</f>
        <v>0</v>
      </c>
      <c r="X9" s="110"/>
      <c r="Y9" s="160">
        <f>R9+T9+V9+X9</f>
        <v>0</v>
      </c>
    </row>
    <row r="10" spans="1:25" ht="20.100000000000001" customHeight="1" x14ac:dyDescent="0.15">
      <c r="A10" s="60">
        <f>IF(A9="", "",IF(MONTH(A9)=MONTH(A9+1),A9+1,""))</f>
        <v>41426</v>
      </c>
      <c r="B10" s="62">
        <v>0.375</v>
      </c>
      <c r="C10" s="14" t="s">
        <v>8</v>
      </c>
      <c r="D10" s="43">
        <v>0.79166666666666663</v>
      </c>
      <c r="E10" s="46">
        <v>4.1666666666666664E-2</v>
      </c>
      <c r="F10" s="47"/>
      <c r="G10" s="68">
        <f t="shared" ref="G10:G39" ca="1" si="2">IF(ISERROR(M10), 0, IF(M10="営業日", M$8, 0))</f>
        <v>0.33333333333333331</v>
      </c>
      <c r="H10" s="57">
        <f t="shared" ref="H10:H39" si="3">D10-B10-E10-F10</f>
        <v>0.37499999999999994</v>
      </c>
      <c r="I10" s="413"/>
      <c r="J10" s="414"/>
      <c r="K10" s="415"/>
      <c r="L10" s="416"/>
      <c r="M10" s="39" t="str">
        <f t="shared" ref="M10:M39" ca="1" si="4">IF(WEEKDAY(A10)=1,"",IF(WEEKDAY(A10)=7,"",IF(ISERROR(MATCH(A10,INDIRECT("休業日!a1:a365"),0))=FALSE,"","営業日")))</f>
        <v>営業日</v>
      </c>
      <c r="N10" s="77">
        <f>IF(N9="", "",IF(MONTH(N9)=MONTH(N9+1),N9+1,""))</f>
        <v>41426</v>
      </c>
      <c r="O10" s="129">
        <f t="shared" ca="1" si="0"/>
        <v>9.0909090909090917</v>
      </c>
      <c r="P10" s="130">
        <f t="shared" si="1"/>
        <v>8.9999999999999982</v>
      </c>
      <c r="Q10" s="99">
        <f t="shared" ref="Q10:W39" ca="1" si="5">$O10*R$7</f>
        <v>0</v>
      </c>
      <c r="R10" s="92"/>
      <c r="S10" s="102">
        <f t="shared" ca="1" si="5"/>
        <v>0</v>
      </c>
      <c r="T10" s="93"/>
      <c r="U10" s="105">
        <f t="shared" ca="1" si="5"/>
        <v>0</v>
      </c>
      <c r="V10" s="94"/>
      <c r="W10" s="111">
        <f t="shared" ca="1" si="5"/>
        <v>0</v>
      </c>
      <c r="X10" s="112"/>
      <c r="Y10" s="161">
        <f t="shared" ref="Y10:Y39" si="6">R10+T10+V10+X10</f>
        <v>0</v>
      </c>
    </row>
    <row r="11" spans="1:25" ht="20.100000000000001" customHeight="1" x14ac:dyDescent="0.15">
      <c r="A11" s="60">
        <f t="shared" ref="A11:A39" si="7">IF(A10="", "",IF(MONTH(A10)=MONTH(A10+1),A10+1,""))</f>
        <v>41427</v>
      </c>
      <c r="B11" s="62"/>
      <c r="C11" s="14" t="s">
        <v>8</v>
      </c>
      <c r="D11" s="43"/>
      <c r="E11" s="48"/>
      <c r="F11" s="47"/>
      <c r="G11" s="68">
        <f t="shared" ca="1" si="2"/>
        <v>0</v>
      </c>
      <c r="H11" s="57">
        <f t="shared" si="3"/>
        <v>0</v>
      </c>
      <c r="I11" s="413"/>
      <c r="J11" s="414"/>
      <c r="K11" s="415"/>
      <c r="L11" s="416"/>
      <c r="M11" s="39" t="str">
        <f t="shared" ca="1" si="4"/>
        <v/>
      </c>
      <c r="N11" s="77">
        <f t="shared" ref="N11:N39" si="8">IF(N10="", "",IF(MONTH(N10)=MONTH(N10+1),N10+1,""))</f>
        <v>41427</v>
      </c>
      <c r="O11" s="129">
        <f ca="1">IF(ISERROR(M11), 0, IF(M11="営業日", $Q$3, 0))</f>
        <v>0</v>
      </c>
      <c r="P11" s="130">
        <f>H11*24</f>
        <v>0</v>
      </c>
      <c r="Q11" s="99">
        <f t="shared" ca="1" si="5"/>
        <v>0</v>
      </c>
      <c r="R11" s="92"/>
      <c r="S11" s="102">
        <f t="shared" ca="1" si="5"/>
        <v>0</v>
      </c>
      <c r="T11" s="93"/>
      <c r="U11" s="105">
        <f t="shared" ca="1" si="5"/>
        <v>0</v>
      </c>
      <c r="V11" s="94"/>
      <c r="W11" s="111">
        <f t="shared" ca="1" si="5"/>
        <v>0</v>
      </c>
      <c r="X11" s="112"/>
      <c r="Y11" s="161">
        <f t="shared" si="6"/>
        <v>0</v>
      </c>
    </row>
    <row r="12" spans="1:25" ht="20.100000000000001" customHeight="1" x14ac:dyDescent="0.15">
      <c r="A12" s="60">
        <f t="shared" si="7"/>
        <v>41428</v>
      </c>
      <c r="B12" s="62"/>
      <c r="C12" s="14" t="s">
        <v>8</v>
      </c>
      <c r="D12" s="43"/>
      <c r="E12" s="48"/>
      <c r="F12" s="47"/>
      <c r="G12" s="68">
        <f t="shared" ca="1" si="2"/>
        <v>0</v>
      </c>
      <c r="H12" s="57">
        <f t="shared" si="3"/>
        <v>0</v>
      </c>
      <c r="I12" s="413"/>
      <c r="J12" s="414"/>
      <c r="K12" s="415"/>
      <c r="L12" s="416"/>
      <c r="M12" s="39" t="str">
        <f t="shared" ca="1" si="4"/>
        <v/>
      </c>
      <c r="N12" s="77">
        <f t="shared" si="8"/>
        <v>41428</v>
      </c>
      <c r="O12" s="129">
        <f t="shared" ref="O12:O39" ca="1" si="9">IF(ISERROR(M12), 0, IF(M12="営業日", $Q$3, 0))</f>
        <v>0</v>
      </c>
      <c r="P12" s="130">
        <f t="shared" ref="P12:P39" si="10">H12*24</f>
        <v>0</v>
      </c>
      <c r="Q12" s="99">
        <f t="shared" ca="1" si="5"/>
        <v>0</v>
      </c>
      <c r="R12" s="92"/>
      <c r="S12" s="102">
        <f t="shared" ca="1" si="5"/>
        <v>0</v>
      </c>
      <c r="T12" s="93"/>
      <c r="U12" s="105">
        <f t="shared" ca="1" si="5"/>
        <v>0</v>
      </c>
      <c r="V12" s="94"/>
      <c r="W12" s="111">
        <f t="shared" ca="1" si="5"/>
        <v>0</v>
      </c>
      <c r="X12" s="112"/>
      <c r="Y12" s="161">
        <f t="shared" si="6"/>
        <v>0</v>
      </c>
    </row>
    <row r="13" spans="1:25" ht="20.100000000000001" customHeight="1" x14ac:dyDescent="0.15">
      <c r="A13" s="60">
        <f t="shared" si="7"/>
        <v>41429</v>
      </c>
      <c r="B13" s="62">
        <v>0.41666666666666669</v>
      </c>
      <c r="C13" s="14" t="s">
        <v>8</v>
      </c>
      <c r="D13" s="43">
        <v>0.79166666666666663</v>
      </c>
      <c r="E13" s="48">
        <v>4.1666666666666664E-2</v>
      </c>
      <c r="F13" s="47"/>
      <c r="G13" s="68">
        <f t="shared" ca="1" si="2"/>
        <v>0.33333333333333331</v>
      </c>
      <c r="H13" s="57">
        <f t="shared" si="3"/>
        <v>0.33333333333333326</v>
      </c>
      <c r="I13" s="413"/>
      <c r="J13" s="414"/>
      <c r="K13" s="415"/>
      <c r="L13" s="416"/>
      <c r="M13" s="39" t="str">
        <f t="shared" ca="1" si="4"/>
        <v>営業日</v>
      </c>
      <c r="N13" s="77">
        <f t="shared" si="8"/>
        <v>41429</v>
      </c>
      <c r="O13" s="129">
        <f t="shared" ca="1" si="9"/>
        <v>9.0909090909090917</v>
      </c>
      <c r="P13" s="130">
        <f t="shared" si="10"/>
        <v>7.9999999999999982</v>
      </c>
      <c r="Q13" s="99">
        <f t="shared" ca="1" si="5"/>
        <v>0</v>
      </c>
      <c r="R13" s="92"/>
      <c r="S13" s="102">
        <f t="shared" ca="1" si="5"/>
        <v>0</v>
      </c>
      <c r="T13" s="93"/>
      <c r="U13" s="105">
        <f t="shared" ca="1" si="5"/>
        <v>0</v>
      </c>
      <c r="V13" s="94"/>
      <c r="W13" s="111">
        <f t="shared" ca="1" si="5"/>
        <v>0</v>
      </c>
      <c r="X13" s="112"/>
      <c r="Y13" s="161">
        <f t="shared" si="6"/>
        <v>0</v>
      </c>
    </row>
    <row r="14" spans="1:25" ht="20.100000000000001" customHeight="1" x14ac:dyDescent="0.15">
      <c r="A14" s="60">
        <f t="shared" si="7"/>
        <v>41430</v>
      </c>
      <c r="B14" s="62">
        <v>0.41666666666666669</v>
      </c>
      <c r="C14" s="14" t="s">
        <v>8</v>
      </c>
      <c r="D14" s="43">
        <v>0.85416666666666663</v>
      </c>
      <c r="E14" s="48">
        <v>4.1666666666666664E-2</v>
      </c>
      <c r="F14" s="47"/>
      <c r="G14" s="68">
        <f t="shared" ca="1" si="2"/>
        <v>0.33333333333333331</v>
      </c>
      <c r="H14" s="57">
        <f t="shared" si="3"/>
        <v>0.39583333333333326</v>
      </c>
      <c r="I14" s="413"/>
      <c r="J14" s="414"/>
      <c r="K14" s="415"/>
      <c r="L14" s="416"/>
      <c r="M14" s="39" t="str">
        <f t="shared" ca="1" si="4"/>
        <v>営業日</v>
      </c>
      <c r="N14" s="77">
        <f t="shared" si="8"/>
        <v>41430</v>
      </c>
      <c r="O14" s="129">
        <f t="shared" ca="1" si="9"/>
        <v>9.0909090909090917</v>
      </c>
      <c r="P14" s="130">
        <f t="shared" si="10"/>
        <v>9.4999999999999982</v>
      </c>
      <c r="Q14" s="99">
        <f t="shared" ca="1" si="5"/>
        <v>0</v>
      </c>
      <c r="R14" s="92"/>
      <c r="S14" s="102">
        <f t="shared" ca="1" si="5"/>
        <v>0</v>
      </c>
      <c r="T14" s="93"/>
      <c r="U14" s="105">
        <f t="shared" ca="1" si="5"/>
        <v>0</v>
      </c>
      <c r="V14" s="94"/>
      <c r="W14" s="111">
        <f t="shared" ca="1" si="5"/>
        <v>0</v>
      </c>
      <c r="X14" s="112"/>
      <c r="Y14" s="161">
        <f t="shared" si="6"/>
        <v>0</v>
      </c>
    </row>
    <row r="15" spans="1:25" ht="20.100000000000001" customHeight="1" x14ac:dyDescent="0.15">
      <c r="A15" s="60">
        <f t="shared" si="7"/>
        <v>41431</v>
      </c>
      <c r="B15" s="62">
        <v>0.41666666666666669</v>
      </c>
      <c r="C15" s="14" t="s">
        <v>8</v>
      </c>
      <c r="D15" s="43">
        <v>0.79166666666666663</v>
      </c>
      <c r="E15" s="48">
        <v>4.1666666666666664E-2</v>
      </c>
      <c r="F15" s="47"/>
      <c r="G15" s="68">
        <f t="shared" ca="1" si="2"/>
        <v>0.33333333333333331</v>
      </c>
      <c r="H15" s="57">
        <f t="shared" si="3"/>
        <v>0.33333333333333326</v>
      </c>
      <c r="I15" s="413" t="s">
        <v>105</v>
      </c>
      <c r="J15" s="414"/>
      <c r="K15" s="415"/>
      <c r="L15" s="416"/>
      <c r="M15" s="39" t="str">
        <f t="shared" ca="1" si="4"/>
        <v>営業日</v>
      </c>
      <c r="N15" s="77">
        <f t="shared" si="8"/>
        <v>41431</v>
      </c>
      <c r="O15" s="129">
        <f t="shared" ca="1" si="9"/>
        <v>9.0909090909090917</v>
      </c>
      <c r="P15" s="130">
        <f t="shared" si="10"/>
        <v>7.9999999999999982</v>
      </c>
      <c r="Q15" s="99">
        <f t="shared" ca="1" si="5"/>
        <v>0</v>
      </c>
      <c r="R15" s="92"/>
      <c r="S15" s="102">
        <f t="shared" ca="1" si="5"/>
        <v>0</v>
      </c>
      <c r="T15" s="93"/>
      <c r="U15" s="105">
        <f t="shared" ca="1" si="5"/>
        <v>0</v>
      </c>
      <c r="V15" s="94"/>
      <c r="W15" s="111">
        <f t="shared" ca="1" si="5"/>
        <v>0</v>
      </c>
      <c r="X15" s="112"/>
      <c r="Y15" s="161">
        <f t="shared" si="6"/>
        <v>0</v>
      </c>
    </row>
    <row r="16" spans="1:25" ht="20.100000000000001" customHeight="1" x14ac:dyDescent="0.15">
      <c r="A16" s="60">
        <f t="shared" si="7"/>
        <v>41432</v>
      </c>
      <c r="B16" s="62">
        <v>0.41666666666666669</v>
      </c>
      <c r="C16" s="14" t="s">
        <v>8</v>
      </c>
      <c r="D16" s="43">
        <v>0.79166666666666663</v>
      </c>
      <c r="E16" s="48">
        <v>4.1666666666666664E-2</v>
      </c>
      <c r="F16" s="47"/>
      <c r="G16" s="68">
        <f t="shared" ca="1" si="2"/>
        <v>0.33333333333333331</v>
      </c>
      <c r="H16" s="57">
        <f t="shared" si="3"/>
        <v>0.33333333333333326</v>
      </c>
      <c r="I16" s="413"/>
      <c r="J16" s="414"/>
      <c r="K16" s="415"/>
      <c r="L16" s="416"/>
      <c r="M16" s="39" t="str">
        <f t="shared" ca="1" si="4"/>
        <v>営業日</v>
      </c>
      <c r="N16" s="77">
        <f t="shared" si="8"/>
        <v>41432</v>
      </c>
      <c r="O16" s="129">
        <f t="shared" ca="1" si="9"/>
        <v>9.0909090909090917</v>
      </c>
      <c r="P16" s="130">
        <f t="shared" si="10"/>
        <v>7.9999999999999982</v>
      </c>
      <c r="Q16" s="99">
        <f t="shared" ca="1" si="5"/>
        <v>0</v>
      </c>
      <c r="R16" s="92"/>
      <c r="S16" s="102">
        <f t="shared" ca="1" si="5"/>
        <v>0</v>
      </c>
      <c r="T16" s="93"/>
      <c r="U16" s="105">
        <f t="shared" ca="1" si="5"/>
        <v>0</v>
      </c>
      <c r="V16" s="94"/>
      <c r="W16" s="111">
        <f t="shared" ca="1" si="5"/>
        <v>0</v>
      </c>
      <c r="X16" s="112"/>
      <c r="Y16" s="161">
        <f t="shared" si="6"/>
        <v>0</v>
      </c>
    </row>
    <row r="17" spans="1:25" ht="20.100000000000001" customHeight="1" x14ac:dyDescent="0.15">
      <c r="A17" s="60">
        <f t="shared" si="7"/>
        <v>41433</v>
      </c>
      <c r="B17" s="62">
        <v>0.41666666666666669</v>
      </c>
      <c r="C17" s="14" t="s">
        <v>8</v>
      </c>
      <c r="D17" s="43">
        <v>0.79166666666666663</v>
      </c>
      <c r="E17" s="48">
        <v>4.1666666666666664E-2</v>
      </c>
      <c r="F17" s="47"/>
      <c r="G17" s="68">
        <f t="shared" ca="1" si="2"/>
        <v>0.33333333333333331</v>
      </c>
      <c r="H17" s="57">
        <f t="shared" si="3"/>
        <v>0.33333333333333326</v>
      </c>
      <c r="I17" s="413"/>
      <c r="J17" s="414"/>
      <c r="K17" s="415"/>
      <c r="L17" s="416"/>
      <c r="M17" s="39" t="str">
        <f t="shared" ca="1" si="4"/>
        <v>営業日</v>
      </c>
      <c r="N17" s="77">
        <f t="shared" si="8"/>
        <v>41433</v>
      </c>
      <c r="O17" s="129">
        <f t="shared" ca="1" si="9"/>
        <v>9.0909090909090917</v>
      </c>
      <c r="P17" s="130">
        <f t="shared" si="10"/>
        <v>7.9999999999999982</v>
      </c>
      <c r="Q17" s="99">
        <f t="shared" ca="1" si="5"/>
        <v>0</v>
      </c>
      <c r="R17" s="92"/>
      <c r="S17" s="102">
        <f t="shared" ca="1" si="5"/>
        <v>0</v>
      </c>
      <c r="T17" s="93"/>
      <c r="U17" s="105">
        <f t="shared" ca="1" si="5"/>
        <v>0</v>
      </c>
      <c r="V17" s="94"/>
      <c r="W17" s="111">
        <f t="shared" ca="1" si="5"/>
        <v>0</v>
      </c>
      <c r="X17" s="112"/>
      <c r="Y17" s="161">
        <f t="shared" si="6"/>
        <v>0</v>
      </c>
    </row>
    <row r="18" spans="1:25" ht="20.100000000000001" customHeight="1" x14ac:dyDescent="0.15">
      <c r="A18" s="60">
        <f t="shared" si="7"/>
        <v>41434</v>
      </c>
      <c r="B18" s="62"/>
      <c r="C18" s="14" t="s">
        <v>8</v>
      </c>
      <c r="D18" s="43"/>
      <c r="E18" s="48"/>
      <c r="F18" s="47"/>
      <c r="G18" s="68">
        <f t="shared" ca="1" si="2"/>
        <v>0</v>
      </c>
      <c r="H18" s="57">
        <f t="shared" si="3"/>
        <v>0</v>
      </c>
      <c r="I18" s="413"/>
      <c r="J18" s="414"/>
      <c r="K18" s="415"/>
      <c r="L18" s="416"/>
      <c r="M18" s="39" t="str">
        <f t="shared" ca="1" si="4"/>
        <v/>
      </c>
      <c r="N18" s="77">
        <f t="shared" si="8"/>
        <v>41434</v>
      </c>
      <c r="O18" s="129">
        <f t="shared" ca="1" si="9"/>
        <v>0</v>
      </c>
      <c r="P18" s="130">
        <f t="shared" si="10"/>
        <v>0</v>
      </c>
      <c r="Q18" s="99">
        <f t="shared" ca="1" si="5"/>
        <v>0</v>
      </c>
      <c r="R18" s="92"/>
      <c r="S18" s="102">
        <f t="shared" ca="1" si="5"/>
        <v>0</v>
      </c>
      <c r="T18" s="93"/>
      <c r="U18" s="105">
        <f t="shared" ca="1" si="5"/>
        <v>0</v>
      </c>
      <c r="V18" s="94"/>
      <c r="W18" s="111">
        <f t="shared" ca="1" si="5"/>
        <v>0</v>
      </c>
      <c r="X18" s="112"/>
      <c r="Y18" s="161">
        <f t="shared" si="6"/>
        <v>0</v>
      </c>
    </row>
    <row r="19" spans="1:25" ht="20.100000000000001" customHeight="1" x14ac:dyDescent="0.15">
      <c r="A19" s="60">
        <f t="shared" si="7"/>
        <v>41435</v>
      </c>
      <c r="B19" s="62"/>
      <c r="C19" s="14" t="s">
        <v>8</v>
      </c>
      <c r="D19" s="43"/>
      <c r="E19" s="48"/>
      <c r="F19" s="47"/>
      <c r="G19" s="68">
        <f t="shared" ca="1" si="2"/>
        <v>0</v>
      </c>
      <c r="H19" s="57">
        <f t="shared" si="3"/>
        <v>0</v>
      </c>
      <c r="I19" s="413"/>
      <c r="J19" s="414"/>
      <c r="K19" s="415"/>
      <c r="L19" s="416"/>
      <c r="M19" s="39" t="str">
        <f t="shared" ca="1" si="4"/>
        <v/>
      </c>
      <c r="N19" s="77">
        <f t="shared" si="8"/>
        <v>41435</v>
      </c>
      <c r="O19" s="129">
        <f t="shared" ca="1" si="9"/>
        <v>0</v>
      </c>
      <c r="P19" s="130">
        <f t="shared" si="10"/>
        <v>0</v>
      </c>
      <c r="Q19" s="99">
        <f t="shared" ca="1" si="5"/>
        <v>0</v>
      </c>
      <c r="R19" s="92"/>
      <c r="S19" s="102">
        <f t="shared" ca="1" si="5"/>
        <v>0</v>
      </c>
      <c r="T19" s="93"/>
      <c r="U19" s="105">
        <f t="shared" ca="1" si="5"/>
        <v>0</v>
      </c>
      <c r="V19" s="94"/>
      <c r="W19" s="111">
        <f t="shared" ca="1" si="5"/>
        <v>0</v>
      </c>
      <c r="X19" s="112"/>
      <c r="Y19" s="161">
        <f t="shared" si="6"/>
        <v>0</v>
      </c>
    </row>
    <row r="20" spans="1:25" ht="20.100000000000001" customHeight="1" x14ac:dyDescent="0.15">
      <c r="A20" s="60">
        <f t="shared" si="7"/>
        <v>41436</v>
      </c>
      <c r="B20" s="62">
        <v>0.41666666666666669</v>
      </c>
      <c r="C20" s="14" t="s">
        <v>8</v>
      </c>
      <c r="D20" s="43">
        <v>0.8125</v>
      </c>
      <c r="E20" s="48">
        <v>4.1666666666666664E-2</v>
      </c>
      <c r="F20" s="47"/>
      <c r="G20" s="68">
        <f t="shared" ca="1" si="2"/>
        <v>0.33333333333333331</v>
      </c>
      <c r="H20" s="57">
        <f t="shared" si="3"/>
        <v>0.35416666666666663</v>
      </c>
      <c r="I20" s="413"/>
      <c r="J20" s="414"/>
      <c r="K20" s="415"/>
      <c r="L20" s="416"/>
      <c r="M20" s="39" t="str">
        <f t="shared" ca="1" si="4"/>
        <v>営業日</v>
      </c>
      <c r="N20" s="77">
        <f t="shared" si="8"/>
        <v>41436</v>
      </c>
      <c r="O20" s="129">
        <f t="shared" ca="1" si="9"/>
        <v>9.0909090909090917</v>
      </c>
      <c r="P20" s="130">
        <f t="shared" si="10"/>
        <v>8.5</v>
      </c>
      <c r="Q20" s="99">
        <f t="shared" ca="1" si="5"/>
        <v>0</v>
      </c>
      <c r="R20" s="92"/>
      <c r="S20" s="102">
        <f t="shared" ca="1" si="5"/>
        <v>0</v>
      </c>
      <c r="T20" s="93"/>
      <c r="U20" s="105">
        <f t="shared" ca="1" si="5"/>
        <v>0</v>
      </c>
      <c r="V20" s="94"/>
      <c r="W20" s="111">
        <f t="shared" ca="1" si="5"/>
        <v>0</v>
      </c>
      <c r="X20" s="112"/>
      <c r="Y20" s="161">
        <f t="shared" si="6"/>
        <v>0</v>
      </c>
    </row>
    <row r="21" spans="1:25" ht="20.100000000000001" customHeight="1" x14ac:dyDescent="0.15">
      <c r="A21" s="60">
        <f t="shared" si="7"/>
        <v>41437</v>
      </c>
      <c r="B21" s="62">
        <v>0.41666666666666669</v>
      </c>
      <c r="C21" s="14" t="s">
        <v>8</v>
      </c>
      <c r="D21" s="43">
        <v>0.79166666666666663</v>
      </c>
      <c r="E21" s="48">
        <v>4.1666666666666664E-2</v>
      </c>
      <c r="F21" s="47"/>
      <c r="G21" s="68">
        <f t="shared" ca="1" si="2"/>
        <v>0.33333333333333331</v>
      </c>
      <c r="H21" s="57">
        <f t="shared" si="3"/>
        <v>0.33333333333333326</v>
      </c>
      <c r="I21" s="413" t="s">
        <v>100</v>
      </c>
      <c r="J21" s="414"/>
      <c r="K21" s="415"/>
      <c r="L21" s="416"/>
      <c r="M21" s="39" t="str">
        <f t="shared" ca="1" si="4"/>
        <v>営業日</v>
      </c>
      <c r="N21" s="77">
        <f t="shared" si="8"/>
        <v>41437</v>
      </c>
      <c r="O21" s="129">
        <f t="shared" ca="1" si="9"/>
        <v>9.0909090909090917</v>
      </c>
      <c r="P21" s="130">
        <f t="shared" si="10"/>
        <v>7.9999999999999982</v>
      </c>
      <c r="Q21" s="99">
        <f t="shared" ca="1" si="5"/>
        <v>0</v>
      </c>
      <c r="R21" s="92"/>
      <c r="S21" s="102">
        <f t="shared" ca="1" si="5"/>
        <v>0</v>
      </c>
      <c r="T21" s="93"/>
      <c r="U21" s="105">
        <f t="shared" ca="1" si="5"/>
        <v>0</v>
      </c>
      <c r="V21" s="94"/>
      <c r="W21" s="111">
        <f t="shared" ca="1" si="5"/>
        <v>0</v>
      </c>
      <c r="X21" s="112"/>
      <c r="Y21" s="161">
        <f t="shared" si="6"/>
        <v>0</v>
      </c>
    </row>
    <row r="22" spans="1:25" ht="20.100000000000001" customHeight="1" x14ac:dyDescent="0.15">
      <c r="A22" s="60">
        <f t="shared" si="7"/>
        <v>41438</v>
      </c>
      <c r="B22" s="62">
        <v>0.41666666666666669</v>
      </c>
      <c r="C22" s="14" t="s">
        <v>8</v>
      </c>
      <c r="D22" s="43">
        <v>0.75</v>
      </c>
      <c r="E22" s="48">
        <v>4.1666666666666664E-2</v>
      </c>
      <c r="F22" s="47"/>
      <c r="G22" s="68">
        <f t="shared" ca="1" si="2"/>
        <v>0.33333333333333331</v>
      </c>
      <c r="H22" s="57">
        <f t="shared" si="3"/>
        <v>0.29166666666666663</v>
      </c>
      <c r="I22" s="413" t="s">
        <v>98</v>
      </c>
      <c r="J22" s="414"/>
      <c r="K22" s="415"/>
      <c r="L22" s="416"/>
      <c r="M22" s="39" t="str">
        <f t="shared" ca="1" si="4"/>
        <v>営業日</v>
      </c>
      <c r="N22" s="77">
        <f t="shared" si="8"/>
        <v>41438</v>
      </c>
      <c r="O22" s="129">
        <f t="shared" ca="1" si="9"/>
        <v>9.0909090909090917</v>
      </c>
      <c r="P22" s="130">
        <f t="shared" si="10"/>
        <v>6.9999999999999991</v>
      </c>
      <c r="Q22" s="99">
        <f t="shared" ca="1" si="5"/>
        <v>0</v>
      </c>
      <c r="R22" s="92"/>
      <c r="S22" s="102">
        <f t="shared" ca="1" si="5"/>
        <v>0</v>
      </c>
      <c r="T22" s="93"/>
      <c r="U22" s="105">
        <f t="shared" ca="1" si="5"/>
        <v>0</v>
      </c>
      <c r="V22" s="94"/>
      <c r="W22" s="111">
        <f t="shared" ca="1" si="5"/>
        <v>0</v>
      </c>
      <c r="X22" s="112"/>
      <c r="Y22" s="161">
        <f t="shared" si="6"/>
        <v>0</v>
      </c>
    </row>
    <row r="23" spans="1:25" ht="20.100000000000001" customHeight="1" x14ac:dyDescent="0.15">
      <c r="A23" s="60">
        <f t="shared" si="7"/>
        <v>41439</v>
      </c>
      <c r="B23" s="62">
        <v>0.41666666666666669</v>
      </c>
      <c r="C23" s="14" t="s">
        <v>8</v>
      </c>
      <c r="D23" s="43">
        <v>0.83333333333333337</v>
      </c>
      <c r="E23" s="48">
        <v>4.1666666666666664E-2</v>
      </c>
      <c r="F23" s="47"/>
      <c r="G23" s="68">
        <f t="shared" ca="1" si="2"/>
        <v>0.33333333333333331</v>
      </c>
      <c r="H23" s="57">
        <f t="shared" si="3"/>
        <v>0.375</v>
      </c>
      <c r="I23" s="413"/>
      <c r="J23" s="414"/>
      <c r="K23" s="415"/>
      <c r="L23" s="416"/>
      <c r="M23" s="39" t="str">
        <f t="shared" ca="1" si="4"/>
        <v>営業日</v>
      </c>
      <c r="N23" s="77">
        <f t="shared" si="8"/>
        <v>41439</v>
      </c>
      <c r="O23" s="129">
        <f t="shared" ca="1" si="9"/>
        <v>9.0909090909090917</v>
      </c>
      <c r="P23" s="130">
        <f t="shared" si="10"/>
        <v>9</v>
      </c>
      <c r="Q23" s="99">
        <f t="shared" ca="1" si="5"/>
        <v>0</v>
      </c>
      <c r="R23" s="92"/>
      <c r="S23" s="102">
        <f t="shared" ca="1" si="5"/>
        <v>0</v>
      </c>
      <c r="T23" s="93"/>
      <c r="U23" s="105">
        <f t="shared" ca="1" si="5"/>
        <v>0</v>
      </c>
      <c r="V23" s="94"/>
      <c r="W23" s="111">
        <f t="shared" ca="1" si="5"/>
        <v>0</v>
      </c>
      <c r="X23" s="112"/>
      <c r="Y23" s="161">
        <f t="shared" si="6"/>
        <v>0</v>
      </c>
    </row>
    <row r="24" spans="1:25" ht="20.100000000000001" customHeight="1" x14ac:dyDescent="0.15">
      <c r="A24" s="60">
        <f t="shared" si="7"/>
        <v>41440</v>
      </c>
      <c r="B24" s="62">
        <v>0.41666666666666669</v>
      </c>
      <c r="C24" s="14" t="s">
        <v>8</v>
      </c>
      <c r="D24" s="43">
        <v>0.83333333333333337</v>
      </c>
      <c r="E24" s="48">
        <v>4.1666666666666664E-2</v>
      </c>
      <c r="F24" s="47"/>
      <c r="G24" s="68">
        <f t="shared" ca="1" si="2"/>
        <v>0.33333333333333331</v>
      </c>
      <c r="H24" s="57">
        <f t="shared" si="3"/>
        <v>0.375</v>
      </c>
      <c r="I24" s="413"/>
      <c r="J24" s="414"/>
      <c r="K24" s="415"/>
      <c r="L24" s="416"/>
      <c r="M24" s="39" t="str">
        <f t="shared" ca="1" si="4"/>
        <v>営業日</v>
      </c>
      <c r="N24" s="77">
        <f t="shared" si="8"/>
        <v>41440</v>
      </c>
      <c r="O24" s="129">
        <f t="shared" ca="1" si="9"/>
        <v>9.0909090909090917</v>
      </c>
      <c r="P24" s="130">
        <f t="shared" si="10"/>
        <v>9</v>
      </c>
      <c r="Q24" s="99">
        <f t="shared" ca="1" si="5"/>
        <v>0</v>
      </c>
      <c r="R24" s="92"/>
      <c r="S24" s="102">
        <f t="shared" ca="1" si="5"/>
        <v>0</v>
      </c>
      <c r="T24" s="93"/>
      <c r="U24" s="105">
        <f t="shared" ca="1" si="5"/>
        <v>0</v>
      </c>
      <c r="V24" s="94"/>
      <c r="W24" s="111">
        <f t="shared" ca="1" si="5"/>
        <v>0</v>
      </c>
      <c r="X24" s="112"/>
      <c r="Y24" s="161">
        <f t="shared" si="6"/>
        <v>0</v>
      </c>
    </row>
    <row r="25" spans="1:25" ht="20.100000000000001" customHeight="1" x14ac:dyDescent="0.15">
      <c r="A25" s="60">
        <f t="shared" si="7"/>
        <v>41441</v>
      </c>
      <c r="B25" s="62"/>
      <c r="C25" s="14" t="s">
        <v>8</v>
      </c>
      <c r="D25" s="43"/>
      <c r="E25" s="48"/>
      <c r="F25" s="47"/>
      <c r="G25" s="68">
        <f t="shared" ca="1" si="2"/>
        <v>0</v>
      </c>
      <c r="H25" s="57">
        <f t="shared" si="3"/>
        <v>0</v>
      </c>
      <c r="I25" s="413"/>
      <c r="J25" s="414"/>
      <c r="K25" s="415"/>
      <c r="L25" s="416"/>
      <c r="M25" s="39" t="str">
        <f t="shared" ca="1" si="4"/>
        <v/>
      </c>
      <c r="N25" s="77">
        <f t="shared" si="8"/>
        <v>41441</v>
      </c>
      <c r="O25" s="129">
        <f t="shared" ca="1" si="9"/>
        <v>0</v>
      </c>
      <c r="P25" s="130">
        <f t="shared" si="10"/>
        <v>0</v>
      </c>
      <c r="Q25" s="99">
        <f t="shared" ca="1" si="5"/>
        <v>0</v>
      </c>
      <c r="R25" s="92"/>
      <c r="S25" s="102">
        <f t="shared" ca="1" si="5"/>
        <v>0</v>
      </c>
      <c r="T25" s="93"/>
      <c r="U25" s="105">
        <f t="shared" ca="1" si="5"/>
        <v>0</v>
      </c>
      <c r="V25" s="94"/>
      <c r="W25" s="111">
        <f t="shared" ca="1" si="5"/>
        <v>0</v>
      </c>
      <c r="X25" s="112"/>
      <c r="Y25" s="161">
        <f t="shared" si="6"/>
        <v>0</v>
      </c>
    </row>
    <row r="26" spans="1:25" ht="20.100000000000001" customHeight="1" x14ac:dyDescent="0.15">
      <c r="A26" s="60">
        <f t="shared" si="7"/>
        <v>41442</v>
      </c>
      <c r="B26" s="62"/>
      <c r="C26" s="14" t="s">
        <v>8</v>
      </c>
      <c r="D26" s="43"/>
      <c r="E26" s="48"/>
      <c r="F26" s="47"/>
      <c r="G26" s="68">
        <f t="shared" ca="1" si="2"/>
        <v>0</v>
      </c>
      <c r="H26" s="57">
        <f t="shared" si="3"/>
        <v>0</v>
      </c>
      <c r="I26" s="413"/>
      <c r="J26" s="414"/>
      <c r="K26" s="415"/>
      <c r="L26" s="416"/>
      <c r="M26" s="39" t="str">
        <f t="shared" ca="1" si="4"/>
        <v/>
      </c>
      <c r="N26" s="77">
        <f t="shared" si="8"/>
        <v>41442</v>
      </c>
      <c r="O26" s="129">
        <f t="shared" ca="1" si="9"/>
        <v>0</v>
      </c>
      <c r="P26" s="130">
        <f t="shared" si="10"/>
        <v>0</v>
      </c>
      <c r="Q26" s="99">
        <f t="shared" ca="1" si="5"/>
        <v>0</v>
      </c>
      <c r="R26" s="92"/>
      <c r="S26" s="102">
        <f t="shared" ca="1" si="5"/>
        <v>0</v>
      </c>
      <c r="T26" s="93"/>
      <c r="U26" s="105">
        <f t="shared" ca="1" si="5"/>
        <v>0</v>
      </c>
      <c r="V26" s="94"/>
      <c r="W26" s="111">
        <f t="shared" ca="1" si="5"/>
        <v>0</v>
      </c>
      <c r="X26" s="112"/>
      <c r="Y26" s="161">
        <f t="shared" si="6"/>
        <v>0</v>
      </c>
    </row>
    <row r="27" spans="1:25" ht="20.100000000000001" customHeight="1" x14ac:dyDescent="0.15">
      <c r="A27" s="60">
        <f t="shared" si="7"/>
        <v>41443</v>
      </c>
      <c r="B27" s="62">
        <v>0.41666666666666669</v>
      </c>
      <c r="C27" s="14" t="s">
        <v>8</v>
      </c>
      <c r="D27" s="43">
        <v>0.8125</v>
      </c>
      <c r="E27" s="48">
        <v>4.1666666666666664E-2</v>
      </c>
      <c r="F27" s="47"/>
      <c r="G27" s="68">
        <f t="shared" ca="1" si="2"/>
        <v>0.33333333333333331</v>
      </c>
      <c r="H27" s="57">
        <f t="shared" si="3"/>
        <v>0.35416666666666663</v>
      </c>
      <c r="I27" s="413"/>
      <c r="J27" s="414"/>
      <c r="K27" s="415"/>
      <c r="L27" s="416"/>
      <c r="M27" s="39" t="str">
        <f t="shared" ca="1" si="4"/>
        <v>営業日</v>
      </c>
      <c r="N27" s="77">
        <f t="shared" si="8"/>
        <v>41443</v>
      </c>
      <c r="O27" s="129">
        <f t="shared" ca="1" si="9"/>
        <v>9.0909090909090917</v>
      </c>
      <c r="P27" s="130">
        <f t="shared" si="10"/>
        <v>8.5</v>
      </c>
      <c r="Q27" s="99">
        <f t="shared" ca="1" si="5"/>
        <v>0</v>
      </c>
      <c r="R27" s="92"/>
      <c r="S27" s="102">
        <f t="shared" ca="1" si="5"/>
        <v>0</v>
      </c>
      <c r="T27" s="93"/>
      <c r="U27" s="105">
        <f t="shared" ca="1" si="5"/>
        <v>0</v>
      </c>
      <c r="V27" s="94"/>
      <c r="W27" s="111">
        <f t="shared" ca="1" si="5"/>
        <v>0</v>
      </c>
      <c r="X27" s="112"/>
      <c r="Y27" s="161">
        <f t="shared" si="6"/>
        <v>0</v>
      </c>
    </row>
    <row r="28" spans="1:25" ht="20.100000000000001" customHeight="1" x14ac:dyDescent="0.15">
      <c r="A28" s="60">
        <f t="shared" si="7"/>
        <v>41444</v>
      </c>
      <c r="B28" s="62"/>
      <c r="C28" s="14" t="s">
        <v>8</v>
      </c>
      <c r="D28" s="43"/>
      <c r="E28" s="48"/>
      <c r="F28" s="47"/>
      <c r="G28" s="68">
        <f t="shared" ca="1" si="2"/>
        <v>0.33333333333333331</v>
      </c>
      <c r="H28" s="57">
        <f t="shared" si="3"/>
        <v>0</v>
      </c>
      <c r="I28" s="425" t="s">
        <v>93</v>
      </c>
      <c r="J28" s="425"/>
      <c r="K28" s="425"/>
      <c r="L28" s="426"/>
      <c r="M28" s="39" t="str">
        <f t="shared" ca="1" si="4"/>
        <v>営業日</v>
      </c>
      <c r="N28" s="77">
        <f t="shared" si="8"/>
        <v>41444</v>
      </c>
      <c r="O28" s="129">
        <f t="shared" ca="1" si="9"/>
        <v>9.0909090909090917</v>
      </c>
      <c r="P28" s="130">
        <f t="shared" si="10"/>
        <v>0</v>
      </c>
      <c r="Q28" s="99">
        <f t="shared" ca="1" si="5"/>
        <v>0</v>
      </c>
      <c r="R28" s="92"/>
      <c r="S28" s="102">
        <f t="shared" ca="1" si="5"/>
        <v>0</v>
      </c>
      <c r="T28" s="93"/>
      <c r="U28" s="105">
        <f t="shared" ca="1" si="5"/>
        <v>0</v>
      </c>
      <c r="V28" s="94"/>
      <c r="W28" s="111">
        <f t="shared" ca="1" si="5"/>
        <v>0</v>
      </c>
      <c r="X28" s="112"/>
      <c r="Y28" s="161">
        <f t="shared" si="6"/>
        <v>0</v>
      </c>
    </row>
    <row r="29" spans="1:25" ht="20.100000000000001" customHeight="1" x14ac:dyDescent="0.15">
      <c r="A29" s="60">
        <f t="shared" si="7"/>
        <v>41445</v>
      </c>
      <c r="B29" s="62">
        <v>0.4375</v>
      </c>
      <c r="C29" s="14" t="s">
        <v>8</v>
      </c>
      <c r="D29" s="43">
        <v>0.77083333333333337</v>
      </c>
      <c r="E29" s="48">
        <v>4.1666666666666664E-2</v>
      </c>
      <c r="F29" s="47"/>
      <c r="G29" s="68">
        <f t="shared" ca="1" si="2"/>
        <v>0.33333333333333331</v>
      </c>
      <c r="H29" s="57">
        <f t="shared" si="3"/>
        <v>0.29166666666666669</v>
      </c>
      <c r="I29" s="413" t="s">
        <v>107</v>
      </c>
      <c r="J29" s="414"/>
      <c r="K29" s="415"/>
      <c r="L29" s="416"/>
      <c r="M29" s="39" t="str">
        <f t="shared" ca="1" si="4"/>
        <v>営業日</v>
      </c>
      <c r="N29" s="77">
        <f t="shared" si="8"/>
        <v>41445</v>
      </c>
      <c r="O29" s="129">
        <f t="shared" ca="1" si="9"/>
        <v>9.0909090909090917</v>
      </c>
      <c r="P29" s="130">
        <f t="shared" si="10"/>
        <v>7</v>
      </c>
      <c r="Q29" s="99">
        <f t="shared" ca="1" si="5"/>
        <v>0</v>
      </c>
      <c r="R29" s="92"/>
      <c r="S29" s="102">
        <f t="shared" ca="1" si="5"/>
        <v>0</v>
      </c>
      <c r="T29" s="93"/>
      <c r="U29" s="105">
        <f t="shared" ca="1" si="5"/>
        <v>0</v>
      </c>
      <c r="V29" s="94"/>
      <c r="W29" s="111">
        <f t="shared" ca="1" si="5"/>
        <v>0</v>
      </c>
      <c r="X29" s="112"/>
      <c r="Y29" s="161">
        <f t="shared" si="6"/>
        <v>0</v>
      </c>
    </row>
    <row r="30" spans="1:25" ht="20.100000000000001" customHeight="1" x14ac:dyDescent="0.15">
      <c r="A30" s="60">
        <f t="shared" si="7"/>
        <v>41446</v>
      </c>
      <c r="B30" s="62">
        <v>0.41666666666666669</v>
      </c>
      <c r="C30" s="14" t="s">
        <v>8</v>
      </c>
      <c r="D30" s="43">
        <v>0.83333333333333337</v>
      </c>
      <c r="E30" s="48">
        <v>4.1666666666666664E-2</v>
      </c>
      <c r="F30" s="47"/>
      <c r="G30" s="68">
        <f t="shared" ca="1" si="2"/>
        <v>0.33333333333333331</v>
      </c>
      <c r="H30" s="57">
        <f t="shared" si="3"/>
        <v>0.375</v>
      </c>
      <c r="I30" s="413"/>
      <c r="J30" s="414"/>
      <c r="K30" s="415"/>
      <c r="L30" s="416"/>
      <c r="M30" s="39" t="str">
        <f t="shared" ca="1" si="4"/>
        <v>営業日</v>
      </c>
      <c r="N30" s="77">
        <f t="shared" si="8"/>
        <v>41446</v>
      </c>
      <c r="O30" s="129">
        <f t="shared" ca="1" si="9"/>
        <v>9.0909090909090917</v>
      </c>
      <c r="P30" s="130">
        <f t="shared" si="10"/>
        <v>9</v>
      </c>
      <c r="Q30" s="99">
        <f t="shared" ca="1" si="5"/>
        <v>0</v>
      </c>
      <c r="R30" s="92"/>
      <c r="S30" s="102">
        <f t="shared" ca="1" si="5"/>
        <v>0</v>
      </c>
      <c r="T30" s="93"/>
      <c r="U30" s="105">
        <f t="shared" ca="1" si="5"/>
        <v>0</v>
      </c>
      <c r="V30" s="94"/>
      <c r="W30" s="111">
        <f t="shared" ca="1" si="5"/>
        <v>0</v>
      </c>
      <c r="X30" s="112"/>
      <c r="Y30" s="161">
        <f t="shared" si="6"/>
        <v>0</v>
      </c>
    </row>
    <row r="31" spans="1:25" ht="20.100000000000001" customHeight="1" x14ac:dyDescent="0.15">
      <c r="A31" s="60">
        <f t="shared" si="7"/>
        <v>41447</v>
      </c>
      <c r="B31" s="62">
        <v>0.41666666666666669</v>
      </c>
      <c r="C31" s="14" t="s">
        <v>8</v>
      </c>
      <c r="D31" s="43">
        <v>0.85416666666666663</v>
      </c>
      <c r="E31" s="48">
        <v>4.1666666666666664E-2</v>
      </c>
      <c r="F31" s="47"/>
      <c r="G31" s="68">
        <f t="shared" ca="1" si="2"/>
        <v>0.33333333333333331</v>
      </c>
      <c r="H31" s="57">
        <f t="shared" si="3"/>
        <v>0.39583333333333326</v>
      </c>
      <c r="I31" s="413"/>
      <c r="J31" s="414"/>
      <c r="K31" s="415"/>
      <c r="L31" s="416"/>
      <c r="M31" s="39" t="str">
        <f t="shared" ca="1" si="4"/>
        <v>営業日</v>
      </c>
      <c r="N31" s="77">
        <f t="shared" si="8"/>
        <v>41447</v>
      </c>
      <c r="O31" s="129">
        <f t="shared" ca="1" si="9"/>
        <v>9.0909090909090917</v>
      </c>
      <c r="P31" s="130">
        <f t="shared" si="10"/>
        <v>9.4999999999999982</v>
      </c>
      <c r="Q31" s="99">
        <f t="shared" ca="1" si="5"/>
        <v>0</v>
      </c>
      <c r="R31" s="92"/>
      <c r="S31" s="102">
        <f t="shared" ca="1" si="5"/>
        <v>0</v>
      </c>
      <c r="T31" s="93"/>
      <c r="U31" s="105">
        <f t="shared" ca="1" si="5"/>
        <v>0</v>
      </c>
      <c r="V31" s="94"/>
      <c r="W31" s="111">
        <f t="shared" ca="1" si="5"/>
        <v>0</v>
      </c>
      <c r="X31" s="112"/>
      <c r="Y31" s="161">
        <f t="shared" si="6"/>
        <v>0</v>
      </c>
    </row>
    <row r="32" spans="1:25" ht="20.100000000000001" customHeight="1" x14ac:dyDescent="0.15">
      <c r="A32" s="60">
        <f t="shared" si="7"/>
        <v>41448</v>
      </c>
      <c r="B32" s="62"/>
      <c r="C32" s="14" t="s">
        <v>8</v>
      </c>
      <c r="D32" s="43"/>
      <c r="E32" s="48"/>
      <c r="F32" s="47"/>
      <c r="G32" s="68">
        <f t="shared" ca="1" si="2"/>
        <v>0</v>
      </c>
      <c r="H32" s="57">
        <f t="shared" si="3"/>
        <v>0</v>
      </c>
      <c r="I32" s="413"/>
      <c r="J32" s="414"/>
      <c r="K32" s="415"/>
      <c r="L32" s="416"/>
      <c r="M32" s="39" t="str">
        <f t="shared" ca="1" si="4"/>
        <v/>
      </c>
      <c r="N32" s="77">
        <f t="shared" si="8"/>
        <v>41448</v>
      </c>
      <c r="O32" s="129">
        <f t="shared" ca="1" si="9"/>
        <v>0</v>
      </c>
      <c r="P32" s="130">
        <f t="shared" si="10"/>
        <v>0</v>
      </c>
      <c r="Q32" s="99">
        <f t="shared" ca="1" si="5"/>
        <v>0</v>
      </c>
      <c r="R32" s="92"/>
      <c r="S32" s="102">
        <f t="shared" ca="1" si="5"/>
        <v>0</v>
      </c>
      <c r="T32" s="93"/>
      <c r="U32" s="105">
        <f t="shared" ca="1" si="5"/>
        <v>0</v>
      </c>
      <c r="V32" s="94"/>
      <c r="W32" s="111">
        <f t="shared" ca="1" si="5"/>
        <v>0</v>
      </c>
      <c r="X32" s="112"/>
      <c r="Y32" s="161">
        <f t="shared" si="6"/>
        <v>0</v>
      </c>
    </row>
    <row r="33" spans="1:25" ht="20.100000000000001" customHeight="1" x14ac:dyDescent="0.15">
      <c r="A33" s="60">
        <f t="shared" si="7"/>
        <v>41449</v>
      </c>
      <c r="B33" s="62"/>
      <c r="C33" s="14" t="s">
        <v>8</v>
      </c>
      <c r="D33" s="43"/>
      <c r="E33" s="48"/>
      <c r="F33" s="47"/>
      <c r="G33" s="68">
        <f t="shared" ca="1" si="2"/>
        <v>0</v>
      </c>
      <c r="H33" s="57">
        <f t="shared" si="3"/>
        <v>0</v>
      </c>
      <c r="I33" s="413"/>
      <c r="J33" s="414"/>
      <c r="K33" s="415"/>
      <c r="L33" s="416"/>
      <c r="M33" s="39" t="str">
        <f t="shared" ca="1" si="4"/>
        <v/>
      </c>
      <c r="N33" s="77">
        <f t="shared" si="8"/>
        <v>41449</v>
      </c>
      <c r="O33" s="129">
        <f t="shared" ca="1" si="9"/>
        <v>0</v>
      </c>
      <c r="P33" s="130">
        <f t="shared" si="10"/>
        <v>0</v>
      </c>
      <c r="Q33" s="99">
        <f t="shared" ca="1" si="5"/>
        <v>0</v>
      </c>
      <c r="R33" s="92"/>
      <c r="S33" s="102">
        <f t="shared" ca="1" si="5"/>
        <v>0</v>
      </c>
      <c r="T33" s="93"/>
      <c r="U33" s="105">
        <f t="shared" ca="1" si="5"/>
        <v>0</v>
      </c>
      <c r="V33" s="94"/>
      <c r="W33" s="111">
        <f t="shared" ca="1" si="5"/>
        <v>0</v>
      </c>
      <c r="X33" s="112"/>
      <c r="Y33" s="161">
        <f t="shared" si="6"/>
        <v>0</v>
      </c>
    </row>
    <row r="34" spans="1:25" ht="20.100000000000001" customHeight="1" x14ac:dyDescent="0.15">
      <c r="A34" s="60">
        <f t="shared" si="7"/>
        <v>41450</v>
      </c>
      <c r="B34" s="62">
        <v>0.41666666666666669</v>
      </c>
      <c r="C34" s="14" t="s">
        <v>8</v>
      </c>
      <c r="D34" s="43">
        <v>0.79166666666666663</v>
      </c>
      <c r="E34" s="48">
        <v>4.1666666666666664E-2</v>
      </c>
      <c r="F34" s="47"/>
      <c r="G34" s="68">
        <f t="shared" ca="1" si="2"/>
        <v>0.33333333333333331</v>
      </c>
      <c r="H34" s="57">
        <f t="shared" si="3"/>
        <v>0.33333333333333326</v>
      </c>
      <c r="I34" s="413"/>
      <c r="J34" s="414"/>
      <c r="K34" s="415"/>
      <c r="L34" s="416"/>
      <c r="M34" s="39" t="str">
        <f t="shared" ca="1" si="4"/>
        <v>営業日</v>
      </c>
      <c r="N34" s="77">
        <f t="shared" si="8"/>
        <v>41450</v>
      </c>
      <c r="O34" s="129">
        <f t="shared" ca="1" si="9"/>
        <v>9.0909090909090917</v>
      </c>
      <c r="P34" s="130">
        <f t="shared" si="10"/>
        <v>7.9999999999999982</v>
      </c>
      <c r="Q34" s="99">
        <f t="shared" ca="1" si="5"/>
        <v>0</v>
      </c>
      <c r="R34" s="92"/>
      <c r="S34" s="102">
        <f t="shared" ca="1" si="5"/>
        <v>0</v>
      </c>
      <c r="T34" s="93"/>
      <c r="U34" s="105">
        <f t="shared" ca="1" si="5"/>
        <v>0</v>
      </c>
      <c r="V34" s="94"/>
      <c r="W34" s="111">
        <f t="shared" ca="1" si="5"/>
        <v>0</v>
      </c>
      <c r="X34" s="112"/>
      <c r="Y34" s="161">
        <f t="shared" si="6"/>
        <v>0</v>
      </c>
    </row>
    <row r="35" spans="1:25" ht="20.100000000000001" customHeight="1" x14ac:dyDescent="0.15">
      <c r="A35" s="60">
        <f t="shared" si="7"/>
        <v>41451</v>
      </c>
      <c r="B35" s="62">
        <v>0.41666666666666669</v>
      </c>
      <c r="C35" s="14" t="s">
        <v>8</v>
      </c>
      <c r="D35" s="43">
        <v>0.85416666666666663</v>
      </c>
      <c r="E35" s="48">
        <v>4.1666666666666664E-2</v>
      </c>
      <c r="F35" s="47"/>
      <c r="G35" s="68">
        <f t="shared" ca="1" si="2"/>
        <v>0.33333333333333331</v>
      </c>
      <c r="H35" s="57">
        <f t="shared" si="3"/>
        <v>0.39583333333333326</v>
      </c>
      <c r="I35" s="413"/>
      <c r="J35" s="414"/>
      <c r="K35" s="415"/>
      <c r="L35" s="416"/>
      <c r="M35" s="39" t="str">
        <f t="shared" ca="1" si="4"/>
        <v>営業日</v>
      </c>
      <c r="N35" s="77">
        <f t="shared" si="8"/>
        <v>41451</v>
      </c>
      <c r="O35" s="129">
        <f t="shared" ca="1" si="9"/>
        <v>9.0909090909090917</v>
      </c>
      <c r="P35" s="130">
        <f t="shared" si="10"/>
        <v>9.4999999999999982</v>
      </c>
      <c r="Q35" s="99">
        <f t="shared" ca="1" si="5"/>
        <v>0</v>
      </c>
      <c r="R35" s="92"/>
      <c r="S35" s="102">
        <f t="shared" ca="1" si="5"/>
        <v>0</v>
      </c>
      <c r="T35" s="93"/>
      <c r="U35" s="105">
        <f t="shared" ca="1" si="5"/>
        <v>0</v>
      </c>
      <c r="V35" s="94"/>
      <c r="W35" s="111">
        <f t="shared" ca="1" si="5"/>
        <v>0</v>
      </c>
      <c r="X35" s="112"/>
      <c r="Y35" s="161">
        <f t="shared" si="6"/>
        <v>0</v>
      </c>
    </row>
    <row r="36" spans="1:25" ht="20.100000000000001" customHeight="1" x14ac:dyDescent="0.15">
      <c r="A36" s="60">
        <f t="shared" si="7"/>
        <v>41452</v>
      </c>
      <c r="B36" s="62">
        <v>0.4375</v>
      </c>
      <c r="C36" s="14" t="s">
        <v>8</v>
      </c>
      <c r="D36" s="43">
        <v>0.8125</v>
      </c>
      <c r="E36" s="48">
        <v>4.1666666666666664E-2</v>
      </c>
      <c r="F36" s="47"/>
      <c r="G36" s="68">
        <f t="shared" ca="1" si="2"/>
        <v>0.33333333333333331</v>
      </c>
      <c r="H36" s="57">
        <f t="shared" si="3"/>
        <v>0.33333333333333331</v>
      </c>
      <c r="I36" s="425"/>
      <c r="J36" s="425"/>
      <c r="K36" s="425"/>
      <c r="L36" s="426"/>
      <c r="M36" s="39" t="str">
        <f t="shared" ca="1" si="4"/>
        <v>営業日</v>
      </c>
      <c r="N36" s="77">
        <f t="shared" si="8"/>
        <v>41452</v>
      </c>
      <c r="O36" s="129">
        <f t="shared" ca="1" si="9"/>
        <v>9.0909090909090917</v>
      </c>
      <c r="P36" s="130">
        <f t="shared" si="10"/>
        <v>8</v>
      </c>
      <c r="Q36" s="99">
        <f t="shared" ca="1" si="5"/>
        <v>0</v>
      </c>
      <c r="R36" s="92"/>
      <c r="S36" s="102">
        <f t="shared" ca="1" si="5"/>
        <v>0</v>
      </c>
      <c r="T36" s="93"/>
      <c r="U36" s="105">
        <f t="shared" ca="1" si="5"/>
        <v>0</v>
      </c>
      <c r="V36" s="94"/>
      <c r="W36" s="111">
        <f t="shared" ca="1" si="5"/>
        <v>0</v>
      </c>
      <c r="X36" s="112"/>
      <c r="Y36" s="161">
        <f t="shared" si="6"/>
        <v>0</v>
      </c>
    </row>
    <row r="37" spans="1:25" ht="20.100000000000001" customHeight="1" x14ac:dyDescent="0.15">
      <c r="A37" s="60">
        <f t="shared" si="7"/>
        <v>41453</v>
      </c>
      <c r="B37" s="63"/>
      <c r="C37" s="15" t="s">
        <v>13</v>
      </c>
      <c r="D37" s="49"/>
      <c r="E37" s="48"/>
      <c r="F37" s="47"/>
      <c r="G37" s="68">
        <f t="shared" ca="1" si="2"/>
        <v>0.33333333333333331</v>
      </c>
      <c r="H37" s="57">
        <f t="shared" si="3"/>
        <v>0</v>
      </c>
      <c r="I37" s="425" t="s">
        <v>93</v>
      </c>
      <c r="J37" s="425"/>
      <c r="K37" s="425"/>
      <c r="L37" s="426"/>
      <c r="M37" s="39" t="str">
        <f t="shared" ca="1" si="4"/>
        <v>営業日</v>
      </c>
      <c r="N37" s="77">
        <f t="shared" si="8"/>
        <v>41453</v>
      </c>
      <c r="O37" s="129">
        <f t="shared" ca="1" si="9"/>
        <v>9.0909090909090917</v>
      </c>
      <c r="P37" s="130">
        <f t="shared" si="10"/>
        <v>0</v>
      </c>
      <c r="Q37" s="99">
        <f t="shared" ca="1" si="5"/>
        <v>0</v>
      </c>
      <c r="R37" s="92"/>
      <c r="S37" s="102">
        <f t="shared" ca="1" si="5"/>
        <v>0</v>
      </c>
      <c r="T37" s="93"/>
      <c r="U37" s="105">
        <f t="shared" ca="1" si="5"/>
        <v>0</v>
      </c>
      <c r="V37" s="94"/>
      <c r="W37" s="111">
        <f t="shared" ca="1" si="5"/>
        <v>0</v>
      </c>
      <c r="X37" s="112"/>
      <c r="Y37" s="161">
        <f t="shared" si="6"/>
        <v>0</v>
      </c>
    </row>
    <row r="38" spans="1:25" ht="20.100000000000001" customHeight="1" x14ac:dyDescent="0.15">
      <c r="A38" s="60">
        <f t="shared" si="7"/>
        <v>41454</v>
      </c>
      <c r="B38" s="62">
        <v>0.41666666666666669</v>
      </c>
      <c r="C38" s="15" t="s">
        <v>13</v>
      </c>
      <c r="D38" s="43">
        <v>0.83333333333333337</v>
      </c>
      <c r="E38" s="48">
        <v>4.1666666666666664E-2</v>
      </c>
      <c r="F38" s="47"/>
      <c r="G38" s="68">
        <f t="shared" ca="1" si="2"/>
        <v>0.33333333333333331</v>
      </c>
      <c r="H38" s="57">
        <f t="shared" si="3"/>
        <v>0.375</v>
      </c>
      <c r="I38" s="413" t="s">
        <v>106</v>
      </c>
      <c r="J38" s="414"/>
      <c r="K38" s="415"/>
      <c r="L38" s="416"/>
      <c r="M38" s="39" t="str">
        <f t="shared" ca="1" si="4"/>
        <v>営業日</v>
      </c>
      <c r="N38" s="77">
        <f t="shared" si="8"/>
        <v>41454</v>
      </c>
      <c r="O38" s="129">
        <f t="shared" ca="1" si="9"/>
        <v>9.0909090909090917</v>
      </c>
      <c r="P38" s="130">
        <f t="shared" si="10"/>
        <v>9</v>
      </c>
      <c r="Q38" s="99">
        <f t="shared" ca="1" si="5"/>
        <v>0</v>
      </c>
      <c r="R38" s="92"/>
      <c r="S38" s="102">
        <f t="shared" ca="1" si="5"/>
        <v>0</v>
      </c>
      <c r="T38" s="93"/>
      <c r="U38" s="105">
        <f t="shared" ca="1" si="5"/>
        <v>0</v>
      </c>
      <c r="V38" s="94"/>
      <c r="W38" s="111">
        <f t="shared" ca="1" si="5"/>
        <v>0</v>
      </c>
      <c r="X38" s="112"/>
      <c r="Y38" s="161">
        <f t="shared" si="6"/>
        <v>0</v>
      </c>
    </row>
    <row r="39" spans="1:25" ht="20.100000000000001" customHeight="1" thickBot="1" x14ac:dyDescent="0.2">
      <c r="A39" s="61" t="str">
        <f t="shared" si="7"/>
        <v/>
      </c>
      <c r="B39" s="64"/>
      <c r="C39" s="16" t="s">
        <v>13</v>
      </c>
      <c r="D39" s="50"/>
      <c r="E39" s="51"/>
      <c r="F39" s="52"/>
      <c r="G39" s="69">
        <f t="shared" ca="1" si="2"/>
        <v>0</v>
      </c>
      <c r="H39" s="58">
        <f t="shared" si="3"/>
        <v>0</v>
      </c>
      <c r="I39" s="417"/>
      <c r="J39" s="418"/>
      <c r="K39" s="419"/>
      <c r="L39" s="420"/>
      <c r="M39" s="39" t="e">
        <f t="shared" ca="1" si="4"/>
        <v>#VALUE!</v>
      </c>
      <c r="N39" s="78" t="str">
        <f t="shared" si="8"/>
        <v/>
      </c>
      <c r="O39" s="131">
        <f t="shared" ca="1" si="9"/>
        <v>0</v>
      </c>
      <c r="P39" s="132">
        <f t="shared" si="10"/>
        <v>0</v>
      </c>
      <c r="Q39" s="100">
        <f t="shared" ca="1" si="5"/>
        <v>0</v>
      </c>
      <c r="R39" s="95"/>
      <c r="S39" s="103">
        <f t="shared" ca="1" si="5"/>
        <v>0</v>
      </c>
      <c r="T39" s="96"/>
      <c r="U39" s="106">
        <f t="shared" ca="1" si="5"/>
        <v>0</v>
      </c>
      <c r="V39" s="97"/>
      <c r="W39" s="113">
        <f t="shared" ca="1" si="5"/>
        <v>0</v>
      </c>
      <c r="X39" s="114"/>
      <c r="Y39" s="162">
        <f t="shared" si="6"/>
        <v>0</v>
      </c>
    </row>
    <row r="40" spans="1:25" ht="20.100000000000001" customHeight="1" thickBot="1" x14ac:dyDescent="0.2">
      <c r="A40" s="421" t="s">
        <v>9</v>
      </c>
      <c r="B40" s="422"/>
      <c r="C40" s="53">
        <f ca="1">COUNTIF(M9:M39, "営業日")</f>
        <v>22</v>
      </c>
      <c r="D40" s="74" t="s">
        <v>10</v>
      </c>
      <c r="E40" s="54">
        <v>0</v>
      </c>
      <c r="F40" s="55">
        <v>0</v>
      </c>
      <c r="G40" s="54">
        <f ca="1">SUM(G9:G39)</f>
        <v>7.3333333333333304</v>
      </c>
      <c r="H40" s="59">
        <f>SUM(H9:H39)</f>
        <v>6.8749999999999982</v>
      </c>
      <c r="I40" s="423"/>
      <c r="J40" s="423"/>
      <c r="K40" s="423"/>
      <c r="L40" s="424"/>
      <c r="M40" s="6"/>
      <c r="N40" s="6"/>
      <c r="O40" s="139">
        <f t="shared" ref="O40:X40" ca="1" si="11">SUM(O9:O39)</f>
        <v>200.00000000000003</v>
      </c>
      <c r="P40" s="140">
        <f>SUM(P9:P39)</f>
        <v>164.99999999999997</v>
      </c>
      <c r="Q40" s="143">
        <f t="shared" ca="1" si="11"/>
        <v>0</v>
      </c>
      <c r="R40" s="144">
        <f t="shared" si="11"/>
        <v>0</v>
      </c>
      <c r="S40" s="147">
        <f t="shared" ca="1" si="11"/>
        <v>0</v>
      </c>
      <c r="T40" s="148">
        <f t="shared" si="11"/>
        <v>0</v>
      </c>
      <c r="U40" s="151">
        <f t="shared" ca="1" si="11"/>
        <v>0</v>
      </c>
      <c r="V40" s="152">
        <f t="shared" si="11"/>
        <v>0</v>
      </c>
      <c r="W40" s="155">
        <f t="shared" ca="1" si="11"/>
        <v>0</v>
      </c>
      <c r="X40" s="156">
        <f t="shared" si="11"/>
        <v>0</v>
      </c>
      <c r="Y40" s="163">
        <f>SUM(Y9:Y39)</f>
        <v>0</v>
      </c>
    </row>
    <row r="41" spans="1:25" ht="8.25" customHeight="1" thickBot="1" x14ac:dyDescent="0.2">
      <c r="C41" s="2"/>
      <c r="D41" s="2"/>
      <c r="E41" s="2"/>
      <c r="F41" s="2"/>
      <c r="G41" s="2"/>
      <c r="H41" s="2"/>
      <c r="I41" s="6"/>
      <c r="J41" s="6"/>
      <c r="K41" s="6"/>
      <c r="L41" s="6"/>
      <c r="M41" s="6"/>
      <c r="N41" s="6"/>
      <c r="P41">
        <f>COUNTIF(P9:P39,"&lt;&gt;"&amp;0)</f>
        <v>20</v>
      </c>
    </row>
    <row r="42" spans="1:25" s="17" customFormat="1" ht="16.5" customHeight="1" thickBot="1" x14ac:dyDescent="0.2">
      <c r="A42" s="411" t="s">
        <v>11</v>
      </c>
      <c r="B42" s="412"/>
      <c r="I42" s="18"/>
      <c r="J42" s="18"/>
      <c r="K42" s="18"/>
      <c r="L42" s="18"/>
      <c r="M42" s="19"/>
      <c r="N42" s="19"/>
      <c r="Y42" s="159"/>
    </row>
    <row r="43" spans="1:25" s="17" customFormat="1" ht="16.5" customHeight="1" thickBot="1" x14ac:dyDescent="0.2">
      <c r="A43" s="455" t="s">
        <v>65</v>
      </c>
      <c r="B43" s="456"/>
      <c r="C43" s="456"/>
      <c r="D43" s="456"/>
      <c r="E43" s="456"/>
      <c r="F43" s="456"/>
      <c r="G43" s="456"/>
      <c r="H43" s="457"/>
      <c r="I43" s="20"/>
      <c r="J43" s="21"/>
      <c r="K43" s="21"/>
      <c r="L43" s="21"/>
      <c r="M43" s="19"/>
      <c r="N43" s="19"/>
      <c r="O43" s="166" t="s">
        <v>29</v>
      </c>
      <c r="P43" s="167" t="s">
        <v>56</v>
      </c>
      <c r="Y43" s="159"/>
    </row>
    <row r="44" spans="1:25" s="17" customFormat="1" ht="16.5" customHeight="1" thickBot="1" x14ac:dyDescent="0.2">
      <c r="A44" s="452" t="s">
        <v>108</v>
      </c>
      <c r="B44" s="453"/>
      <c r="C44" s="453"/>
      <c r="D44" s="453"/>
      <c r="E44" s="453"/>
      <c r="F44" s="453"/>
      <c r="G44" s="453"/>
      <c r="H44" s="454"/>
      <c r="I44" s="22"/>
      <c r="J44" s="22"/>
      <c r="K44" s="22"/>
      <c r="L44" s="22"/>
      <c r="M44" s="19"/>
      <c r="N44" s="19"/>
      <c r="O44" s="164">
        <f ca="1">Q40+S40+U40+W40</f>
        <v>0</v>
      </c>
      <c r="P44" s="165">
        <f>R40+T40+V40+X40</f>
        <v>0</v>
      </c>
      <c r="Y44" s="159"/>
    </row>
    <row r="45" spans="1:25" s="17" customFormat="1" ht="16.5" customHeight="1" x14ac:dyDescent="0.15">
      <c r="A45" s="452" t="s">
        <v>109</v>
      </c>
      <c r="B45" s="453"/>
      <c r="C45" s="453"/>
      <c r="D45" s="453"/>
      <c r="E45" s="453"/>
      <c r="F45" s="453"/>
      <c r="G45" s="453"/>
      <c r="H45" s="454"/>
      <c r="I45" s="22"/>
      <c r="J45" s="22"/>
      <c r="K45" s="22"/>
      <c r="L45" s="22"/>
      <c r="M45" s="19"/>
      <c r="N45" s="19"/>
      <c r="Y45" s="159"/>
    </row>
    <row r="46" spans="1:25" s="17" customFormat="1" ht="16.5" customHeight="1" thickBot="1" x14ac:dyDescent="0.2">
      <c r="A46" s="458" t="s">
        <v>110</v>
      </c>
      <c r="B46" s="459"/>
      <c r="C46" s="459"/>
      <c r="D46" s="459"/>
      <c r="E46" s="459"/>
      <c r="F46" s="459"/>
      <c r="G46" s="459"/>
      <c r="H46" s="460"/>
      <c r="I46" s="22"/>
      <c r="J46" s="22"/>
      <c r="K46" s="22"/>
      <c r="L46" s="22"/>
      <c r="M46" s="19"/>
      <c r="N46" s="19"/>
      <c r="Y46" s="159"/>
    </row>
    <row r="47" spans="1:25" s="17" customFormat="1" ht="24" customHeight="1" x14ac:dyDescent="0.15">
      <c r="A47"/>
      <c r="B47"/>
      <c r="C47"/>
      <c r="D47"/>
      <c r="E47"/>
      <c r="F47"/>
      <c r="G47"/>
      <c r="H47"/>
      <c r="I47" s="23"/>
      <c r="J47"/>
      <c r="K47"/>
      <c r="L47" s="24"/>
      <c r="M47" s="19"/>
      <c r="N47" s="19"/>
      <c r="Y47" s="159"/>
    </row>
    <row r="48" spans="1:25" ht="13.5" hidden="1" x14ac:dyDescent="0.15"/>
    <row r="49" spans="11:11" ht="13.5" hidden="1" x14ac:dyDescent="0.15">
      <c r="K49" t="s">
        <v>12</v>
      </c>
    </row>
    <row r="50" spans="11:11" ht="13.5" hidden="1" x14ac:dyDescent="0.15"/>
  </sheetData>
  <sheetProtection insertColumns="0" insertRows="0" deleteColumns="0" deleteRows="0" selectLockedCells="1" selectUnlockedCells="1"/>
  <dataConsolidate/>
  <mergeCells count="48">
    <mergeCell ref="I36:L36"/>
    <mergeCell ref="I37:L37"/>
    <mergeCell ref="I38:L38"/>
    <mergeCell ref="I39:L39"/>
    <mergeCell ref="A40:B40"/>
    <mergeCell ref="I40:L40"/>
    <mergeCell ref="I31:L31"/>
    <mergeCell ref="I32:L32"/>
    <mergeCell ref="I33:L33"/>
    <mergeCell ref="I34:L34"/>
    <mergeCell ref="I35:L35"/>
    <mergeCell ref="I30:L30"/>
    <mergeCell ref="I19:L19"/>
    <mergeCell ref="I20:L20"/>
    <mergeCell ref="I21:L21"/>
    <mergeCell ref="I22:L22"/>
    <mergeCell ref="I23:L23"/>
    <mergeCell ref="I24:L24"/>
    <mergeCell ref="I25:L25"/>
    <mergeCell ref="I26:L26"/>
    <mergeCell ref="I27:L27"/>
    <mergeCell ref="I28:L28"/>
    <mergeCell ref="I29:L29"/>
    <mergeCell ref="I18:L18"/>
    <mergeCell ref="B8:D8"/>
    <mergeCell ref="I8:L8"/>
    <mergeCell ref="I9:L9"/>
    <mergeCell ref="I10:L10"/>
    <mergeCell ref="I11:L11"/>
    <mergeCell ref="I12:L12"/>
    <mergeCell ref="I13:L13"/>
    <mergeCell ref="I14:L14"/>
    <mergeCell ref="I15:L15"/>
    <mergeCell ref="I16:L16"/>
    <mergeCell ref="I17:L17"/>
    <mergeCell ref="I6:K6"/>
    <mergeCell ref="A1:L1"/>
    <mergeCell ref="N1:V1"/>
    <mergeCell ref="B5:D5"/>
    <mergeCell ref="G5:H5"/>
    <mergeCell ref="I5:L5"/>
    <mergeCell ref="A43:H43"/>
    <mergeCell ref="A44:H44"/>
    <mergeCell ref="A45:H45"/>
    <mergeCell ref="A46:H46"/>
    <mergeCell ref="B6:D6"/>
    <mergeCell ref="G6:H6"/>
    <mergeCell ref="A42:B42"/>
  </mergeCells>
  <phoneticPr fontId="4"/>
  <conditionalFormatting sqref="F9:F33 D31:D33 B32:B33 B37 D37 F35:F39 B9:B29 D9:D29 B39 D39">
    <cfRule type="expression" dxfId="408" priority="38" stopIfTrue="1">
      <formula>#REF!=1</formula>
    </cfRule>
  </conditionalFormatting>
  <conditionalFormatting sqref="M9:M39">
    <cfRule type="expression" dxfId="407" priority="39" stopIfTrue="1">
      <formula>#REF!</formula>
    </cfRule>
  </conditionalFormatting>
  <conditionalFormatting sqref="E37 E9:E33 E39">
    <cfRule type="expression" dxfId="406" priority="40" stopIfTrue="1">
      <formula>#REF!</formula>
    </cfRule>
    <cfRule type="expression" dxfId="405" priority="41" stopIfTrue="1">
      <formula>#REF!=1</formula>
    </cfRule>
  </conditionalFormatting>
  <conditionalFormatting sqref="A19:A39">
    <cfRule type="expression" dxfId="404" priority="36" stopIfTrue="1">
      <formula>WEEKDAY(A19)=1</formula>
    </cfRule>
    <cfRule type="expression" dxfId="403" priority="37">
      <formula>WEEKDAY(A19)=7</formula>
    </cfRule>
  </conditionalFormatting>
  <conditionalFormatting sqref="A19">
    <cfRule type="expression" dxfId="402" priority="35" stopIfTrue="1">
      <formula>ISERROR(MATCH($A19, INDIRECT("休業日!A1:A365"), 0)) =FALSE</formula>
    </cfRule>
  </conditionalFormatting>
  <conditionalFormatting sqref="A9:A18">
    <cfRule type="expression" dxfId="401" priority="33" stopIfTrue="1">
      <formula>WEEKDAY(A9)=1</formula>
    </cfRule>
    <cfRule type="expression" dxfId="400" priority="34">
      <formula>WEEKDAY(A9)=7</formula>
    </cfRule>
  </conditionalFormatting>
  <conditionalFormatting sqref="A9:A18">
    <cfRule type="expression" dxfId="399" priority="32" stopIfTrue="1">
      <formula>ISERROR(MATCH($A9, INDIRECT("休業日!A1:A365"), 0)) =FALSE</formula>
    </cfRule>
  </conditionalFormatting>
  <conditionalFormatting sqref="A20:A39">
    <cfRule type="expression" dxfId="398" priority="31" stopIfTrue="1">
      <formula>ISERROR(MATCH($A20, INDIRECT("休業日!A1:A365"), 0)) =FALSE</formula>
    </cfRule>
  </conditionalFormatting>
  <conditionalFormatting sqref="N19:N39">
    <cfRule type="expression" dxfId="397" priority="29" stopIfTrue="1">
      <formula>WEEKDAY(N19)=1</formula>
    </cfRule>
    <cfRule type="expression" dxfId="396" priority="30">
      <formula>WEEKDAY(N19)=7</formula>
    </cfRule>
  </conditionalFormatting>
  <conditionalFormatting sqref="N19">
    <cfRule type="expression" dxfId="395" priority="28" stopIfTrue="1">
      <formula>ISERROR(MATCH($A19, INDIRECT("休業日!A1:A365"), 0)) =FALSE</formula>
    </cfRule>
  </conditionalFormatting>
  <conditionalFormatting sqref="N9:N18">
    <cfRule type="expression" dxfId="394" priority="26" stopIfTrue="1">
      <formula>WEEKDAY(N9)=1</formula>
    </cfRule>
    <cfRule type="expression" dxfId="393" priority="27">
      <formula>WEEKDAY(N9)=7</formula>
    </cfRule>
  </conditionalFormatting>
  <conditionalFormatting sqref="N9:N18">
    <cfRule type="expression" dxfId="392" priority="25" stopIfTrue="1">
      <formula>ISERROR(MATCH($A9, INDIRECT("休業日!A1:A365"), 0)) =FALSE</formula>
    </cfRule>
  </conditionalFormatting>
  <conditionalFormatting sqref="N20:N39">
    <cfRule type="expression" dxfId="391" priority="24" stopIfTrue="1">
      <formula>ISERROR(MATCH($A20, INDIRECT("休業日!A1:A365"), 0)) =FALSE</formula>
    </cfRule>
  </conditionalFormatting>
  <conditionalFormatting sqref="D30">
    <cfRule type="expression" dxfId="390" priority="23" stopIfTrue="1">
      <formula>#REF!=1</formula>
    </cfRule>
  </conditionalFormatting>
  <conditionalFormatting sqref="F34 D34">
    <cfRule type="expression" dxfId="389" priority="20" stopIfTrue="1">
      <formula>#REF!=1</formula>
    </cfRule>
  </conditionalFormatting>
  <conditionalFormatting sqref="B30">
    <cfRule type="expression" dxfId="388" priority="18" stopIfTrue="1">
      <formula>#REF!=1</formula>
    </cfRule>
  </conditionalFormatting>
  <conditionalFormatting sqref="B31">
    <cfRule type="expression" dxfId="387" priority="17" stopIfTrue="1">
      <formula>#REF!=1</formula>
    </cfRule>
  </conditionalFormatting>
  <conditionalFormatting sqref="B34">
    <cfRule type="expression" dxfId="386" priority="16" stopIfTrue="1">
      <formula>#REF!=1</formula>
    </cfRule>
  </conditionalFormatting>
  <conditionalFormatting sqref="E34">
    <cfRule type="expression" dxfId="385" priority="14" stopIfTrue="1">
      <formula>#REF!</formula>
    </cfRule>
    <cfRule type="expression" dxfId="384" priority="15" stopIfTrue="1">
      <formula>#REF!=1</formula>
    </cfRule>
  </conditionalFormatting>
  <conditionalFormatting sqref="D35">
    <cfRule type="expression" dxfId="383" priority="12" stopIfTrue="1">
      <formula>#REF!=1</formula>
    </cfRule>
  </conditionalFormatting>
  <conditionalFormatting sqref="E35">
    <cfRule type="expression" dxfId="382" priority="10" stopIfTrue="1">
      <formula>#REF!</formula>
    </cfRule>
    <cfRule type="expression" dxfId="381" priority="11" stopIfTrue="1">
      <formula>#REF!=1</formula>
    </cfRule>
  </conditionalFormatting>
  <conditionalFormatting sqref="B36">
    <cfRule type="expression" dxfId="380" priority="9" stopIfTrue="1">
      <formula>#REF!=1</formula>
    </cfRule>
  </conditionalFormatting>
  <conditionalFormatting sqref="D36">
    <cfRule type="expression" dxfId="379" priority="8" stopIfTrue="1">
      <formula>#REF!=1</formula>
    </cfRule>
  </conditionalFormatting>
  <conditionalFormatting sqref="B35">
    <cfRule type="expression" dxfId="378" priority="7" stopIfTrue="1">
      <formula>#REF!=1</formula>
    </cfRule>
  </conditionalFormatting>
  <conditionalFormatting sqref="E36">
    <cfRule type="expression" dxfId="377" priority="5" stopIfTrue="1">
      <formula>#REF!</formula>
    </cfRule>
    <cfRule type="expression" dxfId="376" priority="6" stopIfTrue="1">
      <formula>#REF!=1</formula>
    </cfRule>
  </conditionalFormatting>
  <conditionalFormatting sqref="B38">
    <cfRule type="expression" dxfId="375" priority="4" stopIfTrue="1">
      <formula>#REF!=1</formula>
    </cfRule>
  </conditionalFormatting>
  <conditionalFormatting sqref="D38">
    <cfRule type="expression" dxfId="374" priority="3" stopIfTrue="1">
      <formula>#REF!=1</formula>
    </cfRule>
  </conditionalFormatting>
  <conditionalFormatting sqref="E38">
    <cfRule type="expression" dxfId="373" priority="1" stopIfTrue="1">
      <formula>#REF!</formula>
    </cfRule>
    <cfRule type="expression" dxfId="372" priority="2" stopIfTrue="1">
      <formula>#REF!=1</formula>
    </cfRule>
  </conditionalFormatting>
  <dataValidations count="7">
    <dataValidation type="textLength" imeMode="hiragana" operator="lessThanOrEqual" allowBlank="1" showInputMessage="1" showErrorMessage="1" errorTitle="入力文字数制限" error="２５５文字以内で入力してください。" sqref="A43:A46">
      <formula1>256</formula1>
    </dataValidation>
    <dataValidation imeMode="hiragana" allowBlank="1" sqref="I9:L39"/>
    <dataValidation type="whole" showInputMessage="1" showErrorMessage="1" sqref="J4:K4">
      <formula1>1</formula1>
      <formula2>20</formula2>
    </dataValidation>
    <dataValidation type="time" imeMode="off" operator="greaterThanOrEqual" allowBlank="1" showInputMessage="1" showErrorMessage="1" sqref="B9:B39 D9:F39">
      <formula1>0</formula1>
    </dataValidation>
    <dataValidation imeMode="hiragana" allowBlank="1" showInputMessage="1" showErrorMessage="1" sqref="J43:L43 I44:L46 A9:A39 N9:N39"/>
    <dataValidation allowBlank="1" showInputMessage="1" showErrorMessage="1" errorTitle="入力不可" error="自動計算のため、入力不可です。" sqref="C40"/>
    <dataValidation type="whole" operator="lessThanOrEqual" allowBlank="1" showInputMessage="1" showErrorMessage="1" errorTitle="入力不可" error="自動計算のため、入力不可です。" sqref="G9:H40 E40:F40 W9:W40 S9:S40 U9:U40 R40 Q9:Q40 Y9:Y40 X40 V40 T40 O9:P44">
      <formula1>0</formula1>
    </dataValidation>
  </dataValidations>
  <printOptions horizontalCentered="1" verticalCentered="1"/>
  <pageMargins left="0.70866141732283472" right="0.70866141732283472" top="0.74803149606299213" bottom="0.74803149606299213" header="0.31496062992125984" footer="0.31496062992125984"/>
  <pageSetup paperSize="9" scale="88" orientation="portrait" r:id="rId1"/>
  <colBreaks count="1" manualBreakCount="1">
    <brk id="12" max="1048575" man="1"/>
  </colBreaks>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pageSetUpPr fitToPage="1"/>
  </sheetPr>
  <dimension ref="A1:Y50"/>
  <sheetViews>
    <sheetView zoomScale="85" zoomScaleNormal="85" workbookViewId="0">
      <pane ySplit="8" topLeftCell="A39" activePane="bottomLeft" state="frozen"/>
      <selection pane="bottomLeft" activeCell="A43" sqref="A43:H46"/>
    </sheetView>
  </sheetViews>
  <sheetFormatPr defaultColWidth="8" defaultRowHeight="0" customHeight="1" zeroHeight="1" x14ac:dyDescent="0.15"/>
  <cols>
    <col min="1" max="1" width="11.375" bestFit="1" customWidth="1"/>
    <col min="2" max="2" width="8.625" customWidth="1"/>
    <col min="3" max="3" width="4.375" customWidth="1"/>
    <col min="4" max="8" width="8.625" customWidth="1"/>
    <col min="9" max="9" width="15.75" customWidth="1"/>
    <col min="10" max="10" width="7.75" customWidth="1"/>
    <col min="11" max="12" width="3.875" customWidth="1"/>
    <col min="13" max="13" width="2.5" style="5" customWidth="1"/>
    <col min="14" max="14" width="5.5" style="5" bestFit="1" customWidth="1"/>
    <col min="15" max="15" width="13.875" bestFit="1" customWidth="1"/>
    <col min="16" max="16" width="13.875" customWidth="1"/>
    <col min="17" max="17" width="13.875" bestFit="1" customWidth="1"/>
    <col min="18" max="18" width="13.875" customWidth="1"/>
    <col min="19" max="19" width="13.875" bestFit="1" customWidth="1"/>
    <col min="20" max="20" width="13.875" customWidth="1"/>
    <col min="21" max="21" width="13.875" bestFit="1" customWidth="1"/>
    <col min="22" max="22" width="13.875" customWidth="1"/>
    <col min="23" max="23" width="13.875" bestFit="1" customWidth="1"/>
    <col min="24" max="24" width="13.875" customWidth="1"/>
    <col min="25" max="25" width="17.25" style="157" customWidth="1"/>
  </cols>
  <sheetData>
    <row r="1" spans="1:25" ht="33" customHeight="1" thickBot="1" x14ac:dyDescent="0.2">
      <c r="A1" s="442" t="s">
        <v>19</v>
      </c>
      <c r="B1" s="442"/>
      <c r="C1" s="442"/>
      <c r="D1" s="442"/>
      <c r="E1" s="442"/>
      <c r="F1" s="442"/>
      <c r="G1" s="442"/>
      <c r="H1" s="442"/>
      <c r="I1" s="442"/>
      <c r="J1" s="442"/>
      <c r="K1" s="442"/>
      <c r="L1" s="442"/>
      <c r="N1" s="443" t="s">
        <v>20</v>
      </c>
      <c r="O1" s="444"/>
      <c r="P1" s="444"/>
      <c r="Q1" s="444"/>
      <c r="R1" s="444"/>
      <c r="S1" s="444"/>
      <c r="T1" s="444"/>
      <c r="U1" s="444"/>
      <c r="V1" s="444"/>
    </row>
    <row r="2" spans="1:25" ht="17.25" customHeight="1" thickBot="1" x14ac:dyDescent="0.2">
      <c r="A2" s="41"/>
      <c r="B2" s="2"/>
      <c r="C2" s="2"/>
      <c r="D2" s="2"/>
      <c r="E2" s="36"/>
      <c r="F2" s="36"/>
      <c r="G2" s="36"/>
      <c r="H2" s="36"/>
      <c r="I2" s="3"/>
      <c r="J2" s="4"/>
      <c r="K2" s="4"/>
      <c r="N2" s="26"/>
      <c r="O2" s="134" t="s">
        <v>30</v>
      </c>
      <c r="P2" s="135" t="s">
        <v>31</v>
      </c>
      <c r="Q2" s="135" t="s">
        <v>32</v>
      </c>
      <c r="R2" s="136" t="s">
        <v>28</v>
      </c>
      <c r="Y2" s="158" t="s">
        <v>54</v>
      </c>
    </row>
    <row r="3" spans="1:25" ht="17.25" customHeight="1" thickBot="1" x14ac:dyDescent="0.2">
      <c r="A3" s="1"/>
      <c r="B3" s="2"/>
      <c r="C3" s="2"/>
      <c r="D3" s="2"/>
      <c r="E3" s="36"/>
      <c r="F3" s="36"/>
      <c r="G3" s="36"/>
      <c r="H3" s="36"/>
      <c r="I3" s="3"/>
      <c r="J3" s="4"/>
      <c r="K3" s="4"/>
      <c r="N3" s="26"/>
      <c r="O3" s="42">
        <v>200</v>
      </c>
      <c r="P3" s="40">
        <f ca="1">C40</f>
        <v>20</v>
      </c>
      <c r="Q3" s="65">
        <f ca="1">O3/P3</f>
        <v>10</v>
      </c>
      <c r="R3" s="66" t="str">
        <f ca="1">TEXT(Q3/24,"h:mm")</f>
        <v>10:00</v>
      </c>
    </row>
    <row r="4" spans="1:25" ht="8.1" customHeight="1" thickBot="1" x14ac:dyDescent="0.2">
      <c r="B4" s="37"/>
      <c r="C4" s="37"/>
      <c r="D4" s="37"/>
      <c r="I4" s="6"/>
      <c r="J4" s="7">
        <v>1</v>
      </c>
      <c r="K4" s="7"/>
      <c r="M4" s="6"/>
      <c r="N4" s="6"/>
      <c r="O4" s="88"/>
      <c r="P4" s="88"/>
    </row>
    <row r="5" spans="1:25" ht="20.100000000000001" customHeight="1" thickTop="1" x14ac:dyDescent="0.15">
      <c r="A5" s="331" t="s">
        <v>18</v>
      </c>
      <c r="B5" s="445">
        <v>41455</v>
      </c>
      <c r="C5" s="446"/>
      <c r="D5" s="447"/>
      <c r="G5" s="448" t="s">
        <v>0</v>
      </c>
      <c r="H5" s="449"/>
      <c r="I5" s="450" t="s">
        <v>59</v>
      </c>
      <c r="J5" s="450"/>
      <c r="K5" s="450"/>
      <c r="L5" s="451"/>
      <c r="M5" s="6"/>
      <c r="N5" s="133" t="s">
        <v>16</v>
      </c>
      <c r="P5" s="133"/>
      <c r="Q5" s="83" t="s">
        <v>52</v>
      </c>
      <c r="R5" s="79"/>
      <c r="S5" s="85" t="s">
        <v>37</v>
      </c>
      <c r="T5" s="117"/>
      <c r="U5" s="87" t="s">
        <v>40</v>
      </c>
      <c r="V5" s="81"/>
      <c r="W5" s="115" t="s">
        <v>43</v>
      </c>
      <c r="X5" s="107"/>
    </row>
    <row r="6" spans="1:25" ht="20.100000000000001" customHeight="1" thickBot="1" x14ac:dyDescent="0.2">
      <c r="A6" s="332" t="s">
        <v>57</v>
      </c>
      <c r="B6" s="436" t="s">
        <v>61</v>
      </c>
      <c r="C6" s="437"/>
      <c r="D6" s="438"/>
      <c r="E6" s="8"/>
      <c r="F6" s="9"/>
      <c r="G6" s="439" t="s">
        <v>1</v>
      </c>
      <c r="H6" s="440"/>
      <c r="I6" s="441" t="s">
        <v>60</v>
      </c>
      <c r="J6" s="441"/>
      <c r="K6" s="441"/>
      <c r="L6" s="25" t="s">
        <v>2</v>
      </c>
      <c r="M6" s="6"/>
      <c r="N6" s="6"/>
      <c r="Q6" s="84" t="s">
        <v>53</v>
      </c>
      <c r="R6" s="80"/>
      <c r="S6" s="86" t="s">
        <v>38</v>
      </c>
      <c r="T6" s="118"/>
      <c r="U6" s="120" t="s">
        <v>41</v>
      </c>
      <c r="V6" s="82"/>
      <c r="W6" s="121" t="s">
        <v>44</v>
      </c>
      <c r="X6" s="108"/>
    </row>
    <row r="7" spans="1:25" ht="19.5" customHeight="1" thickBot="1" x14ac:dyDescent="0.2">
      <c r="A7" s="330" t="str">
        <f>IF(LEN(B5)=6,B5,CONCATENATE(,YEAR(B5),IF(LEN(MONTH(B5)) &gt; 1, "", "0"), MONTH(B5)))</f>
        <v>201707</v>
      </c>
      <c r="D7" s="10"/>
      <c r="E7" s="11"/>
      <c r="F7" s="12"/>
      <c r="G7" s="12"/>
      <c r="H7" s="2"/>
      <c r="I7" s="2"/>
      <c r="J7" s="2"/>
      <c r="K7" s="2"/>
      <c r="L7" s="13"/>
      <c r="M7" s="6"/>
      <c r="N7" s="6"/>
      <c r="Q7" s="84" t="s">
        <v>50</v>
      </c>
      <c r="R7" s="116"/>
      <c r="S7" s="119" t="s">
        <v>39</v>
      </c>
      <c r="T7" s="122"/>
      <c r="U7" s="125" t="s">
        <v>42</v>
      </c>
      <c r="V7" s="123"/>
      <c r="W7" s="126" t="s">
        <v>45</v>
      </c>
      <c r="X7" s="124"/>
    </row>
    <row r="8" spans="1:25" ht="24.75" customHeight="1" thickTop="1" thickBot="1" x14ac:dyDescent="0.2">
      <c r="A8" s="70" t="s">
        <v>3</v>
      </c>
      <c r="B8" s="427" t="s">
        <v>4</v>
      </c>
      <c r="C8" s="428"/>
      <c r="D8" s="429"/>
      <c r="E8" s="71" t="s">
        <v>17</v>
      </c>
      <c r="F8" s="72" t="s">
        <v>5</v>
      </c>
      <c r="G8" s="71" t="s">
        <v>21</v>
      </c>
      <c r="H8" s="73" t="s">
        <v>6</v>
      </c>
      <c r="I8" s="430" t="s">
        <v>7</v>
      </c>
      <c r="J8" s="430"/>
      <c r="K8" s="430"/>
      <c r="L8" s="431"/>
      <c r="M8" s="67">
        <v>0.33333333333333331</v>
      </c>
      <c r="N8" s="75" t="s">
        <v>15</v>
      </c>
      <c r="O8" s="137" t="s">
        <v>27</v>
      </c>
      <c r="P8" s="138" t="s">
        <v>14</v>
      </c>
      <c r="Q8" s="141" t="s">
        <v>46</v>
      </c>
      <c r="R8" s="142" t="s">
        <v>14</v>
      </c>
      <c r="S8" s="145" t="s">
        <v>47</v>
      </c>
      <c r="T8" s="146" t="s">
        <v>14</v>
      </c>
      <c r="U8" s="149" t="s">
        <v>48</v>
      </c>
      <c r="V8" s="150" t="s">
        <v>14</v>
      </c>
      <c r="W8" s="153" t="s">
        <v>49</v>
      </c>
      <c r="X8" s="154" t="s">
        <v>14</v>
      </c>
      <c r="Y8" s="138" t="s">
        <v>55</v>
      </c>
    </row>
    <row r="9" spans="1:25" ht="20.100000000000001" customHeight="1" thickTop="1" x14ac:dyDescent="0.15">
      <c r="A9" s="60">
        <f>TEXT(CONCATENATE(A7, "01"), "0000!/00!/00")*1</f>
        <v>41455</v>
      </c>
      <c r="B9" s="62"/>
      <c r="C9" s="14" t="s">
        <v>8</v>
      </c>
      <c r="D9" s="43"/>
      <c r="E9" s="44"/>
      <c r="F9" s="45"/>
      <c r="G9" s="68">
        <f ca="1">IF(ISERROR(M9), 0, IF(M9="営業日", M$8, 0))</f>
        <v>0</v>
      </c>
      <c r="H9" s="56">
        <f>D9-B9-E9-F9</f>
        <v>0</v>
      </c>
      <c r="I9" s="432"/>
      <c r="J9" s="433"/>
      <c r="K9" s="434"/>
      <c r="L9" s="435"/>
      <c r="M9" s="39" t="str">
        <f ca="1">IF(WEEKDAY(A9)=1,"",IF(WEEKDAY(A9)=7,"",IF(ISERROR(MATCH(A9,INDIRECT("休業日!a1:a365"),0))=FALSE,"","営業日")))</f>
        <v/>
      </c>
      <c r="N9" s="76">
        <f>TEXT(CONCATENATE(A7, "01"), "0000!/00!/00")*1</f>
        <v>41455</v>
      </c>
      <c r="O9" s="127">
        <f t="shared" ref="O9:O10" ca="1" si="0">IF(ISERROR(M9), 0, IF(M9="営業日", $Q$3, 0))</f>
        <v>0</v>
      </c>
      <c r="P9" s="128">
        <f t="shared" ref="P9:P10" si="1">H9*24</f>
        <v>0</v>
      </c>
      <c r="Q9" s="98">
        <f ca="1">$O9*R$7</f>
        <v>0</v>
      </c>
      <c r="R9" s="89"/>
      <c r="S9" s="101">
        <f ca="1">$O9*T$7</f>
        <v>0</v>
      </c>
      <c r="T9" s="90"/>
      <c r="U9" s="104">
        <f ca="1">$O9*V$7</f>
        <v>0</v>
      </c>
      <c r="V9" s="91"/>
      <c r="W9" s="109">
        <f ca="1">$O9*X$7</f>
        <v>0</v>
      </c>
      <c r="X9" s="110"/>
      <c r="Y9" s="160">
        <f>R9+T9+V9+X9</f>
        <v>0</v>
      </c>
    </row>
    <row r="10" spans="1:25" ht="20.100000000000001" customHeight="1" x14ac:dyDescent="0.15">
      <c r="A10" s="60">
        <f>IF(A9="", "",IF(MONTH(A9)=MONTH(A9+1),A9+1,""))</f>
        <v>41456</v>
      </c>
      <c r="B10" s="62"/>
      <c r="C10" s="14" t="s">
        <v>8</v>
      </c>
      <c r="D10" s="43"/>
      <c r="E10" s="46"/>
      <c r="F10" s="47"/>
      <c r="G10" s="68">
        <f t="shared" ref="G10:G39" ca="1" si="2">IF(ISERROR(M10), 0, IF(M10="営業日", M$8, 0))</f>
        <v>0</v>
      </c>
      <c r="H10" s="57">
        <f t="shared" ref="H10:H39" si="3">D10-B10-E10-F10</f>
        <v>0</v>
      </c>
      <c r="I10" s="413"/>
      <c r="J10" s="414"/>
      <c r="K10" s="415"/>
      <c r="L10" s="416"/>
      <c r="M10" s="39" t="str">
        <f t="shared" ref="M10:M39" ca="1" si="4">IF(WEEKDAY(A10)=1,"",IF(WEEKDAY(A10)=7,"",IF(ISERROR(MATCH(A10,INDIRECT("休業日!a1:a365"),0))=FALSE,"","営業日")))</f>
        <v/>
      </c>
      <c r="N10" s="77">
        <f>IF(N9="", "",IF(MONTH(N9)=MONTH(N9+1),N9+1,""))</f>
        <v>41456</v>
      </c>
      <c r="O10" s="129">
        <f t="shared" ca="1" si="0"/>
        <v>0</v>
      </c>
      <c r="P10" s="130">
        <f t="shared" si="1"/>
        <v>0</v>
      </c>
      <c r="Q10" s="99">
        <f t="shared" ref="Q10:W39" ca="1" si="5">$O10*R$7</f>
        <v>0</v>
      </c>
      <c r="R10" s="92"/>
      <c r="S10" s="102">
        <f t="shared" ca="1" si="5"/>
        <v>0</v>
      </c>
      <c r="T10" s="93"/>
      <c r="U10" s="105">
        <f t="shared" ca="1" si="5"/>
        <v>0</v>
      </c>
      <c r="V10" s="94"/>
      <c r="W10" s="111">
        <f t="shared" ca="1" si="5"/>
        <v>0</v>
      </c>
      <c r="X10" s="112"/>
      <c r="Y10" s="161">
        <f t="shared" ref="Y10:Y39" si="6">R10+T10+V10+X10</f>
        <v>0</v>
      </c>
    </row>
    <row r="11" spans="1:25" ht="20.100000000000001" customHeight="1" x14ac:dyDescent="0.15">
      <c r="A11" s="60">
        <f t="shared" ref="A11:A39" si="7">IF(A10="", "",IF(MONTH(A10)=MONTH(A10+1),A10+1,""))</f>
        <v>41457</v>
      </c>
      <c r="B11" s="62">
        <v>0.41666666666666669</v>
      </c>
      <c r="C11" s="14" t="s">
        <v>8</v>
      </c>
      <c r="D11" s="43">
        <v>0.79166666666666663</v>
      </c>
      <c r="E11" s="48">
        <v>4.1666666666666664E-2</v>
      </c>
      <c r="F11" s="47"/>
      <c r="G11" s="68">
        <f t="shared" ca="1" si="2"/>
        <v>0.33333333333333331</v>
      </c>
      <c r="H11" s="57">
        <f t="shared" si="3"/>
        <v>0.33333333333333326</v>
      </c>
      <c r="I11" s="413"/>
      <c r="J11" s="414"/>
      <c r="K11" s="415"/>
      <c r="L11" s="416"/>
      <c r="M11" s="39" t="str">
        <f t="shared" ca="1" si="4"/>
        <v>営業日</v>
      </c>
      <c r="N11" s="77">
        <f t="shared" ref="N11:N39" si="8">IF(N10="", "",IF(MONTH(N10)=MONTH(N10+1),N10+1,""))</f>
        <v>41457</v>
      </c>
      <c r="O11" s="129">
        <f ca="1">IF(ISERROR(M11), 0, IF(M11="営業日", $Q$3, 0))</f>
        <v>10</v>
      </c>
      <c r="P11" s="130">
        <f>H11*24</f>
        <v>7.9999999999999982</v>
      </c>
      <c r="Q11" s="99">
        <f t="shared" ca="1" si="5"/>
        <v>0</v>
      </c>
      <c r="R11" s="92"/>
      <c r="S11" s="102">
        <f t="shared" ca="1" si="5"/>
        <v>0</v>
      </c>
      <c r="T11" s="93"/>
      <c r="U11" s="105">
        <f t="shared" ca="1" si="5"/>
        <v>0</v>
      </c>
      <c r="V11" s="94"/>
      <c r="W11" s="111">
        <f t="shared" ca="1" si="5"/>
        <v>0</v>
      </c>
      <c r="X11" s="112"/>
      <c r="Y11" s="161">
        <f t="shared" si="6"/>
        <v>0</v>
      </c>
    </row>
    <row r="12" spans="1:25" ht="20.100000000000001" customHeight="1" x14ac:dyDescent="0.15">
      <c r="A12" s="60">
        <f t="shared" si="7"/>
        <v>41458</v>
      </c>
      <c r="B12" s="62">
        <v>0.41666666666666669</v>
      </c>
      <c r="C12" s="14" t="s">
        <v>8</v>
      </c>
      <c r="D12" s="43">
        <v>0.875</v>
      </c>
      <c r="E12" s="48">
        <v>4.1666666666666664E-2</v>
      </c>
      <c r="F12" s="47"/>
      <c r="G12" s="68">
        <f t="shared" ca="1" si="2"/>
        <v>0.33333333333333331</v>
      </c>
      <c r="H12" s="57">
        <f t="shared" si="3"/>
        <v>0.41666666666666663</v>
      </c>
      <c r="I12" s="413"/>
      <c r="J12" s="414"/>
      <c r="K12" s="415"/>
      <c r="L12" s="416"/>
      <c r="M12" s="39" t="str">
        <f t="shared" ca="1" si="4"/>
        <v>営業日</v>
      </c>
      <c r="N12" s="77">
        <f t="shared" si="8"/>
        <v>41458</v>
      </c>
      <c r="O12" s="129">
        <f t="shared" ref="O12:O39" ca="1" si="9">IF(ISERROR(M12), 0, IF(M12="営業日", $Q$3, 0))</f>
        <v>10</v>
      </c>
      <c r="P12" s="130">
        <f t="shared" ref="P12:P39" si="10">H12*24</f>
        <v>10</v>
      </c>
      <c r="Q12" s="99">
        <f t="shared" ca="1" si="5"/>
        <v>0</v>
      </c>
      <c r="R12" s="92"/>
      <c r="S12" s="102">
        <f t="shared" ca="1" si="5"/>
        <v>0</v>
      </c>
      <c r="T12" s="93"/>
      <c r="U12" s="105">
        <f t="shared" ca="1" si="5"/>
        <v>0</v>
      </c>
      <c r="V12" s="94"/>
      <c r="W12" s="111">
        <f t="shared" ca="1" si="5"/>
        <v>0</v>
      </c>
      <c r="X12" s="112"/>
      <c r="Y12" s="161">
        <f t="shared" si="6"/>
        <v>0</v>
      </c>
    </row>
    <row r="13" spans="1:25" ht="20.100000000000001" customHeight="1" x14ac:dyDescent="0.15">
      <c r="A13" s="60">
        <f t="shared" si="7"/>
        <v>41459</v>
      </c>
      <c r="B13" s="62">
        <v>0.41666666666666669</v>
      </c>
      <c r="C13" s="14" t="s">
        <v>8</v>
      </c>
      <c r="D13" s="43">
        <v>0.83333333333333337</v>
      </c>
      <c r="E13" s="48">
        <v>4.1666666666666664E-2</v>
      </c>
      <c r="F13" s="47"/>
      <c r="G13" s="68">
        <f t="shared" ca="1" si="2"/>
        <v>0.33333333333333331</v>
      </c>
      <c r="H13" s="57">
        <f t="shared" si="3"/>
        <v>0.375</v>
      </c>
      <c r="I13" s="413"/>
      <c r="J13" s="414"/>
      <c r="K13" s="415"/>
      <c r="L13" s="416"/>
      <c r="M13" s="39" t="str">
        <f t="shared" ca="1" si="4"/>
        <v>営業日</v>
      </c>
      <c r="N13" s="77">
        <f t="shared" si="8"/>
        <v>41459</v>
      </c>
      <c r="O13" s="129">
        <f t="shared" ca="1" si="9"/>
        <v>10</v>
      </c>
      <c r="P13" s="130">
        <f t="shared" si="10"/>
        <v>9</v>
      </c>
      <c r="Q13" s="99">
        <f t="shared" ca="1" si="5"/>
        <v>0</v>
      </c>
      <c r="R13" s="92"/>
      <c r="S13" s="102">
        <f t="shared" ca="1" si="5"/>
        <v>0</v>
      </c>
      <c r="T13" s="93"/>
      <c r="U13" s="105">
        <f t="shared" ca="1" si="5"/>
        <v>0</v>
      </c>
      <c r="V13" s="94"/>
      <c r="W13" s="111">
        <f t="shared" ca="1" si="5"/>
        <v>0</v>
      </c>
      <c r="X13" s="112"/>
      <c r="Y13" s="161">
        <f t="shared" si="6"/>
        <v>0</v>
      </c>
    </row>
    <row r="14" spans="1:25" ht="20.100000000000001" customHeight="1" x14ac:dyDescent="0.15">
      <c r="A14" s="60">
        <f t="shared" si="7"/>
        <v>41460</v>
      </c>
      <c r="B14" s="62">
        <v>0.41666666666666669</v>
      </c>
      <c r="C14" s="14" t="s">
        <v>8</v>
      </c>
      <c r="D14" s="43">
        <v>0.875</v>
      </c>
      <c r="E14" s="48">
        <v>4.1666666666666664E-2</v>
      </c>
      <c r="F14" s="47"/>
      <c r="G14" s="68">
        <f t="shared" ca="1" si="2"/>
        <v>0.33333333333333331</v>
      </c>
      <c r="H14" s="57">
        <f t="shared" si="3"/>
        <v>0.41666666666666663</v>
      </c>
      <c r="I14" s="413"/>
      <c r="J14" s="414"/>
      <c r="K14" s="415"/>
      <c r="L14" s="416"/>
      <c r="M14" s="39" t="str">
        <f t="shared" ca="1" si="4"/>
        <v>営業日</v>
      </c>
      <c r="N14" s="77">
        <f t="shared" si="8"/>
        <v>41460</v>
      </c>
      <c r="O14" s="129">
        <f t="shared" ca="1" si="9"/>
        <v>10</v>
      </c>
      <c r="P14" s="130">
        <f t="shared" si="10"/>
        <v>10</v>
      </c>
      <c r="Q14" s="99">
        <f t="shared" ca="1" si="5"/>
        <v>0</v>
      </c>
      <c r="R14" s="92"/>
      <c r="S14" s="102">
        <f t="shared" ca="1" si="5"/>
        <v>0</v>
      </c>
      <c r="T14" s="93"/>
      <c r="U14" s="105">
        <f t="shared" ca="1" si="5"/>
        <v>0</v>
      </c>
      <c r="V14" s="94"/>
      <c r="W14" s="111">
        <f t="shared" ca="1" si="5"/>
        <v>0</v>
      </c>
      <c r="X14" s="112"/>
      <c r="Y14" s="161">
        <f t="shared" si="6"/>
        <v>0</v>
      </c>
    </row>
    <row r="15" spans="1:25" ht="20.100000000000001" customHeight="1" x14ac:dyDescent="0.15">
      <c r="A15" s="60">
        <f t="shared" si="7"/>
        <v>41461</v>
      </c>
      <c r="B15" s="62">
        <v>0.41666666666666669</v>
      </c>
      <c r="C15" s="14" t="s">
        <v>8</v>
      </c>
      <c r="D15" s="43">
        <v>0.79166666666666663</v>
      </c>
      <c r="E15" s="48">
        <v>4.1666666666666664E-2</v>
      </c>
      <c r="F15" s="47"/>
      <c r="G15" s="68">
        <f t="shared" ca="1" si="2"/>
        <v>0.33333333333333331</v>
      </c>
      <c r="H15" s="57">
        <f t="shared" si="3"/>
        <v>0.33333333333333326</v>
      </c>
      <c r="I15" s="413"/>
      <c r="J15" s="414"/>
      <c r="K15" s="415"/>
      <c r="L15" s="416"/>
      <c r="M15" s="39" t="str">
        <f t="shared" ca="1" si="4"/>
        <v>営業日</v>
      </c>
      <c r="N15" s="77">
        <f t="shared" si="8"/>
        <v>41461</v>
      </c>
      <c r="O15" s="129">
        <f t="shared" ca="1" si="9"/>
        <v>10</v>
      </c>
      <c r="P15" s="130">
        <f t="shared" si="10"/>
        <v>7.9999999999999982</v>
      </c>
      <c r="Q15" s="99">
        <f t="shared" ca="1" si="5"/>
        <v>0</v>
      </c>
      <c r="R15" s="92"/>
      <c r="S15" s="102">
        <f t="shared" ca="1" si="5"/>
        <v>0</v>
      </c>
      <c r="T15" s="93"/>
      <c r="U15" s="105">
        <f t="shared" ca="1" si="5"/>
        <v>0</v>
      </c>
      <c r="V15" s="94"/>
      <c r="W15" s="111">
        <f t="shared" ca="1" si="5"/>
        <v>0</v>
      </c>
      <c r="X15" s="112"/>
      <c r="Y15" s="161">
        <f t="shared" si="6"/>
        <v>0</v>
      </c>
    </row>
    <row r="16" spans="1:25" ht="20.100000000000001" customHeight="1" x14ac:dyDescent="0.15">
      <c r="A16" s="60">
        <f t="shared" si="7"/>
        <v>41462</v>
      </c>
      <c r="B16" s="62"/>
      <c r="C16" s="14" t="s">
        <v>8</v>
      </c>
      <c r="D16" s="43"/>
      <c r="E16" s="48"/>
      <c r="F16" s="47"/>
      <c r="G16" s="68">
        <f t="shared" ca="1" si="2"/>
        <v>0</v>
      </c>
      <c r="H16" s="57">
        <f t="shared" si="3"/>
        <v>0</v>
      </c>
      <c r="I16" s="413"/>
      <c r="J16" s="414"/>
      <c r="K16" s="415"/>
      <c r="L16" s="416"/>
      <c r="M16" s="39" t="str">
        <f t="shared" ca="1" si="4"/>
        <v/>
      </c>
      <c r="N16" s="77">
        <f t="shared" si="8"/>
        <v>41462</v>
      </c>
      <c r="O16" s="129">
        <f t="shared" ca="1" si="9"/>
        <v>0</v>
      </c>
      <c r="P16" s="130">
        <f t="shared" si="10"/>
        <v>0</v>
      </c>
      <c r="Q16" s="99">
        <f t="shared" ca="1" si="5"/>
        <v>0</v>
      </c>
      <c r="R16" s="92"/>
      <c r="S16" s="102">
        <f t="shared" ca="1" si="5"/>
        <v>0</v>
      </c>
      <c r="T16" s="93"/>
      <c r="U16" s="105">
        <f t="shared" ca="1" si="5"/>
        <v>0</v>
      </c>
      <c r="V16" s="94"/>
      <c r="W16" s="111">
        <f t="shared" ca="1" si="5"/>
        <v>0</v>
      </c>
      <c r="X16" s="112"/>
      <c r="Y16" s="161">
        <f t="shared" si="6"/>
        <v>0</v>
      </c>
    </row>
    <row r="17" spans="1:25" ht="20.100000000000001" customHeight="1" x14ac:dyDescent="0.15">
      <c r="A17" s="60">
        <f t="shared" si="7"/>
        <v>41463</v>
      </c>
      <c r="B17" s="62"/>
      <c r="C17" s="14" t="s">
        <v>8</v>
      </c>
      <c r="D17" s="43"/>
      <c r="E17" s="48"/>
      <c r="F17" s="47"/>
      <c r="G17" s="68">
        <f t="shared" ca="1" si="2"/>
        <v>0</v>
      </c>
      <c r="H17" s="57">
        <f t="shared" si="3"/>
        <v>0</v>
      </c>
      <c r="I17" s="413"/>
      <c r="J17" s="414"/>
      <c r="K17" s="415"/>
      <c r="L17" s="416"/>
      <c r="M17" s="39" t="str">
        <f t="shared" ca="1" si="4"/>
        <v/>
      </c>
      <c r="N17" s="77">
        <f t="shared" si="8"/>
        <v>41463</v>
      </c>
      <c r="O17" s="129">
        <f t="shared" ca="1" si="9"/>
        <v>0</v>
      </c>
      <c r="P17" s="130">
        <f t="shared" si="10"/>
        <v>0</v>
      </c>
      <c r="Q17" s="99">
        <f t="shared" ca="1" si="5"/>
        <v>0</v>
      </c>
      <c r="R17" s="92"/>
      <c r="S17" s="102">
        <f t="shared" ca="1" si="5"/>
        <v>0</v>
      </c>
      <c r="T17" s="93"/>
      <c r="U17" s="105">
        <f t="shared" ca="1" si="5"/>
        <v>0</v>
      </c>
      <c r="V17" s="94"/>
      <c r="W17" s="111">
        <f t="shared" ca="1" si="5"/>
        <v>0</v>
      </c>
      <c r="X17" s="112"/>
      <c r="Y17" s="161">
        <f t="shared" si="6"/>
        <v>0</v>
      </c>
    </row>
    <row r="18" spans="1:25" ht="20.100000000000001" customHeight="1" x14ac:dyDescent="0.15">
      <c r="A18" s="60">
        <f t="shared" si="7"/>
        <v>41464</v>
      </c>
      <c r="B18" s="62">
        <v>0.41666666666666669</v>
      </c>
      <c r="C18" s="14" t="s">
        <v>8</v>
      </c>
      <c r="D18" s="43">
        <v>0.91666666666666663</v>
      </c>
      <c r="E18" s="48">
        <v>4.1666666666666664E-2</v>
      </c>
      <c r="F18" s="47"/>
      <c r="G18" s="68">
        <f t="shared" ca="1" si="2"/>
        <v>0.33333333333333331</v>
      </c>
      <c r="H18" s="57">
        <f t="shared" si="3"/>
        <v>0.45833333333333326</v>
      </c>
      <c r="I18" s="413"/>
      <c r="J18" s="414"/>
      <c r="K18" s="415"/>
      <c r="L18" s="416"/>
      <c r="M18" s="39" t="str">
        <f t="shared" ca="1" si="4"/>
        <v>営業日</v>
      </c>
      <c r="N18" s="77">
        <f t="shared" si="8"/>
        <v>41464</v>
      </c>
      <c r="O18" s="129">
        <f t="shared" ca="1" si="9"/>
        <v>10</v>
      </c>
      <c r="P18" s="130">
        <f t="shared" si="10"/>
        <v>10.999999999999998</v>
      </c>
      <c r="Q18" s="99">
        <f t="shared" ca="1" si="5"/>
        <v>0</v>
      </c>
      <c r="R18" s="92"/>
      <c r="S18" s="102">
        <f t="shared" ca="1" si="5"/>
        <v>0</v>
      </c>
      <c r="T18" s="93"/>
      <c r="U18" s="105">
        <f t="shared" ca="1" si="5"/>
        <v>0</v>
      </c>
      <c r="V18" s="94"/>
      <c r="W18" s="111">
        <f t="shared" ca="1" si="5"/>
        <v>0</v>
      </c>
      <c r="X18" s="112"/>
      <c r="Y18" s="161">
        <f t="shared" si="6"/>
        <v>0</v>
      </c>
    </row>
    <row r="19" spans="1:25" ht="20.100000000000001" customHeight="1" x14ac:dyDescent="0.15">
      <c r="A19" s="60">
        <f t="shared" si="7"/>
        <v>41465</v>
      </c>
      <c r="B19" s="62">
        <v>0.4375</v>
      </c>
      <c r="C19" s="14" t="s">
        <v>8</v>
      </c>
      <c r="D19" s="43">
        <v>0.91666666666666663</v>
      </c>
      <c r="E19" s="48">
        <v>4.1666666666666664E-2</v>
      </c>
      <c r="F19" s="47"/>
      <c r="G19" s="68">
        <f t="shared" ca="1" si="2"/>
        <v>0.33333333333333331</v>
      </c>
      <c r="H19" s="57">
        <f t="shared" si="3"/>
        <v>0.43749999999999994</v>
      </c>
      <c r="I19" s="413"/>
      <c r="J19" s="414"/>
      <c r="K19" s="415"/>
      <c r="L19" s="416"/>
      <c r="M19" s="39" t="str">
        <f t="shared" ca="1" si="4"/>
        <v>営業日</v>
      </c>
      <c r="N19" s="77">
        <f t="shared" si="8"/>
        <v>41465</v>
      </c>
      <c r="O19" s="129">
        <f t="shared" ca="1" si="9"/>
        <v>10</v>
      </c>
      <c r="P19" s="130">
        <f t="shared" si="10"/>
        <v>10.499999999999998</v>
      </c>
      <c r="Q19" s="99">
        <f t="shared" ca="1" si="5"/>
        <v>0</v>
      </c>
      <c r="R19" s="92"/>
      <c r="S19" s="102">
        <f t="shared" ca="1" si="5"/>
        <v>0</v>
      </c>
      <c r="T19" s="93"/>
      <c r="U19" s="105">
        <f t="shared" ca="1" si="5"/>
        <v>0</v>
      </c>
      <c r="V19" s="94"/>
      <c r="W19" s="111">
        <f t="shared" ca="1" si="5"/>
        <v>0</v>
      </c>
      <c r="X19" s="112"/>
      <c r="Y19" s="161">
        <f t="shared" si="6"/>
        <v>0</v>
      </c>
    </row>
    <row r="20" spans="1:25" ht="20.100000000000001" customHeight="1" x14ac:dyDescent="0.15">
      <c r="A20" s="60">
        <f t="shared" si="7"/>
        <v>41466</v>
      </c>
      <c r="B20" s="62"/>
      <c r="C20" s="14" t="s">
        <v>8</v>
      </c>
      <c r="D20" s="43"/>
      <c r="E20" s="48"/>
      <c r="F20" s="47"/>
      <c r="G20" s="68">
        <f t="shared" ca="1" si="2"/>
        <v>0.33333333333333331</v>
      </c>
      <c r="H20" s="57">
        <f t="shared" si="3"/>
        <v>0</v>
      </c>
      <c r="I20" s="413" t="s">
        <v>111</v>
      </c>
      <c r="J20" s="414"/>
      <c r="K20" s="415"/>
      <c r="L20" s="416"/>
      <c r="M20" s="39" t="str">
        <f t="shared" ca="1" si="4"/>
        <v>営業日</v>
      </c>
      <c r="N20" s="77">
        <f t="shared" si="8"/>
        <v>41466</v>
      </c>
      <c r="O20" s="129">
        <f t="shared" ca="1" si="9"/>
        <v>10</v>
      </c>
      <c r="P20" s="130">
        <f t="shared" si="10"/>
        <v>0</v>
      </c>
      <c r="Q20" s="99">
        <f t="shared" ca="1" si="5"/>
        <v>0</v>
      </c>
      <c r="R20" s="92"/>
      <c r="S20" s="102">
        <f t="shared" ca="1" si="5"/>
        <v>0</v>
      </c>
      <c r="T20" s="93"/>
      <c r="U20" s="105">
        <f t="shared" ca="1" si="5"/>
        <v>0</v>
      </c>
      <c r="V20" s="94"/>
      <c r="W20" s="111">
        <f t="shared" ca="1" si="5"/>
        <v>0</v>
      </c>
      <c r="X20" s="112"/>
      <c r="Y20" s="161">
        <f t="shared" si="6"/>
        <v>0</v>
      </c>
    </row>
    <row r="21" spans="1:25" ht="20.100000000000001" customHeight="1" x14ac:dyDescent="0.15">
      <c r="A21" s="60">
        <f t="shared" si="7"/>
        <v>41467</v>
      </c>
      <c r="B21" s="62">
        <v>0.41666666666666669</v>
      </c>
      <c r="C21" s="14" t="s">
        <v>8</v>
      </c>
      <c r="D21" s="43">
        <v>0.875</v>
      </c>
      <c r="E21" s="48">
        <v>4.1666666666666664E-2</v>
      </c>
      <c r="F21" s="47"/>
      <c r="G21" s="68">
        <f t="shared" ca="1" si="2"/>
        <v>0.33333333333333331</v>
      </c>
      <c r="H21" s="57">
        <f t="shared" si="3"/>
        <v>0.41666666666666663</v>
      </c>
      <c r="I21" s="413" t="s">
        <v>114</v>
      </c>
      <c r="J21" s="414"/>
      <c r="K21" s="415"/>
      <c r="L21" s="416"/>
      <c r="M21" s="39" t="str">
        <f t="shared" ca="1" si="4"/>
        <v>営業日</v>
      </c>
      <c r="N21" s="77">
        <f t="shared" si="8"/>
        <v>41467</v>
      </c>
      <c r="O21" s="129">
        <f t="shared" ca="1" si="9"/>
        <v>10</v>
      </c>
      <c r="P21" s="130">
        <f t="shared" si="10"/>
        <v>10</v>
      </c>
      <c r="Q21" s="99">
        <f t="shared" ca="1" si="5"/>
        <v>0</v>
      </c>
      <c r="R21" s="92"/>
      <c r="S21" s="102">
        <f t="shared" ca="1" si="5"/>
        <v>0</v>
      </c>
      <c r="T21" s="93"/>
      <c r="U21" s="105">
        <f t="shared" ca="1" si="5"/>
        <v>0</v>
      </c>
      <c r="V21" s="94"/>
      <c r="W21" s="111">
        <f t="shared" ca="1" si="5"/>
        <v>0</v>
      </c>
      <c r="X21" s="112"/>
      <c r="Y21" s="161">
        <f t="shared" si="6"/>
        <v>0</v>
      </c>
    </row>
    <row r="22" spans="1:25" ht="20.100000000000001" customHeight="1" x14ac:dyDescent="0.15">
      <c r="A22" s="60">
        <f t="shared" si="7"/>
        <v>41468</v>
      </c>
      <c r="B22" s="62">
        <v>0.41666666666666669</v>
      </c>
      <c r="C22" s="14" t="s">
        <v>8</v>
      </c>
      <c r="D22" s="43">
        <v>0.70833333333333337</v>
      </c>
      <c r="E22" s="48">
        <v>4.1666666666666664E-2</v>
      </c>
      <c r="F22" s="47"/>
      <c r="G22" s="68">
        <f t="shared" ca="1" si="2"/>
        <v>0.33333333333333331</v>
      </c>
      <c r="H22" s="57">
        <f t="shared" si="3"/>
        <v>0.25</v>
      </c>
      <c r="I22" s="413" t="s">
        <v>112</v>
      </c>
      <c r="J22" s="414"/>
      <c r="K22" s="415"/>
      <c r="L22" s="416"/>
      <c r="M22" s="39" t="str">
        <f t="shared" ca="1" si="4"/>
        <v>営業日</v>
      </c>
      <c r="N22" s="77">
        <f t="shared" si="8"/>
        <v>41468</v>
      </c>
      <c r="O22" s="129">
        <f t="shared" ca="1" si="9"/>
        <v>10</v>
      </c>
      <c r="P22" s="130">
        <f t="shared" si="10"/>
        <v>6</v>
      </c>
      <c r="Q22" s="99">
        <f t="shared" ca="1" si="5"/>
        <v>0</v>
      </c>
      <c r="R22" s="92"/>
      <c r="S22" s="102">
        <f t="shared" ca="1" si="5"/>
        <v>0</v>
      </c>
      <c r="T22" s="93"/>
      <c r="U22" s="105">
        <f t="shared" ca="1" si="5"/>
        <v>0</v>
      </c>
      <c r="V22" s="94"/>
      <c r="W22" s="111">
        <f t="shared" ca="1" si="5"/>
        <v>0</v>
      </c>
      <c r="X22" s="112"/>
      <c r="Y22" s="161">
        <f t="shared" si="6"/>
        <v>0</v>
      </c>
    </row>
    <row r="23" spans="1:25" ht="20.100000000000001" customHeight="1" x14ac:dyDescent="0.15">
      <c r="A23" s="60">
        <f t="shared" si="7"/>
        <v>41469</v>
      </c>
      <c r="B23" s="62"/>
      <c r="C23" s="14" t="s">
        <v>8</v>
      </c>
      <c r="D23" s="43"/>
      <c r="E23" s="48"/>
      <c r="F23" s="47"/>
      <c r="G23" s="68">
        <f t="shared" ca="1" si="2"/>
        <v>0</v>
      </c>
      <c r="H23" s="57">
        <f t="shared" si="3"/>
        <v>0</v>
      </c>
      <c r="I23" s="413"/>
      <c r="J23" s="414"/>
      <c r="K23" s="415"/>
      <c r="L23" s="416"/>
      <c r="M23" s="39" t="str">
        <f t="shared" ca="1" si="4"/>
        <v/>
      </c>
      <c r="N23" s="77">
        <f t="shared" si="8"/>
        <v>41469</v>
      </c>
      <c r="O23" s="129">
        <f t="shared" ca="1" si="9"/>
        <v>0</v>
      </c>
      <c r="P23" s="130">
        <f t="shared" si="10"/>
        <v>0</v>
      </c>
      <c r="Q23" s="99">
        <f t="shared" ca="1" si="5"/>
        <v>0</v>
      </c>
      <c r="R23" s="92"/>
      <c r="S23" s="102">
        <f t="shared" ca="1" si="5"/>
        <v>0</v>
      </c>
      <c r="T23" s="93"/>
      <c r="U23" s="105">
        <f t="shared" ca="1" si="5"/>
        <v>0</v>
      </c>
      <c r="V23" s="94"/>
      <c r="W23" s="111">
        <f t="shared" ca="1" si="5"/>
        <v>0</v>
      </c>
      <c r="X23" s="112"/>
      <c r="Y23" s="161">
        <f t="shared" si="6"/>
        <v>0</v>
      </c>
    </row>
    <row r="24" spans="1:25" ht="20.100000000000001" customHeight="1" x14ac:dyDescent="0.15">
      <c r="A24" s="60">
        <f t="shared" si="7"/>
        <v>41470</v>
      </c>
      <c r="B24" s="62"/>
      <c r="C24" s="14" t="s">
        <v>8</v>
      </c>
      <c r="D24" s="43"/>
      <c r="E24" s="48"/>
      <c r="F24" s="47"/>
      <c r="G24" s="68">
        <f t="shared" ca="1" si="2"/>
        <v>0</v>
      </c>
      <c r="H24" s="57">
        <f t="shared" si="3"/>
        <v>0</v>
      </c>
      <c r="I24" s="413"/>
      <c r="J24" s="414"/>
      <c r="K24" s="415"/>
      <c r="L24" s="416"/>
      <c r="M24" s="39" t="str">
        <f t="shared" ca="1" si="4"/>
        <v/>
      </c>
      <c r="N24" s="77">
        <f t="shared" si="8"/>
        <v>41470</v>
      </c>
      <c r="O24" s="129">
        <f t="shared" ca="1" si="9"/>
        <v>0</v>
      </c>
      <c r="P24" s="130">
        <f t="shared" si="10"/>
        <v>0</v>
      </c>
      <c r="Q24" s="99">
        <f t="shared" ca="1" si="5"/>
        <v>0</v>
      </c>
      <c r="R24" s="92"/>
      <c r="S24" s="102">
        <f t="shared" ca="1" si="5"/>
        <v>0</v>
      </c>
      <c r="T24" s="93"/>
      <c r="U24" s="105">
        <f t="shared" ca="1" si="5"/>
        <v>0</v>
      </c>
      <c r="V24" s="94"/>
      <c r="W24" s="111">
        <f t="shared" ca="1" si="5"/>
        <v>0</v>
      </c>
      <c r="X24" s="112"/>
      <c r="Y24" s="161">
        <f t="shared" si="6"/>
        <v>0</v>
      </c>
    </row>
    <row r="25" spans="1:25" ht="20.100000000000001" customHeight="1" x14ac:dyDescent="0.15">
      <c r="A25" s="60">
        <f t="shared" si="7"/>
        <v>41471</v>
      </c>
      <c r="B25" s="62"/>
      <c r="C25" s="14" t="s">
        <v>8</v>
      </c>
      <c r="D25" s="43"/>
      <c r="E25" s="48"/>
      <c r="F25" s="47"/>
      <c r="G25" s="68">
        <f t="shared" ca="1" si="2"/>
        <v>0</v>
      </c>
      <c r="H25" s="57">
        <f t="shared" si="3"/>
        <v>0</v>
      </c>
      <c r="I25" s="413"/>
      <c r="J25" s="414"/>
      <c r="K25" s="415"/>
      <c r="L25" s="416"/>
      <c r="M25" s="39" t="str">
        <f t="shared" ca="1" si="4"/>
        <v/>
      </c>
      <c r="N25" s="77">
        <f t="shared" si="8"/>
        <v>41471</v>
      </c>
      <c r="O25" s="129">
        <f t="shared" ca="1" si="9"/>
        <v>0</v>
      </c>
      <c r="P25" s="130">
        <f t="shared" si="10"/>
        <v>0</v>
      </c>
      <c r="Q25" s="99">
        <f t="shared" ca="1" si="5"/>
        <v>0</v>
      </c>
      <c r="R25" s="92"/>
      <c r="S25" s="102">
        <f t="shared" ca="1" si="5"/>
        <v>0</v>
      </c>
      <c r="T25" s="93"/>
      <c r="U25" s="105">
        <f t="shared" ca="1" si="5"/>
        <v>0</v>
      </c>
      <c r="V25" s="94"/>
      <c r="W25" s="111">
        <f t="shared" ca="1" si="5"/>
        <v>0</v>
      </c>
      <c r="X25" s="112"/>
      <c r="Y25" s="161">
        <f t="shared" si="6"/>
        <v>0</v>
      </c>
    </row>
    <row r="26" spans="1:25" ht="20.100000000000001" customHeight="1" x14ac:dyDescent="0.15">
      <c r="A26" s="60">
        <f t="shared" si="7"/>
        <v>41472</v>
      </c>
      <c r="B26" s="62">
        <v>0.41666666666666669</v>
      </c>
      <c r="C26" s="14" t="s">
        <v>8</v>
      </c>
      <c r="D26" s="43">
        <v>0.79166666666666663</v>
      </c>
      <c r="E26" s="48">
        <v>4.1666666666666664E-2</v>
      </c>
      <c r="F26" s="47"/>
      <c r="G26" s="68">
        <f t="shared" ca="1" si="2"/>
        <v>0.33333333333333331</v>
      </c>
      <c r="H26" s="57">
        <f t="shared" si="3"/>
        <v>0.33333333333333326</v>
      </c>
      <c r="I26" s="413"/>
      <c r="J26" s="414"/>
      <c r="K26" s="415"/>
      <c r="L26" s="416"/>
      <c r="M26" s="39" t="str">
        <f t="shared" ca="1" si="4"/>
        <v>営業日</v>
      </c>
      <c r="N26" s="77">
        <f t="shared" si="8"/>
        <v>41472</v>
      </c>
      <c r="O26" s="129">
        <f t="shared" ca="1" si="9"/>
        <v>10</v>
      </c>
      <c r="P26" s="130">
        <f t="shared" si="10"/>
        <v>7.9999999999999982</v>
      </c>
      <c r="Q26" s="99">
        <f t="shared" ca="1" si="5"/>
        <v>0</v>
      </c>
      <c r="R26" s="92"/>
      <c r="S26" s="102">
        <f t="shared" ca="1" si="5"/>
        <v>0</v>
      </c>
      <c r="T26" s="93"/>
      <c r="U26" s="105">
        <f t="shared" ca="1" si="5"/>
        <v>0</v>
      </c>
      <c r="V26" s="94"/>
      <c r="W26" s="111">
        <f t="shared" ca="1" si="5"/>
        <v>0</v>
      </c>
      <c r="X26" s="112"/>
      <c r="Y26" s="161">
        <f t="shared" si="6"/>
        <v>0</v>
      </c>
    </row>
    <row r="27" spans="1:25" ht="20.100000000000001" customHeight="1" x14ac:dyDescent="0.15">
      <c r="A27" s="60">
        <f t="shared" si="7"/>
        <v>41473</v>
      </c>
      <c r="B27" s="62">
        <v>0.4375</v>
      </c>
      <c r="C27" s="14" t="s">
        <v>8</v>
      </c>
      <c r="D27" s="43">
        <v>0.91666666666666663</v>
      </c>
      <c r="E27" s="48">
        <v>4.1666666666666664E-2</v>
      </c>
      <c r="F27" s="47"/>
      <c r="G27" s="68">
        <f t="shared" ca="1" si="2"/>
        <v>0.33333333333333331</v>
      </c>
      <c r="H27" s="57">
        <f t="shared" si="3"/>
        <v>0.43749999999999994</v>
      </c>
      <c r="I27" s="413"/>
      <c r="J27" s="414"/>
      <c r="K27" s="415"/>
      <c r="L27" s="416"/>
      <c r="M27" s="39" t="str">
        <f t="shared" ca="1" si="4"/>
        <v>営業日</v>
      </c>
      <c r="N27" s="77">
        <f t="shared" si="8"/>
        <v>41473</v>
      </c>
      <c r="O27" s="129">
        <f t="shared" ca="1" si="9"/>
        <v>10</v>
      </c>
      <c r="P27" s="130">
        <f t="shared" si="10"/>
        <v>10.499999999999998</v>
      </c>
      <c r="Q27" s="99">
        <f t="shared" ca="1" si="5"/>
        <v>0</v>
      </c>
      <c r="R27" s="92"/>
      <c r="S27" s="102">
        <f t="shared" ca="1" si="5"/>
        <v>0</v>
      </c>
      <c r="T27" s="93"/>
      <c r="U27" s="105">
        <f t="shared" ca="1" si="5"/>
        <v>0</v>
      </c>
      <c r="V27" s="94"/>
      <c r="W27" s="111">
        <f t="shared" ca="1" si="5"/>
        <v>0</v>
      </c>
      <c r="X27" s="112"/>
      <c r="Y27" s="161">
        <f t="shared" si="6"/>
        <v>0</v>
      </c>
    </row>
    <row r="28" spans="1:25" ht="20.100000000000001" customHeight="1" x14ac:dyDescent="0.15">
      <c r="A28" s="60">
        <f t="shared" si="7"/>
        <v>41474</v>
      </c>
      <c r="B28" s="62">
        <v>0.41666666666666669</v>
      </c>
      <c r="C28" s="14" t="s">
        <v>8</v>
      </c>
      <c r="D28" s="43">
        <v>0.8125</v>
      </c>
      <c r="E28" s="48">
        <v>4.1666666666666664E-2</v>
      </c>
      <c r="F28" s="47"/>
      <c r="G28" s="68">
        <f t="shared" ca="1" si="2"/>
        <v>0.33333333333333331</v>
      </c>
      <c r="H28" s="57">
        <f t="shared" si="3"/>
        <v>0.35416666666666663</v>
      </c>
      <c r="I28" s="425"/>
      <c r="J28" s="425"/>
      <c r="K28" s="425"/>
      <c r="L28" s="426"/>
      <c r="M28" s="39" t="str">
        <f t="shared" ca="1" si="4"/>
        <v>営業日</v>
      </c>
      <c r="N28" s="77">
        <f t="shared" si="8"/>
        <v>41474</v>
      </c>
      <c r="O28" s="129">
        <f t="shared" ca="1" si="9"/>
        <v>10</v>
      </c>
      <c r="P28" s="130">
        <f t="shared" si="10"/>
        <v>8.5</v>
      </c>
      <c r="Q28" s="99">
        <f t="shared" ca="1" si="5"/>
        <v>0</v>
      </c>
      <c r="R28" s="92"/>
      <c r="S28" s="102">
        <f t="shared" ca="1" si="5"/>
        <v>0</v>
      </c>
      <c r="T28" s="93"/>
      <c r="U28" s="105">
        <f t="shared" ca="1" si="5"/>
        <v>0</v>
      </c>
      <c r="V28" s="94"/>
      <c r="W28" s="111">
        <f t="shared" ca="1" si="5"/>
        <v>0</v>
      </c>
      <c r="X28" s="112"/>
      <c r="Y28" s="161">
        <f t="shared" si="6"/>
        <v>0</v>
      </c>
    </row>
    <row r="29" spans="1:25" ht="20.100000000000001" customHeight="1" x14ac:dyDescent="0.15">
      <c r="A29" s="60">
        <f t="shared" si="7"/>
        <v>41475</v>
      </c>
      <c r="B29" s="62">
        <v>0.41666666666666669</v>
      </c>
      <c r="C29" s="14" t="s">
        <v>8</v>
      </c>
      <c r="D29" s="43">
        <v>0.875</v>
      </c>
      <c r="E29" s="48">
        <v>4.1666666666666664E-2</v>
      </c>
      <c r="F29" s="47"/>
      <c r="G29" s="68">
        <f t="shared" ca="1" si="2"/>
        <v>0.33333333333333331</v>
      </c>
      <c r="H29" s="57">
        <f t="shared" si="3"/>
        <v>0.41666666666666663</v>
      </c>
      <c r="I29" s="413" t="s">
        <v>106</v>
      </c>
      <c r="J29" s="414"/>
      <c r="K29" s="415"/>
      <c r="L29" s="416"/>
      <c r="M29" s="39" t="str">
        <f t="shared" ca="1" si="4"/>
        <v>営業日</v>
      </c>
      <c r="N29" s="77">
        <f t="shared" si="8"/>
        <v>41475</v>
      </c>
      <c r="O29" s="129">
        <f t="shared" ca="1" si="9"/>
        <v>10</v>
      </c>
      <c r="P29" s="130">
        <f t="shared" si="10"/>
        <v>10</v>
      </c>
      <c r="Q29" s="99">
        <f t="shared" ca="1" si="5"/>
        <v>0</v>
      </c>
      <c r="R29" s="92"/>
      <c r="S29" s="102">
        <f t="shared" ca="1" si="5"/>
        <v>0</v>
      </c>
      <c r="T29" s="93"/>
      <c r="U29" s="105">
        <f t="shared" ca="1" si="5"/>
        <v>0</v>
      </c>
      <c r="V29" s="94"/>
      <c r="W29" s="111">
        <f t="shared" ca="1" si="5"/>
        <v>0</v>
      </c>
      <c r="X29" s="112"/>
      <c r="Y29" s="161">
        <f t="shared" si="6"/>
        <v>0</v>
      </c>
    </row>
    <row r="30" spans="1:25" ht="20.100000000000001" customHeight="1" x14ac:dyDescent="0.15">
      <c r="A30" s="60">
        <f t="shared" si="7"/>
        <v>41476</v>
      </c>
      <c r="B30" s="62"/>
      <c r="C30" s="14" t="s">
        <v>8</v>
      </c>
      <c r="D30" s="43"/>
      <c r="E30" s="48"/>
      <c r="F30" s="47"/>
      <c r="G30" s="68">
        <f t="shared" ca="1" si="2"/>
        <v>0</v>
      </c>
      <c r="H30" s="57">
        <f t="shared" si="3"/>
        <v>0</v>
      </c>
      <c r="I30" s="413"/>
      <c r="J30" s="414"/>
      <c r="K30" s="415"/>
      <c r="L30" s="416"/>
      <c r="M30" s="39" t="str">
        <f t="shared" ca="1" si="4"/>
        <v/>
      </c>
      <c r="N30" s="77">
        <f t="shared" si="8"/>
        <v>41476</v>
      </c>
      <c r="O30" s="129">
        <f t="shared" ca="1" si="9"/>
        <v>0</v>
      </c>
      <c r="P30" s="130">
        <f t="shared" si="10"/>
        <v>0</v>
      </c>
      <c r="Q30" s="99">
        <f t="shared" ca="1" si="5"/>
        <v>0</v>
      </c>
      <c r="R30" s="92"/>
      <c r="S30" s="102">
        <f t="shared" ca="1" si="5"/>
        <v>0</v>
      </c>
      <c r="T30" s="93"/>
      <c r="U30" s="105">
        <f t="shared" ca="1" si="5"/>
        <v>0</v>
      </c>
      <c r="V30" s="94"/>
      <c r="W30" s="111">
        <f t="shared" ca="1" si="5"/>
        <v>0</v>
      </c>
      <c r="X30" s="112"/>
      <c r="Y30" s="161">
        <f t="shared" si="6"/>
        <v>0</v>
      </c>
    </row>
    <row r="31" spans="1:25" ht="20.100000000000001" customHeight="1" x14ac:dyDescent="0.15">
      <c r="A31" s="60">
        <f t="shared" si="7"/>
        <v>41477</v>
      </c>
      <c r="B31" s="62"/>
      <c r="C31" s="14" t="s">
        <v>8</v>
      </c>
      <c r="D31" s="43"/>
      <c r="E31" s="48"/>
      <c r="F31" s="47"/>
      <c r="G31" s="68">
        <f t="shared" ca="1" si="2"/>
        <v>0</v>
      </c>
      <c r="H31" s="57">
        <f t="shared" si="3"/>
        <v>0</v>
      </c>
      <c r="I31" s="413"/>
      <c r="J31" s="414"/>
      <c r="K31" s="415"/>
      <c r="L31" s="416"/>
      <c r="M31" s="39" t="str">
        <f t="shared" ca="1" si="4"/>
        <v/>
      </c>
      <c r="N31" s="77">
        <f t="shared" si="8"/>
        <v>41477</v>
      </c>
      <c r="O31" s="129">
        <f t="shared" ca="1" si="9"/>
        <v>0</v>
      </c>
      <c r="P31" s="130">
        <f t="shared" si="10"/>
        <v>0</v>
      </c>
      <c r="Q31" s="99">
        <f t="shared" ca="1" si="5"/>
        <v>0</v>
      </c>
      <c r="R31" s="92"/>
      <c r="S31" s="102">
        <f t="shared" ca="1" si="5"/>
        <v>0</v>
      </c>
      <c r="T31" s="93"/>
      <c r="U31" s="105">
        <f t="shared" ca="1" si="5"/>
        <v>0</v>
      </c>
      <c r="V31" s="94"/>
      <c r="W31" s="111">
        <f t="shared" ca="1" si="5"/>
        <v>0</v>
      </c>
      <c r="X31" s="112"/>
      <c r="Y31" s="161">
        <f t="shared" si="6"/>
        <v>0</v>
      </c>
    </row>
    <row r="32" spans="1:25" ht="20.100000000000001" customHeight="1" x14ac:dyDescent="0.15">
      <c r="A32" s="60">
        <f t="shared" si="7"/>
        <v>41478</v>
      </c>
      <c r="B32" s="62">
        <v>0.41666666666666669</v>
      </c>
      <c r="C32" s="14" t="s">
        <v>8</v>
      </c>
      <c r="D32" s="43">
        <v>0.72916666666666663</v>
      </c>
      <c r="E32" s="48">
        <v>4.1666666666666664E-2</v>
      </c>
      <c r="F32" s="47"/>
      <c r="G32" s="68">
        <f t="shared" ca="1" si="2"/>
        <v>0.33333333333333331</v>
      </c>
      <c r="H32" s="57">
        <f t="shared" si="3"/>
        <v>0.27083333333333326</v>
      </c>
      <c r="I32" s="413" t="s">
        <v>113</v>
      </c>
      <c r="J32" s="414"/>
      <c r="K32" s="415"/>
      <c r="L32" s="416"/>
      <c r="M32" s="39" t="str">
        <f t="shared" ca="1" si="4"/>
        <v>営業日</v>
      </c>
      <c r="N32" s="77">
        <f t="shared" si="8"/>
        <v>41478</v>
      </c>
      <c r="O32" s="129">
        <f t="shared" ca="1" si="9"/>
        <v>10</v>
      </c>
      <c r="P32" s="130">
        <f t="shared" si="10"/>
        <v>6.4999999999999982</v>
      </c>
      <c r="Q32" s="99">
        <f t="shared" ca="1" si="5"/>
        <v>0</v>
      </c>
      <c r="R32" s="92"/>
      <c r="S32" s="102">
        <f t="shared" ca="1" si="5"/>
        <v>0</v>
      </c>
      <c r="T32" s="93"/>
      <c r="U32" s="105">
        <f t="shared" ca="1" si="5"/>
        <v>0</v>
      </c>
      <c r="V32" s="94"/>
      <c r="W32" s="111">
        <f t="shared" ca="1" si="5"/>
        <v>0</v>
      </c>
      <c r="X32" s="112"/>
      <c r="Y32" s="161">
        <f t="shared" si="6"/>
        <v>0</v>
      </c>
    </row>
    <row r="33" spans="1:25" ht="20.100000000000001" customHeight="1" x14ac:dyDescent="0.15">
      <c r="A33" s="60">
        <f t="shared" si="7"/>
        <v>41479</v>
      </c>
      <c r="B33" s="62">
        <v>0.41666666666666669</v>
      </c>
      <c r="C33" s="14" t="s">
        <v>8</v>
      </c>
      <c r="D33" s="43">
        <v>0.85416666666666663</v>
      </c>
      <c r="E33" s="48">
        <v>4.1666666666666664E-2</v>
      </c>
      <c r="F33" s="47"/>
      <c r="G33" s="68">
        <f t="shared" ca="1" si="2"/>
        <v>0.33333333333333331</v>
      </c>
      <c r="H33" s="57">
        <f t="shared" si="3"/>
        <v>0.39583333333333326</v>
      </c>
      <c r="I33" s="413"/>
      <c r="J33" s="414"/>
      <c r="K33" s="415"/>
      <c r="L33" s="416"/>
      <c r="M33" s="39" t="str">
        <f t="shared" ca="1" si="4"/>
        <v>営業日</v>
      </c>
      <c r="N33" s="77">
        <f t="shared" si="8"/>
        <v>41479</v>
      </c>
      <c r="O33" s="129">
        <f t="shared" ca="1" si="9"/>
        <v>10</v>
      </c>
      <c r="P33" s="130">
        <f t="shared" si="10"/>
        <v>9.4999999999999982</v>
      </c>
      <c r="Q33" s="99">
        <f t="shared" ca="1" si="5"/>
        <v>0</v>
      </c>
      <c r="R33" s="92"/>
      <c r="S33" s="102">
        <f t="shared" ca="1" si="5"/>
        <v>0</v>
      </c>
      <c r="T33" s="93"/>
      <c r="U33" s="105">
        <f t="shared" ca="1" si="5"/>
        <v>0</v>
      </c>
      <c r="V33" s="94"/>
      <c r="W33" s="111">
        <f t="shared" ca="1" si="5"/>
        <v>0</v>
      </c>
      <c r="X33" s="112"/>
      <c r="Y33" s="161">
        <f t="shared" si="6"/>
        <v>0</v>
      </c>
    </row>
    <row r="34" spans="1:25" ht="20.100000000000001" customHeight="1" x14ac:dyDescent="0.15">
      <c r="A34" s="60">
        <f t="shared" si="7"/>
        <v>41480</v>
      </c>
      <c r="B34" s="62">
        <v>0.41666666666666669</v>
      </c>
      <c r="C34" s="14" t="s">
        <v>8</v>
      </c>
      <c r="D34" s="43">
        <v>0.8125</v>
      </c>
      <c r="E34" s="48">
        <v>4.1666666666666664E-2</v>
      </c>
      <c r="F34" s="47"/>
      <c r="G34" s="68">
        <f t="shared" ca="1" si="2"/>
        <v>0.33333333333333331</v>
      </c>
      <c r="H34" s="57">
        <f t="shared" si="3"/>
        <v>0.35416666666666663</v>
      </c>
      <c r="I34" s="413" t="s">
        <v>120</v>
      </c>
      <c r="J34" s="414"/>
      <c r="K34" s="415"/>
      <c r="L34" s="416"/>
      <c r="M34" s="39" t="str">
        <f t="shared" ca="1" si="4"/>
        <v>営業日</v>
      </c>
      <c r="N34" s="77">
        <f t="shared" si="8"/>
        <v>41480</v>
      </c>
      <c r="O34" s="129">
        <f t="shared" ca="1" si="9"/>
        <v>10</v>
      </c>
      <c r="P34" s="130">
        <f t="shared" si="10"/>
        <v>8.5</v>
      </c>
      <c r="Q34" s="99">
        <f t="shared" ca="1" si="5"/>
        <v>0</v>
      </c>
      <c r="R34" s="92"/>
      <c r="S34" s="102">
        <f t="shared" ca="1" si="5"/>
        <v>0</v>
      </c>
      <c r="T34" s="93"/>
      <c r="U34" s="105">
        <f t="shared" ca="1" si="5"/>
        <v>0</v>
      </c>
      <c r="V34" s="94"/>
      <c r="W34" s="111">
        <f t="shared" ca="1" si="5"/>
        <v>0</v>
      </c>
      <c r="X34" s="112"/>
      <c r="Y34" s="161">
        <f t="shared" si="6"/>
        <v>0</v>
      </c>
    </row>
    <row r="35" spans="1:25" ht="20.100000000000001" customHeight="1" x14ac:dyDescent="0.15">
      <c r="A35" s="60">
        <f t="shared" si="7"/>
        <v>41481</v>
      </c>
      <c r="B35" s="62">
        <v>0.41666666666666669</v>
      </c>
      <c r="C35" s="14" t="s">
        <v>8</v>
      </c>
      <c r="D35" s="43">
        <v>0.91666666666666663</v>
      </c>
      <c r="E35" s="48">
        <v>4.1666666666666664E-2</v>
      </c>
      <c r="F35" s="47"/>
      <c r="G35" s="68">
        <f t="shared" ca="1" si="2"/>
        <v>0.33333333333333331</v>
      </c>
      <c r="H35" s="57">
        <f t="shared" si="3"/>
        <v>0.45833333333333326</v>
      </c>
      <c r="I35" s="413"/>
      <c r="J35" s="414"/>
      <c r="K35" s="415"/>
      <c r="L35" s="416"/>
      <c r="M35" s="39" t="str">
        <f t="shared" ca="1" si="4"/>
        <v>営業日</v>
      </c>
      <c r="N35" s="77">
        <f t="shared" si="8"/>
        <v>41481</v>
      </c>
      <c r="O35" s="129">
        <f t="shared" ca="1" si="9"/>
        <v>10</v>
      </c>
      <c r="P35" s="130">
        <f t="shared" si="10"/>
        <v>10.999999999999998</v>
      </c>
      <c r="Q35" s="99">
        <f t="shared" ca="1" si="5"/>
        <v>0</v>
      </c>
      <c r="R35" s="92"/>
      <c r="S35" s="102">
        <f t="shared" ca="1" si="5"/>
        <v>0</v>
      </c>
      <c r="T35" s="93"/>
      <c r="U35" s="105">
        <f t="shared" ca="1" si="5"/>
        <v>0</v>
      </c>
      <c r="V35" s="94"/>
      <c r="W35" s="111">
        <f t="shared" ca="1" si="5"/>
        <v>0</v>
      </c>
      <c r="X35" s="112"/>
      <c r="Y35" s="161">
        <f t="shared" si="6"/>
        <v>0</v>
      </c>
    </row>
    <row r="36" spans="1:25" ht="20.100000000000001" customHeight="1" x14ac:dyDescent="0.15">
      <c r="A36" s="60">
        <f t="shared" si="7"/>
        <v>41482</v>
      </c>
      <c r="B36" s="62">
        <v>0.41666666666666669</v>
      </c>
      <c r="C36" s="14" t="s">
        <v>8</v>
      </c>
      <c r="D36" s="43">
        <v>0.85416666666666663</v>
      </c>
      <c r="E36" s="48">
        <v>4.1666666666666664E-2</v>
      </c>
      <c r="F36" s="47"/>
      <c r="G36" s="68">
        <f t="shared" ca="1" si="2"/>
        <v>0.33333333333333331</v>
      </c>
      <c r="H36" s="57">
        <f t="shared" si="3"/>
        <v>0.39583333333333326</v>
      </c>
      <c r="I36" s="413"/>
      <c r="J36" s="414"/>
      <c r="K36" s="415"/>
      <c r="L36" s="416"/>
      <c r="M36" s="39" t="str">
        <f t="shared" ca="1" si="4"/>
        <v>営業日</v>
      </c>
      <c r="N36" s="77">
        <f t="shared" si="8"/>
        <v>41482</v>
      </c>
      <c r="O36" s="129">
        <f t="shared" ca="1" si="9"/>
        <v>10</v>
      </c>
      <c r="P36" s="130">
        <f t="shared" si="10"/>
        <v>9.4999999999999982</v>
      </c>
      <c r="Q36" s="99">
        <f t="shared" ca="1" si="5"/>
        <v>0</v>
      </c>
      <c r="R36" s="92"/>
      <c r="S36" s="102">
        <f t="shared" ca="1" si="5"/>
        <v>0</v>
      </c>
      <c r="T36" s="93"/>
      <c r="U36" s="105">
        <f t="shared" ca="1" si="5"/>
        <v>0</v>
      </c>
      <c r="V36" s="94"/>
      <c r="W36" s="111">
        <f t="shared" ca="1" si="5"/>
        <v>0</v>
      </c>
      <c r="X36" s="112"/>
      <c r="Y36" s="161">
        <f t="shared" si="6"/>
        <v>0</v>
      </c>
    </row>
    <row r="37" spans="1:25" ht="20.100000000000001" customHeight="1" x14ac:dyDescent="0.15">
      <c r="A37" s="60">
        <f t="shared" si="7"/>
        <v>41483</v>
      </c>
      <c r="B37" s="63"/>
      <c r="C37" s="15" t="s">
        <v>13</v>
      </c>
      <c r="D37" s="49"/>
      <c r="E37" s="48"/>
      <c r="F37" s="47"/>
      <c r="G37" s="68">
        <f t="shared" ca="1" si="2"/>
        <v>0</v>
      </c>
      <c r="H37" s="57">
        <f t="shared" si="3"/>
        <v>0</v>
      </c>
      <c r="I37" s="413"/>
      <c r="J37" s="414"/>
      <c r="K37" s="415"/>
      <c r="L37" s="416"/>
      <c r="M37" s="39" t="str">
        <f t="shared" ca="1" si="4"/>
        <v/>
      </c>
      <c r="N37" s="77">
        <f t="shared" si="8"/>
        <v>41483</v>
      </c>
      <c r="O37" s="129">
        <f t="shared" ca="1" si="9"/>
        <v>0</v>
      </c>
      <c r="P37" s="130">
        <f t="shared" si="10"/>
        <v>0</v>
      </c>
      <c r="Q37" s="99">
        <f t="shared" ca="1" si="5"/>
        <v>0</v>
      </c>
      <c r="R37" s="92"/>
      <c r="S37" s="102">
        <f t="shared" ca="1" si="5"/>
        <v>0</v>
      </c>
      <c r="T37" s="93"/>
      <c r="U37" s="105">
        <f t="shared" ca="1" si="5"/>
        <v>0</v>
      </c>
      <c r="V37" s="94"/>
      <c r="W37" s="111">
        <f t="shared" ca="1" si="5"/>
        <v>0</v>
      </c>
      <c r="X37" s="112"/>
      <c r="Y37" s="161">
        <f t="shared" si="6"/>
        <v>0</v>
      </c>
    </row>
    <row r="38" spans="1:25" ht="20.100000000000001" customHeight="1" x14ac:dyDescent="0.15">
      <c r="A38" s="60">
        <f t="shared" si="7"/>
        <v>41484</v>
      </c>
      <c r="B38" s="62"/>
      <c r="C38" s="15" t="s">
        <v>13</v>
      </c>
      <c r="D38" s="43"/>
      <c r="E38" s="48"/>
      <c r="F38" s="47"/>
      <c r="G38" s="68">
        <f t="shared" ca="1" si="2"/>
        <v>0</v>
      </c>
      <c r="H38" s="57">
        <f t="shared" si="3"/>
        <v>0</v>
      </c>
      <c r="I38" s="413"/>
      <c r="J38" s="414"/>
      <c r="K38" s="415"/>
      <c r="L38" s="416"/>
      <c r="M38" s="39" t="str">
        <f t="shared" ca="1" si="4"/>
        <v/>
      </c>
      <c r="N38" s="77">
        <f t="shared" si="8"/>
        <v>41484</v>
      </c>
      <c r="O38" s="129">
        <f t="shared" ca="1" si="9"/>
        <v>0</v>
      </c>
      <c r="P38" s="130">
        <f t="shared" si="10"/>
        <v>0</v>
      </c>
      <c r="Q38" s="99">
        <f t="shared" ca="1" si="5"/>
        <v>0</v>
      </c>
      <c r="R38" s="92"/>
      <c r="S38" s="102">
        <f t="shared" ca="1" si="5"/>
        <v>0</v>
      </c>
      <c r="T38" s="93"/>
      <c r="U38" s="105">
        <f t="shared" ca="1" si="5"/>
        <v>0</v>
      </c>
      <c r="V38" s="94"/>
      <c r="W38" s="111">
        <f t="shared" ca="1" si="5"/>
        <v>0</v>
      </c>
      <c r="X38" s="112"/>
      <c r="Y38" s="161">
        <f t="shared" si="6"/>
        <v>0</v>
      </c>
    </row>
    <row r="39" spans="1:25" ht="20.100000000000001" customHeight="1" thickBot="1" x14ac:dyDescent="0.2">
      <c r="A39" s="61">
        <f t="shared" si="7"/>
        <v>41485</v>
      </c>
      <c r="B39" s="64">
        <v>0.41666666666666669</v>
      </c>
      <c r="C39" s="16" t="s">
        <v>13</v>
      </c>
      <c r="D39" s="50">
        <v>0.91666666666666663</v>
      </c>
      <c r="E39" s="51">
        <v>4.1666666666666664E-2</v>
      </c>
      <c r="F39" s="52"/>
      <c r="G39" s="69">
        <f t="shared" ca="1" si="2"/>
        <v>0.33333333333333331</v>
      </c>
      <c r="H39" s="58">
        <f t="shared" si="3"/>
        <v>0.45833333333333326</v>
      </c>
      <c r="I39" s="417"/>
      <c r="J39" s="418"/>
      <c r="K39" s="419"/>
      <c r="L39" s="420"/>
      <c r="M39" s="39" t="str">
        <f t="shared" ca="1" si="4"/>
        <v>営業日</v>
      </c>
      <c r="N39" s="78">
        <f t="shared" si="8"/>
        <v>41485</v>
      </c>
      <c r="O39" s="131">
        <f t="shared" ca="1" si="9"/>
        <v>10</v>
      </c>
      <c r="P39" s="132">
        <f t="shared" si="10"/>
        <v>10.999999999999998</v>
      </c>
      <c r="Q39" s="100">
        <f t="shared" ca="1" si="5"/>
        <v>0</v>
      </c>
      <c r="R39" s="95"/>
      <c r="S39" s="103">
        <f t="shared" ca="1" si="5"/>
        <v>0</v>
      </c>
      <c r="T39" s="96"/>
      <c r="U39" s="106">
        <f t="shared" ca="1" si="5"/>
        <v>0</v>
      </c>
      <c r="V39" s="97"/>
      <c r="W39" s="113">
        <f t="shared" ca="1" si="5"/>
        <v>0</v>
      </c>
      <c r="X39" s="114"/>
      <c r="Y39" s="162">
        <f t="shared" si="6"/>
        <v>0</v>
      </c>
    </row>
    <row r="40" spans="1:25" ht="20.100000000000001" customHeight="1" thickBot="1" x14ac:dyDescent="0.2">
      <c r="A40" s="421" t="s">
        <v>9</v>
      </c>
      <c r="B40" s="422"/>
      <c r="C40" s="53">
        <f ca="1">COUNTIF(M9:M39, "営業日")</f>
        <v>20</v>
      </c>
      <c r="D40" s="74" t="s">
        <v>10</v>
      </c>
      <c r="E40" s="54">
        <v>0</v>
      </c>
      <c r="F40" s="55">
        <v>0</v>
      </c>
      <c r="G40" s="54">
        <f ca="1">SUM(G9:G39)</f>
        <v>6.6666666666666643</v>
      </c>
      <c r="H40" s="59">
        <f>SUM(H9:H39)</f>
        <v>7.3124999999999991</v>
      </c>
      <c r="I40" s="423"/>
      <c r="J40" s="423"/>
      <c r="K40" s="423"/>
      <c r="L40" s="424"/>
      <c r="M40" s="6"/>
      <c r="N40" s="6"/>
      <c r="O40" s="139">
        <f t="shared" ref="O40:X40" ca="1" si="11">SUM(O9:O39)</f>
        <v>200</v>
      </c>
      <c r="P40" s="140">
        <f>SUM(P9:P39)</f>
        <v>175.5</v>
      </c>
      <c r="Q40" s="143">
        <f t="shared" ca="1" si="11"/>
        <v>0</v>
      </c>
      <c r="R40" s="144">
        <f t="shared" si="11"/>
        <v>0</v>
      </c>
      <c r="S40" s="147">
        <f t="shared" ca="1" si="11"/>
        <v>0</v>
      </c>
      <c r="T40" s="148">
        <f t="shared" si="11"/>
        <v>0</v>
      </c>
      <c r="U40" s="151">
        <f t="shared" ca="1" si="11"/>
        <v>0</v>
      </c>
      <c r="V40" s="152">
        <f t="shared" si="11"/>
        <v>0</v>
      </c>
      <c r="W40" s="155">
        <f t="shared" ca="1" si="11"/>
        <v>0</v>
      </c>
      <c r="X40" s="156">
        <f t="shared" si="11"/>
        <v>0</v>
      </c>
      <c r="Y40" s="163">
        <f>SUM(Y9:Y39)</f>
        <v>0</v>
      </c>
    </row>
    <row r="41" spans="1:25" ht="8.25" customHeight="1" thickBot="1" x14ac:dyDescent="0.2">
      <c r="C41" s="2"/>
      <c r="D41" s="2"/>
      <c r="E41" s="2"/>
      <c r="F41" s="2"/>
      <c r="G41" s="2"/>
      <c r="H41" s="2"/>
      <c r="I41" s="6"/>
      <c r="J41" s="6"/>
      <c r="K41" s="6"/>
      <c r="L41" s="6"/>
      <c r="M41" s="6"/>
      <c r="N41" s="6"/>
      <c r="P41">
        <f>COUNTIF(P9:P39,"&lt;&gt;"&amp;0)</f>
        <v>19</v>
      </c>
    </row>
    <row r="42" spans="1:25" s="17" customFormat="1" ht="16.5" customHeight="1" thickBot="1" x14ac:dyDescent="0.2">
      <c r="A42" s="411" t="s">
        <v>11</v>
      </c>
      <c r="B42" s="412"/>
      <c r="I42" s="18"/>
      <c r="J42" s="18"/>
      <c r="K42" s="18"/>
      <c r="L42" s="18"/>
      <c r="M42" s="19"/>
      <c r="N42" s="19"/>
      <c r="Y42" s="159"/>
    </row>
    <row r="43" spans="1:25" s="17" customFormat="1" ht="16.5" customHeight="1" thickBot="1" x14ac:dyDescent="0.2">
      <c r="A43" s="455" t="s">
        <v>65</v>
      </c>
      <c r="B43" s="456"/>
      <c r="C43" s="456"/>
      <c r="D43" s="456"/>
      <c r="E43" s="456"/>
      <c r="F43" s="456"/>
      <c r="G43" s="456"/>
      <c r="H43" s="457"/>
      <c r="I43" s="20"/>
      <c r="J43" s="21"/>
      <c r="K43" s="21"/>
      <c r="L43" s="21"/>
      <c r="M43" s="19"/>
      <c r="N43" s="19"/>
      <c r="O43" s="166" t="s">
        <v>29</v>
      </c>
      <c r="P43" s="167" t="s">
        <v>56</v>
      </c>
      <c r="Y43" s="159"/>
    </row>
    <row r="44" spans="1:25" s="17" customFormat="1" ht="16.5" customHeight="1" thickBot="1" x14ac:dyDescent="0.2">
      <c r="A44" s="452" t="s">
        <v>115</v>
      </c>
      <c r="B44" s="453"/>
      <c r="C44" s="453"/>
      <c r="D44" s="453"/>
      <c r="E44" s="453"/>
      <c r="F44" s="453"/>
      <c r="G44" s="453"/>
      <c r="H44" s="454"/>
      <c r="I44" s="22"/>
      <c r="J44" s="22"/>
      <c r="K44" s="22"/>
      <c r="L44" s="22"/>
      <c r="M44" s="19"/>
      <c r="N44" s="19"/>
      <c r="O44" s="164">
        <f ca="1">Q40+S40+U40+W40</f>
        <v>0</v>
      </c>
      <c r="P44" s="165">
        <f>R40+T40+V40+X40</f>
        <v>0</v>
      </c>
      <c r="Y44" s="159"/>
    </row>
    <row r="45" spans="1:25" s="17" customFormat="1" ht="16.5" customHeight="1" x14ac:dyDescent="0.15">
      <c r="A45" s="452" t="s">
        <v>116</v>
      </c>
      <c r="B45" s="453"/>
      <c r="C45" s="453"/>
      <c r="D45" s="453"/>
      <c r="E45" s="453"/>
      <c r="F45" s="453"/>
      <c r="G45" s="453"/>
      <c r="H45" s="454"/>
      <c r="I45" s="22"/>
      <c r="J45" s="22"/>
      <c r="K45" s="22"/>
      <c r="L45" s="22"/>
      <c r="M45" s="19"/>
      <c r="N45" s="19"/>
      <c r="Y45" s="159"/>
    </row>
    <row r="46" spans="1:25" s="17" customFormat="1" ht="16.5" customHeight="1" thickBot="1" x14ac:dyDescent="0.2">
      <c r="A46" s="458" t="s">
        <v>117</v>
      </c>
      <c r="B46" s="459"/>
      <c r="C46" s="459"/>
      <c r="D46" s="459"/>
      <c r="E46" s="459"/>
      <c r="F46" s="459"/>
      <c r="G46" s="459"/>
      <c r="H46" s="460"/>
      <c r="I46" s="22"/>
      <c r="J46" s="22"/>
      <c r="K46" s="22"/>
      <c r="L46" s="22"/>
      <c r="M46" s="19"/>
      <c r="N46" s="19"/>
      <c r="Y46" s="159"/>
    </row>
    <row r="47" spans="1:25" s="17" customFormat="1" ht="24" customHeight="1" x14ac:dyDescent="0.15">
      <c r="A47"/>
      <c r="B47"/>
      <c r="C47"/>
      <c r="D47"/>
      <c r="E47"/>
      <c r="F47"/>
      <c r="G47"/>
      <c r="H47"/>
      <c r="I47" s="23"/>
      <c r="J47"/>
      <c r="K47"/>
      <c r="L47" s="24"/>
      <c r="M47" s="19"/>
      <c r="N47" s="19"/>
      <c r="Y47" s="159"/>
    </row>
    <row r="48" spans="1:25" ht="13.5" hidden="1" x14ac:dyDescent="0.15"/>
    <row r="49" spans="11:11" ht="13.5" hidden="1" x14ac:dyDescent="0.15">
      <c r="K49" t="s">
        <v>12</v>
      </c>
    </row>
    <row r="50" spans="11:11" ht="13.5" hidden="1" x14ac:dyDescent="0.15"/>
  </sheetData>
  <sheetProtection insertColumns="0" insertRows="0" deleteColumns="0" deleteRows="0" selectLockedCells="1" selectUnlockedCells="1"/>
  <dataConsolidate/>
  <mergeCells count="48">
    <mergeCell ref="A43:H43"/>
    <mergeCell ref="A44:H44"/>
    <mergeCell ref="A45:H45"/>
    <mergeCell ref="A46:H46"/>
    <mergeCell ref="B6:D6"/>
    <mergeCell ref="G6:H6"/>
    <mergeCell ref="A42:B42"/>
    <mergeCell ref="I6:K6"/>
    <mergeCell ref="A1:L1"/>
    <mergeCell ref="N1:V1"/>
    <mergeCell ref="B5:D5"/>
    <mergeCell ref="G5:H5"/>
    <mergeCell ref="I5:L5"/>
    <mergeCell ref="I18:L18"/>
    <mergeCell ref="B8:D8"/>
    <mergeCell ref="I8:L8"/>
    <mergeCell ref="I9:L9"/>
    <mergeCell ref="I10:L10"/>
    <mergeCell ref="I11:L11"/>
    <mergeCell ref="I12:L12"/>
    <mergeCell ref="I13:L13"/>
    <mergeCell ref="I14:L14"/>
    <mergeCell ref="I15:L15"/>
    <mergeCell ref="I16:L16"/>
    <mergeCell ref="I17:L17"/>
    <mergeCell ref="I30:L30"/>
    <mergeCell ref="I19:L19"/>
    <mergeCell ref="I20:L20"/>
    <mergeCell ref="I21:L21"/>
    <mergeCell ref="I22:L22"/>
    <mergeCell ref="I23:L23"/>
    <mergeCell ref="I24:L24"/>
    <mergeCell ref="I25:L25"/>
    <mergeCell ref="I26:L26"/>
    <mergeCell ref="I27:L27"/>
    <mergeCell ref="I28:L28"/>
    <mergeCell ref="I29:L29"/>
    <mergeCell ref="I31:L31"/>
    <mergeCell ref="I32:L32"/>
    <mergeCell ref="I33:L33"/>
    <mergeCell ref="I34:L34"/>
    <mergeCell ref="I35:L35"/>
    <mergeCell ref="I36:L36"/>
    <mergeCell ref="I37:L37"/>
    <mergeCell ref="I38:L38"/>
    <mergeCell ref="I39:L39"/>
    <mergeCell ref="A40:B40"/>
    <mergeCell ref="I40:L40"/>
  </mergeCells>
  <phoneticPr fontId="4"/>
  <conditionalFormatting sqref="F9:F33 D31:D33 F35:F39 D9:D29 B9:B29 B32:B33 B35:B39 D35:D39">
    <cfRule type="expression" dxfId="371" priority="23" stopIfTrue="1">
      <formula>#REF!=1</formula>
    </cfRule>
  </conditionalFormatting>
  <conditionalFormatting sqref="M9:M39">
    <cfRule type="expression" dxfId="370" priority="24" stopIfTrue="1">
      <formula>#REF!</formula>
    </cfRule>
  </conditionalFormatting>
  <conditionalFormatting sqref="E9:E33 E35:E39">
    <cfRule type="expression" dxfId="369" priority="25" stopIfTrue="1">
      <formula>#REF!</formula>
    </cfRule>
    <cfRule type="expression" dxfId="368" priority="26" stopIfTrue="1">
      <formula>#REF!=1</formula>
    </cfRule>
  </conditionalFormatting>
  <conditionalFormatting sqref="A19:A39">
    <cfRule type="expression" dxfId="367" priority="21" stopIfTrue="1">
      <formula>WEEKDAY(A19)=1</formula>
    </cfRule>
    <cfRule type="expression" dxfId="366" priority="22">
      <formula>WEEKDAY(A19)=7</formula>
    </cfRule>
  </conditionalFormatting>
  <conditionalFormatting sqref="A19">
    <cfRule type="expression" dxfId="365" priority="20" stopIfTrue="1">
      <formula>ISERROR(MATCH($A19, INDIRECT("休業日!A1:A365"), 0)) =FALSE</formula>
    </cfRule>
  </conditionalFormatting>
  <conditionalFormatting sqref="A9:A18">
    <cfRule type="expression" dxfId="364" priority="18" stopIfTrue="1">
      <formula>WEEKDAY(A9)=1</formula>
    </cfRule>
    <cfRule type="expression" dxfId="363" priority="19">
      <formula>WEEKDAY(A9)=7</formula>
    </cfRule>
  </conditionalFormatting>
  <conditionalFormatting sqref="A9:A18">
    <cfRule type="expression" dxfId="362" priority="17" stopIfTrue="1">
      <formula>ISERROR(MATCH($A9, INDIRECT("休業日!A1:A365"), 0)) =FALSE</formula>
    </cfRule>
  </conditionalFormatting>
  <conditionalFormatting sqref="A20:A39">
    <cfRule type="expression" dxfId="361" priority="16" stopIfTrue="1">
      <formula>ISERROR(MATCH($A20, INDIRECT("休業日!A1:A365"), 0)) =FALSE</formula>
    </cfRule>
  </conditionalFormatting>
  <conditionalFormatting sqref="N19:N39">
    <cfRule type="expression" dxfId="360" priority="14" stopIfTrue="1">
      <formula>WEEKDAY(N19)=1</formula>
    </cfRule>
    <cfRule type="expression" dxfId="359" priority="15">
      <formula>WEEKDAY(N19)=7</formula>
    </cfRule>
  </conditionalFormatting>
  <conditionalFormatting sqref="N19">
    <cfRule type="expression" dxfId="358" priority="13" stopIfTrue="1">
      <formula>ISERROR(MATCH($A19, INDIRECT("休業日!A1:A365"), 0)) =FALSE</formula>
    </cfRule>
  </conditionalFormatting>
  <conditionalFormatting sqref="N9:N18">
    <cfRule type="expression" dxfId="357" priority="11" stopIfTrue="1">
      <formula>WEEKDAY(N9)=1</formula>
    </cfRule>
    <cfRule type="expression" dxfId="356" priority="12">
      <formula>WEEKDAY(N9)=7</formula>
    </cfRule>
  </conditionalFormatting>
  <conditionalFormatting sqref="N9:N18">
    <cfRule type="expression" dxfId="355" priority="10" stopIfTrue="1">
      <formula>ISERROR(MATCH($A9, INDIRECT("休業日!A1:A365"), 0)) =FALSE</formula>
    </cfRule>
  </conditionalFormatting>
  <conditionalFormatting sqref="N20:N39">
    <cfRule type="expression" dxfId="354" priority="9" stopIfTrue="1">
      <formula>ISERROR(MATCH($A20, INDIRECT("休業日!A1:A365"), 0)) =FALSE</formula>
    </cfRule>
  </conditionalFormatting>
  <conditionalFormatting sqref="B30 D30">
    <cfRule type="expression" dxfId="353" priority="8" stopIfTrue="1">
      <formula>#REF!=1</formula>
    </cfRule>
  </conditionalFormatting>
  <conditionalFormatting sqref="F34 D34">
    <cfRule type="expression" dxfId="352" priority="5" stopIfTrue="1">
      <formula>#REF!=1</formula>
    </cfRule>
  </conditionalFormatting>
  <conditionalFormatting sqref="B31">
    <cfRule type="expression" dxfId="351" priority="4" stopIfTrue="1">
      <formula>#REF!=1</formula>
    </cfRule>
  </conditionalFormatting>
  <conditionalFormatting sqref="B34">
    <cfRule type="expression" dxfId="350" priority="3" stopIfTrue="1">
      <formula>#REF!=1</formula>
    </cfRule>
  </conditionalFormatting>
  <conditionalFormatting sqref="E34">
    <cfRule type="expression" dxfId="349" priority="1" stopIfTrue="1">
      <formula>#REF!</formula>
    </cfRule>
    <cfRule type="expression" dxfId="348" priority="2" stopIfTrue="1">
      <formula>#REF!=1</formula>
    </cfRule>
  </conditionalFormatting>
  <dataValidations count="7">
    <dataValidation type="textLength" imeMode="hiragana" operator="lessThanOrEqual" allowBlank="1" showInputMessage="1" showErrorMessage="1" errorTitle="入力文字数制限" error="２５５文字以内で入力してください。" sqref="A43:A46">
      <formula1>256</formula1>
    </dataValidation>
    <dataValidation imeMode="hiragana" allowBlank="1" sqref="I9:L39"/>
    <dataValidation type="whole" showInputMessage="1" showErrorMessage="1" sqref="J4:K4">
      <formula1>1</formula1>
      <formula2>20</formula2>
    </dataValidation>
    <dataValidation type="time" imeMode="off" operator="greaterThanOrEqual" allowBlank="1" showInputMessage="1" showErrorMessage="1" sqref="B9:B39 D9:F39">
      <formula1>0</formula1>
    </dataValidation>
    <dataValidation imeMode="hiragana" allowBlank="1" showInputMessage="1" showErrorMessage="1" sqref="J43:L43 I44:L46 A9:A39 N9:N39"/>
    <dataValidation allowBlank="1" showInputMessage="1" showErrorMessage="1" errorTitle="入力不可" error="自動計算のため、入力不可です。" sqref="C40"/>
    <dataValidation type="whole" operator="lessThanOrEqual" allowBlank="1" showInputMessage="1" showErrorMessage="1" errorTitle="入力不可" error="自動計算のため、入力不可です。" sqref="G9:H40 E40:F40 W9:W40 S9:S40 U9:U40 R40 Q9:Q40 Y9:Y40 X40 V40 T40 O9:P44">
      <formula1>0</formula1>
    </dataValidation>
  </dataValidations>
  <printOptions horizontalCentered="1" verticalCentered="1"/>
  <pageMargins left="0.70866141732283472" right="0.70866141732283472" top="0.74803149606299213" bottom="0.74803149606299213" header="0.31496062992125984" footer="0.31496062992125984"/>
  <pageSetup paperSize="9" scale="88" orientation="portrait" r:id="rId1"/>
  <colBreaks count="1" manualBreakCount="1">
    <brk id="12" max="1048575" man="1"/>
  </colBreaks>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pageSetUpPr fitToPage="1"/>
  </sheetPr>
  <dimension ref="A1:Y50"/>
  <sheetViews>
    <sheetView zoomScale="85" zoomScaleNormal="85" workbookViewId="0">
      <pane ySplit="8" topLeftCell="A36" activePane="bottomLeft" state="frozen"/>
      <selection pane="bottomLeft" activeCell="A43" sqref="A43:H46"/>
    </sheetView>
  </sheetViews>
  <sheetFormatPr defaultColWidth="8" defaultRowHeight="0" customHeight="1" zeroHeight="1" x14ac:dyDescent="0.15"/>
  <cols>
    <col min="1" max="1" width="11.375" bestFit="1" customWidth="1"/>
    <col min="2" max="2" width="8.625" customWidth="1"/>
    <col min="3" max="3" width="4.375" customWidth="1"/>
    <col min="4" max="8" width="8.625" customWidth="1"/>
    <col min="9" max="9" width="15.75" customWidth="1"/>
    <col min="10" max="10" width="7.75" customWidth="1"/>
    <col min="11" max="12" width="3.875" customWidth="1"/>
    <col min="13" max="13" width="2.5" style="5" customWidth="1"/>
    <col min="14" max="14" width="5.5" style="5" bestFit="1" customWidth="1"/>
    <col min="15" max="15" width="13.875" bestFit="1" customWidth="1"/>
    <col min="16" max="16" width="13.875" customWidth="1"/>
    <col min="17" max="17" width="13.875" bestFit="1" customWidth="1"/>
    <col min="18" max="18" width="13.875" customWidth="1"/>
    <col min="19" max="19" width="13.875" bestFit="1" customWidth="1"/>
    <col min="20" max="20" width="13.875" customWidth="1"/>
    <col min="21" max="21" width="13.875" bestFit="1" customWidth="1"/>
    <col min="22" max="22" width="13.875" customWidth="1"/>
    <col min="23" max="23" width="13.875" bestFit="1" customWidth="1"/>
    <col min="24" max="24" width="13.875" customWidth="1"/>
    <col min="25" max="25" width="17.25" style="157" customWidth="1"/>
  </cols>
  <sheetData>
    <row r="1" spans="1:25" ht="33" customHeight="1" thickBot="1" x14ac:dyDescent="0.2">
      <c r="A1" s="442" t="s">
        <v>19</v>
      </c>
      <c r="B1" s="442"/>
      <c r="C1" s="442"/>
      <c r="D1" s="442"/>
      <c r="E1" s="442"/>
      <c r="F1" s="442"/>
      <c r="G1" s="442"/>
      <c r="H1" s="442"/>
      <c r="I1" s="442"/>
      <c r="J1" s="442"/>
      <c r="K1" s="442"/>
      <c r="L1" s="442"/>
      <c r="N1" s="443" t="s">
        <v>20</v>
      </c>
      <c r="O1" s="444"/>
      <c r="P1" s="444"/>
      <c r="Q1" s="444"/>
      <c r="R1" s="444"/>
      <c r="S1" s="444"/>
      <c r="T1" s="444"/>
      <c r="U1" s="444"/>
      <c r="V1" s="444"/>
    </row>
    <row r="2" spans="1:25" ht="17.25" customHeight="1" thickBot="1" x14ac:dyDescent="0.2">
      <c r="A2" s="41"/>
      <c r="B2" s="2"/>
      <c r="C2" s="2"/>
      <c r="D2" s="2"/>
      <c r="E2" s="36"/>
      <c r="F2" s="36"/>
      <c r="G2" s="36"/>
      <c r="H2" s="36"/>
      <c r="I2" s="3"/>
      <c r="J2" s="4"/>
      <c r="K2" s="4"/>
      <c r="N2" s="26"/>
      <c r="O2" s="134" t="s">
        <v>30</v>
      </c>
      <c r="P2" s="135" t="s">
        <v>31</v>
      </c>
      <c r="Q2" s="135" t="s">
        <v>32</v>
      </c>
      <c r="R2" s="136" t="s">
        <v>28</v>
      </c>
      <c r="Y2" s="158" t="s">
        <v>54</v>
      </c>
    </row>
    <row r="3" spans="1:25" ht="17.25" customHeight="1" thickBot="1" x14ac:dyDescent="0.2">
      <c r="A3" s="1"/>
      <c r="B3" s="2"/>
      <c r="C3" s="2"/>
      <c r="D3" s="2"/>
      <c r="E3" s="36"/>
      <c r="F3" s="36"/>
      <c r="G3" s="36"/>
      <c r="H3" s="36"/>
      <c r="I3" s="3"/>
      <c r="J3" s="4"/>
      <c r="K3" s="4"/>
      <c r="N3" s="26"/>
      <c r="O3" s="42">
        <v>200</v>
      </c>
      <c r="P3" s="40">
        <f ca="1">C40</f>
        <v>22</v>
      </c>
      <c r="Q3" s="65">
        <f ca="1">O3/P3</f>
        <v>9.0909090909090917</v>
      </c>
      <c r="R3" s="66" t="str">
        <f ca="1">TEXT(Q3/24,"h:mm")</f>
        <v>9:05</v>
      </c>
    </row>
    <row r="4" spans="1:25" ht="8.1" customHeight="1" thickBot="1" x14ac:dyDescent="0.2">
      <c r="B4" s="37"/>
      <c r="C4" s="37"/>
      <c r="D4" s="37"/>
      <c r="I4" s="6"/>
      <c r="J4" s="7">
        <v>1</v>
      </c>
      <c r="K4" s="7"/>
      <c r="M4" s="6"/>
      <c r="N4" s="6"/>
      <c r="O4" s="88"/>
      <c r="P4" s="88"/>
    </row>
    <row r="5" spans="1:25" ht="20.100000000000001" customHeight="1" thickTop="1" x14ac:dyDescent="0.15">
      <c r="A5" s="331" t="s">
        <v>18</v>
      </c>
      <c r="B5" s="445">
        <v>41486</v>
      </c>
      <c r="C5" s="446"/>
      <c r="D5" s="447"/>
      <c r="G5" s="448" t="s">
        <v>0</v>
      </c>
      <c r="H5" s="449"/>
      <c r="I5" s="450" t="s">
        <v>59</v>
      </c>
      <c r="J5" s="450"/>
      <c r="K5" s="450"/>
      <c r="L5" s="451"/>
      <c r="M5" s="6"/>
      <c r="N5" s="133" t="s">
        <v>16</v>
      </c>
      <c r="P5" s="133"/>
      <c r="Q5" s="83" t="s">
        <v>52</v>
      </c>
      <c r="R5" s="79"/>
      <c r="S5" s="85" t="s">
        <v>37</v>
      </c>
      <c r="T5" s="117"/>
      <c r="U5" s="87" t="s">
        <v>40</v>
      </c>
      <c r="V5" s="81"/>
      <c r="W5" s="115" t="s">
        <v>43</v>
      </c>
      <c r="X5" s="107"/>
    </row>
    <row r="6" spans="1:25" ht="20.100000000000001" customHeight="1" thickBot="1" x14ac:dyDescent="0.2">
      <c r="A6" s="332" t="s">
        <v>57</v>
      </c>
      <c r="B6" s="436" t="s">
        <v>61</v>
      </c>
      <c r="C6" s="437"/>
      <c r="D6" s="438"/>
      <c r="E6" s="8"/>
      <c r="F6" s="9"/>
      <c r="G6" s="439" t="s">
        <v>1</v>
      </c>
      <c r="H6" s="440"/>
      <c r="I6" s="441" t="s">
        <v>60</v>
      </c>
      <c r="J6" s="441"/>
      <c r="K6" s="441"/>
      <c r="L6" s="25" t="s">
        <v>2</v>
      </c>
      <c r="M6" s="6"/>
      <c r="N6" s="6"/>
      <c r="Q6" s="84" t="s">
        <v>53</v>
      </c>
      <c r="R6" s="80"/>
      <c r="S6" s="86" t="s">
        <v>38</v>
      </c>
      <c r="T6" s="118"/>
      <c r="U6" s="120" t="s">
        <v>41</v>
      </c>
      <c r="V6" s="82"/>
      <c r="W6" s="121" t="s">
        <v>44</v>
      </c>
      <c r="X6" s="108"/>
    </row>
    <row r="7" spans="1:25" ht="19.5" customHeight="1" thickBot="1" x14ac:dyDescent="0.2">
      <c r="A7" s="330" t="str">
        <f>IF(LEN(B5)=6,B5,CONCATENATE(,YEAR(B5),IF(LEN(MONTH(B5)) &gt; 1, "", "0"), MONTH(B5)))</f>
        <v>201708</v>
      </c>
      <c r="D7" s="10"/>
      <c r="E7" s="11"/>
      <c r="F7" s="12"/>
      <c r="G7" s="12"/>
      <c r="H7" s="2"/>
      <c r="I7" s="2"/>
      <c r="J7" s="2"/>
      <c r="K7" s="2"/>
      <c r="L7" s="13"/>
      <c r="M7" s="6"/>
      <c r="N7" s="6"/>
      <c r="Q7" s="84" t="s">
        <v>50</v>
      </c>
      <c r="R7" s="116"/>
      <c r="S7" s="119" t="s">
        <v>39</v>
      </c>
      <c r="T7" s="122"/>
      <c r="U7" s="125" t="s">
        <v>42</v>
      </c>
      <c r="V7" s="123"/>
      <c r="W7" s="126" t="s">
        <v>45</v>
      </c>
      <c r="X7" s="124"/>
    </row>
    <row r="8" spans="1:25" ht="24.75" customHeight="1" thickTop="1" thickBot="1" x14ac:dyDescent="0.2">
      <c r="A8" s="70" t="s">
        <v>3</v>
      </c>
      <c r="B8" s="427" t="s">
        <v>4</v>
      </c>
      <c r="C8" s="428"/>
      <c r="D8" s="429"/>
      <c r="E8" s="71" t="s">
        <v>17</v>
      </c>
      <c r="F8" s="72" t="s">
        <v>5</v>
      </c>
      <c r="G8" s="71" t="s">
        <v>21</v>
      </c>
      <c r="H8" s="73" t="s">
        <v>6</v>
      </c>
      <c r="I8" s="430" t="s">
        <v>7</v>
      </c>
      <c r="J8" s="430"/>
      <c r="K8" s="430"/>
      <c r="L8" s="431"/>
      <c r="M8" s="67">
        <v>0.33333333333333331</v>
      </c>
      <c r="N8" s="75" t="s">
        <v>15</v>
      </c>
      <c r="O8" s="137" t="s">
        <v>27</v>
      </c>
      <c r="P8" s="138" t="s">
        <v>14</v>
      </c>
      <c r="Q8" s="141" t="s">
        <v>46</v>
      </c>
      <c r="R8" s="142" t="s">
        <v>14</v>
      </c>
      <c r="S8" s="145" t="s">
        <v>47</v>
      </c>
      <c r="T8" s="146" t="s">
        <v>14</v>
      </c>
      <c r="U8" s="149" t="s">
        <v>48</v>
      </c>
      <c r="V8" s="150" t="s">
        <v>14</v>
      </c>
      <c r="W8" s="153" t="s">
        <v>49</v>
      </c>
      <c r="X8" s="154" t="s">
        <v>14</v>
      </c>
      <c r="Y8" s="138" t="s">
        <v>55</v>
      </c>
    </row>
    <row r="9" spans="1:25" ht="20.100000000000001" customHeight="1" thickTop="1" x14ac:dyDescent="0.15">
      <c r="A9" s="60">
        <f>TEXT(CONCATENATE(A7, "01"), "0000!/00!/00")*1</f>
        <v>41486</v>
      </c>
      <c r="B9" s="62">
        <v>0.41666666666666669</v>
      </c>
      <c r="C9" s="14" t="s">
        <v>8</v>
      </c>
      <c r="D9" s="43">
        <v>0.875</v>
      </c>
      <c r="E9" s="44">
        <v>4.1666666666666664E-2</v>
      </c>
      <c r="F9" s="45"/>
      <c r="G9" s="68">
        <f ca="1">IF(ISERROR(M9), 0, IF(M9="営業日", M$8, 0))</f>
        <v>0.33333333333333331</v>
      </c>
      <c r="H9" s="56">
        <f>D9-B9-E9-F9</f>
        <v>0.41666666666666663</v>
      </c>
      <c r="I9" s="432"/>
      <c r="J9" s="433"/>
      <c r="K9" s="434"/>
      <c r="L9" s="435"/>
      <c r="M9" s="39" t="str">
        <f ca="1">IF(WEEKDAY(A9)=1,"",IF(WEEKDAY(A9)=7,"",IF(ISERROR(MATCH(A9,INDIRECT("休業日!a1:a365"),0))=FALSE,"","営業日")))</f>
        <v>営業日</v>
      </c>
      <c r="N9" s="76">
        <f>TEXT(CONCATENATE(A7, "01"), "0000!/00!/00")*1</f>
        <v>41486</v>
      </c>
      <c r="O9" s="127">
        <f t="shared" ref="O9:O10" ca="1" si="0">IF(ISERROR(M9), 0, IF(M9="営業日", $Q$3, 0))</f>
        <v>9.0909090909090917</v>
      </c>
      <c r="P9" s="128">
        <f t="shared" ref="P9:P10" si="1">H9*24</f>
        <v>10</v>
      </c>
      <c r="Q9" s="98">
        <f ca="1">$O9*R$7</f>
        <v>0</v>
      </c>
      <c r="R9" s="89"/>
      <c r="S9" s="101">
        <f ca="1">$O9*T$7</f>
        <v>0</v>
      </c>
      <c r="T9" s="90"/>
      <c r="U9" s="104">
        <f ca="1">$O9*V$7</f>
        <v>0</v>
      </c>
      <c r="V9" s="91"/>
      <c r="W9" s="109">
        <f ca="1">$O9*X$7</f>
        <v>0</v>
      </c>
      <c r="X9" s="110"/>
      <c r="Y9" s="160">
        <f>R9+T9+V9+X9</f>
        <v>0</v>
      </c>
    </row>
    <row r="10" spans="1:25" ht="20.100000000000001" customHeight="1" x14ac:dyDescent="0.15">
      <c r="A10" s="60">
        <f>IF(A9="", "",IF(MONTH(A9)=MONTH(A9+1),A9+1,""))</f>
        <v>41487</v>
      </c>
      <c r="B10" s="62">
        <v>0.41666666666666669</v>
      </c>
      <c r="C10" s="14" t="s">
        <v>8</v>
      </c>
      <c r="D10" s="43">
        <v>0.83333333333333337</v>
      </c>
      <c r="E10" s="46">
        <v>4.1666666666666664E-2</v>
      </c>
      <c r="F10" s="47"/>
      <c r="G10" s="68">
        <f t="shared" ref="G10:G39" ca="1" si="2">IF(ISERROR(M10), 0, IF(M10="営業日", M$8, 0))</f>
        <v>0.33333333333333331</v>
      </c>
      <c r="H10" s="57">
        <f t="shared" ref="H10:H39" si="3">D10-B10-E10-F10</f>
        <v>0.375</v>
      </c>
      <c r="I10" s="413" t="s">
        <v>85</v>
      </c>
      <c r="J10" s="414"/>
      <c r="K10" s="415"/>
      <c r="L10" s="416"/>
      <c r="M10" s="39" t="str">
        <f t="shared" ref="M10:M39" ca="1" si="4">IF(WEEKDAY(A10)=1,"",IF(WEEKDAY(A10)=7,"",IF(ISERROR(MATCH(A10,INDIRECT("休業日!a1:a365"),0))=FALSE,"","営業日")))</f>
        <v>営業日</v>
      </c>
      <c r="N10" s="77">
        <f>IF(N9="", "",IF(MONTH(N9)=MONTH(N9+1),N9+1,""))</f>
        <v>41487</v>
      </c>
      <c r="O10" s="129">
        <f t="shared" ca="1" si="0"/>
        <v>9.0909090909090917</v>
      </c>
      <c r="P10" s="130">
        <f t="shared" si="1"/>
        <v>9</v>
      </c>
      <c r="Q10" s="99">
        <f t="shared" ref="Q10:W39" ca="1" si="5">$O10*R$7</f>
        <v>0</v>
      </c>
      <c r="R10" s="92"/>
      <c r="S10" s="102">
        <f t="shared" ca="1" si="5"/>
        <v>0</v>
      </c>
      <c r="T10" s="93"/>
      <c r="U10" s="105">
        <f t="shared" ca="1" si="5"/>
        <v>0</v>
      </c>
      <c r="V10" s="94"/>
      <c r="W10" s="111">
        <f t="shared" ca="1" si="5"/>
        <v>0</v>
      </c>
      <c r="X10" s="112"/>
      <c r="Y10" s="161">
        <f t="shared" ref="Y10:Y39" si="6">R10+T10+V10+X10</f>
        <v>0</v>
      </c>
    </row>
    <row r="11" spans="1:25" ht="20.100000000000001" customHeight="1" x14ac:dyDescent="0.15">
      <c r="A11" s="60">
        <f t="shared" ref="A11:A39" si="7">IF(A10="", "",IF(MONTH(A10)=MONTH(A10+1),A10+1,""))</f>
        <v>41488</v>
      </c>
      <c r="B11" s="62">
        <v>0.41666666666666669</v>
      </c>
      <c r="C11" s="14" t="s">
        <v>8</v>
      </c>
      <c r="D11" s="43">
        <v>0.9375</v>
      </c>
      <c r="E11" s="48">
        <v>4.1666666666666664E-2</v>
      </c>
      <c r="F11" s="47"/>
      <c r="G11" s="68">
        <f t="shared" ca="1" si="2"/>
        <v>0.33333333333333331</v>
      </c>
      <c r="H11" s="57">
        <f t="shared" si="3"/>
        <v>0.47916666666666657</v>
      </c>
      <c r="I11" s="413"/>
      <c r="J11" s="414"/>
      <c r="K11" s="415"/>
      <c r="L11" s="416"/>
      <c r="M11" s="39" t="str">
        <f t="shared" ca="1" si="4"/>
        <v>営業日</v>
      </c>
      <c r="N11" s="77">
        <f t="shared" ref="N11:N39" si="8">IF(N10="", "",IF(MONTH(N10)=MONTH(N10+1),N10+1,""))</f>
        <v>41488</v>
      </c>
      <c r="O11" s="129">
        <f ca="1">IF(ISERROR(M11), 0, IF(M11="営業日", $Q$3, 0))</f>
        <v>9.0909090909090917</v>
      </c>
      <c r="P11" s="130">
        <f>H11*24</f>
        <v>11.499999999999998</v>
      </c>
      <c r="Q11" s="99">
        <f t="shared" ca="1" si="5"/>
        <v>0</v>
      </c>
      <c r="R11" s="92"/>
      <c r="S11" s="102">
        <f t="shared" ca="1" si="5"/>
        <v>0</v>
      </c>
      <c r="T11" s="93"/>
      <c r="U11" s="105">
        <f t="shared" ca="1" si="5"/>
        <v>0</v>
      </c>
      <c r="V11" s="94"/>
      <c r="W11" s="111">
        <f t="shared" ca="1" si="5"/>
        <v>0</v>
      </c>
      <c r="X11" s="112"/>
      <c r="Y11" s="161">
        <f t="shared" si="6"/>
        <v>0</v>
      </c>
    </row>
    <row r="12" spans="1:25" ht="20.100000000000001" customHeight="1" x14ac:dyDescent="0.15">
      <c r="A12" s="60">
        <f t="shared" si="7"/>
        <v>41489</v>
      </c>
      <c r="B12" s="62">
        <v>0.4375</v>
      </c>
      <c r="C12" s="14" t="s">
        <v>8</v>
      </c>
      <c r="D12" s="43">
        <v>0.83333333333333337</v>
      </c>
      <c r="E12" s="48">
        <v>4.1666666666666664E-2</v>
      </c>
      <c r="F12" s="47"/>
      <c r="G12" s="68">
        <f t="shared" ca="1" si="2"/>
        <v>0.33333333333333331</v>
      </c>
      <c r="H12" s="57">
        <f t="shared" si="3"/>
        <v>0.35416666666666669</v>
      </c>
      <c r="I12" s="413"/>
      <c r="J12" s="414"/>
      <c r="K12" s="415"/>
      <c r="L12" s="416"/>
      <c r="M12" s="39" t="str">
        <f t="shared" ca="1" si="4"/>
        <v>営業日</v>
      </c>
      <c r="N12" s="77">
        <f t="shared" si="8"/>
        <v>41489</v>
      </c>
      <c r="O12" s="129">
        <f t="shared" ref="O12:O39" ca="1" si="9">IF(ISERROR(M12), 0, IF(M12="営業日", $Q$3, 0))</f>
        <v>9.0909090909090917</v>
      </c>
      <c r="P12" s="130">
        <f t="shared" ref="P12:P39" si="10">H12*24</f>
        <v>8.5</v>
      </c>
      <c r="Q12" s="99">
        <f t="shared" ca="1" si="5"/>
        <v>0</v>
      </c>
      <c r="R12" s="92"/>
      <c r="S12" s="102">
        <f t="shared" ca="1" si="5"/>
        <v>0</v>
      </c>
      <c r="T12" s="93"/>
      <c r="U12" s="105">
        <f t="shared" ca="1" si="5"/>
        <v>0</v>
      </c>
      <c r="V12" s="94"/>
      <c r="W12" s="111">
        <f t="shared" ca="1" si="5"/>
        <v>0</v>
      </c>
      <c r="X12" s="112"/>
      <c r="Y12" s="161">
        <f t="shared" si="6"/>
        <v>0</v>
      </c>
    </row>
    <row r="13" spans="1:25" ht="20.100000000000001" customHeight="1" x14ac:dyDescent="0.15">
      <c r="A13" s="60">
        <f t="shared" si="7"/>
        <v>41490</v>
      </c>
      <c r="B13" s="62"/>
      <c r="C13" s="14" t="s">
        <v>8</v>
      </c>
      <c r="D13" s="43"/>
      <c r="E13" s="48"/>
      <c r="F13" s="47"/>
      <c r="G13" s="68">
        <f t="shared" ca="1" si="2"/>
        <v>0</v>
      </c>
      <c r="H13" s="57">
        <f t="shared" si="3"/>
        <v>0</v>
      </c>
      <c r="I13" s="413"/>
      <c r="J13" s="414"/>
      <c r="K13" s="415"/>
      <c r="L13" s="416"/>
      <c r="M13" s="39" t="str">
        <f t="shared" ca="1" si="4"/>
        <v/>
      </c>
      <c r="N13" s="77">
        <f t="shared" si="8"/>
        <v>41490</v>
      </c>
      <c r="O13" s="129">
        <f t="shared" ca="1" si="9"/>
        <v>0</v>
      </c>
      <c r="P13" s="130">
        <f t="shared" si="10"/>
        <v>0</v>
      </c>
      <c r="Q13" s="99">
        <f t="shared" ca="1" si="5"/>
        <v>0</v>
      </c>
      <c r="R13" s="92"/>
      <c r="S13" s="102">
        <f t="shared" ca="1" si="5"/>
        <v>0</v>
      </c>
      <c r="T13" s="93"/>
      <c r="U13" s="105">
        <f t="shared" ca="1" si="5"/>
        <v>0</v>
      </c>
      <c r="V13" s="94"/>
      <c r="W13" s="111">
        <f t="shared" ca="1" si="5"/>
        <v>0</v>
      </c>
      <c r="X13" s="112"/>
      <c r="Y13" s="161">
        <f t="shared" si="6"/>
        <v>0</v>
      </c>
    </row>
    <row r="14" spans="1:25" ht="20.100000000000001" customHeight="1" x14ac:dyDescent="0.15">
      <c r="A14" s="60">
        <f t="shared" si="7"/>
        <v>41491</v>
      </c>
      <c r="B14" s="62"/>
      <c r="C14" s="14" t="s">
        <v>8</v>
      </c>
      <c r="D14" s="43"/>
      <c r="E14" s="48"/>
      <c r="F14" s="47"/>
      <c r="G14" s="68">
        <f t="shared" ca="1" si="2"/>
        <v>0</v>
      </c>
      <c r="H14" s="57">
        <f t="shared" si="3"/>
        <v>0</v>
      </c>
      <c r="I14" s="413"/>
      <c r="J14" s="414"/>
      <c r="K14" s="415"/>
      <c r="L14" s="416"/>
      <c r="M14" s="39" t="str">
        <f t="shared" ca="1" si="4"/>
        <v/>
      </c>
      <c r="N14" s="77">
        <f t="shared" si="8"/>
        <v>41491</v>
      </c>
      <c r="O14" s="129">
        <f t="shared" ca="1" si="9"/>
        <v>0</v>
      </c>
      <c r="P14" s="130">
        <f t="shared" si="10"/>
        <v>0</v>
      </c>
      <c r="Q14" s="99">
        <f t="shared" ca="1" si="5"/>
        <v>0</v>
      </c>
      <c r="R14" s="92"/>
      <c r="S14" s="102">
        <f t="shared" ca="1" si="5"/>
        <v>0</v>
      </c>
      <c r="T14" s="93"/>
      <c r="U14" s="105">
        <f t="shared" ca="1" si="5"/>
        <v>0</v>
      </c>
      <c r="V14" s="94"/>
      <c r="W14" s="111">
        <f t="shared" ca="1" si="5"/>
        <v>0</v>
      </c>
      <c r="X14" s="112"/>
      <c r="Y14" s="161">
        <f t="shared" si="6"/>
        <v>0</v>
      </c>
    </row>
    <row r="15" spans="1:25" ht="20.100000000000001" customHeight="1" x14ac:dyDescent="0.15">
      <c r="A15" s="60">
        <f t="shared" si="7"/>
        <v>41492</v>
      </c>
      <c r="B15" s="62">
        <v>0.41666666666666669</v>
      </c>
      <c r="C15" s="14" t="s">
        <v>8</v>
      </c>
      <c r="D15" s="43">
        <v>0.85416666666666663</v>
      </c>
      <c r="E15" s="48">
        <v>4.1666666666666664E-2</v>
      </c>
      <c r="F15" s="47"/>
      <c r="G15" s="68">
        <f t="shared" ca="1" si="2"/>
        <v>0.33333333333333331</v>
      </c>
      <c r="H15" s="57">
        <f t="shared" si="3"/>
        <v>0.39583333333333326</v>
      </c>
      <c r="I15" s="413"/>
      <c r="J15" s="414"/>
      <c r="K15" s="415"/>
      <c r="L15" s="416"/>
      <c r="M15" s="39" t="str">
        <f t="shared" ca="1" si="4"/>
        <v>営業日</v>
      </c>
      <c r="N15" s="77">
        <f t="shared" si="8"/>
        <v>41492</v>
      </c>
      <c r="O15" s="129">
        <f t="shared" ca="1" si="9"/>
        <v>9.0909090909090917</v>
      </c>
      <c r="P15" s="130">
        <f t="shared" si="10"/>
        <v>9.4999999999999982</v>
      </c>
      <c r="Q15" s="99">
        <f t="shared" ca="1" si="5"/>
        <v>0</v>
      </c>
      <c r="R15" s="92"/>
      <c r="S15" s="102">
        <f t="shared" ca="1" si="5"/>
        <v>0</v>
      </c>
      <c r="T15" s="93"/>
      <c r="U15" s="105">
        <f t="shared" ca="1" si="5"/>
        <v>0</v>
      </c>
      <c r="V15" s="94"/>
      <c r="W15" s="111">
        <f t="shared" ca="1" si="5"/>
        <v>0</v>
      </c>
      <c r="X15" s="112"/>
      <c r="Y15" s="161">
        <f t="shared" si="6"/>
        <v>0</v>
      </c>
    </row>
    <row r="16" spans="1:25" ht="20.100000000000001" customHeight="1" x14ac:dyDescent="0.15">
      <c r="A16" s="60">
        <f t="shared" si="7"/>
        <v>41493</v>
      </c>
      <c r="B16" s="62">
        <v>0.41666666666666669</v>
      </c>
      <c r="C16" s="14" t="s">
        <v>8</v>
      </c>
      <c r="D16" s="43">
        <v>0.9375</v>
      </c>
      <c r="E16" s="48">
        <v>4.1666666666666664E-2</v>
      </c>
      <c r="F16" s="47"/>
      <c r="G16" s="68">
        <f t="shared" ca="1" si="2"/>
        <v>0.33333333333333331</v>
      </c>
      <c r="H16" s="57">
        <f t="shared" si="3"/>
        <v>0.47916666666666657</v>
      </c>
      <c r="I16" s="413"/>
      <c r="J16" s="414"/>
      <c r="K16" s="415"/>
      <c r="L16" s="416"/>
      <c r="M16" s="39" t="str">
        <f t="shared" ca="1" si="4"/>
        <v>営業日</v>
      </c>
      <c r="N16" s="77">
        <f t="shared" si="8"/>
        <v>41493</v>
      </c>
      <c r="O16" s="129">
        <f t="shared" ca="1" si="9"/>
        <v>9.0909090909090917</v>
      </c>
      <c r="P16" s="130">
        <f t="shared" si="10"/>
        <v>11.499999999999998</v>
      </c>
      <c r="Q16" s="99">
        <f t="shared" ca="1" si="5"/>
        <v>0</v>
      </c>
      <c r="R16" s="92"/>
      <c r="S16" s="102">
        <f t="shared" ca="1" si="5"/>
        <v>0</v>
      </c>
      <c r="T16" s="93"/>
      <c r="U16" s="105">
        <f t="shared" ca="1" si="5"/>
        <v>0</v>
      </c>
      <c r="V16" s="94"/>
      <c r="W16" s="111">
        <f t="shared" ca="1" si="5"/>
        <v>0</v>
      </c>
      <c r="X16" s="112"/>
      <c r="Y16" s="161">
        <f t="shared" si="6"/>
        <v>0</v>
      </c>
    </row>
    <row r="17" spans="1:25" ht="20.100000000000001" customHeight="1" x14ac:dyDescent="0.15">
      <c r="A17" s="60">
        <f t="shared" si="7"/>
        <v>41494</v>
      </c>
      <c r="B17" s="62">
        <v>0.41666666666666669</v>
      </c>
      <c r="C17" s="14" t="s">
        <v>8</v>
      </c>
      <c r="D17" s="43">
        <v>0.83333333333333337</v>
      </c>
      <c r="E17" s="48">
        <v>4.1666666666666664E-2</v>
      </c>
      <c r="F17" s="47">
        <v>6.25E-2</v>
      </c>
      <c r="G17" s="68">
        <f t="shared" ca="1" si="2"/>
        <v>0.33333333333333331</v>
      </c>
      <c r="H17" s="57">
        <f t="shared" si="3"/>
        <v>0.3125</v>
      </c>
      <c r="I17" s="413" t="s">
        <v>118</v>
      </c>
      <c r="J17" s="414"/>
      <c r="K17" s="415"/>
      <c r="L17" s="416"/>
      <c r="M17" s="39" t="str">
        <f t="shared" ca="1" si="4"/>
        <v>営業日</v>
      </c>
      <c r="N17" s="77">
        <f t="shared" si="8"/>
        <v>41494</v>
      </c>
      <c r="O17" s="129">
        <f t="shared" ca="1" si="9"/>
        <v>9.0909090909090917</v>
      </c>
      <c r="P17" s="130">
        <f t="shared" si="10"/>
        <v>7.5</v>
      </c>
      <c r="Q17" s="99">
        <f t="shared" ca="1" si="5"/>
        <v>0</v>
      </c>
      <c r="R17" s="92"/>
      <c r="S17" s="102">
        <f t="shared" ca="1" si="5"/>
        <v>0</v>
      </c>
      <c r="T17" s="93"/>
      <c r="U17" s="105">
        <f t="shared" ca="1" si="5"/>
        <v>0</v>
      </c>
      <c r="V17" s="94"/>
      <c r="W17" s="111">
        <f t="shared" ca="1" si="5"/>
        <v>0</v>
      </c>
      <c r="X17" s="112"/>
      <c r="Y17" s="161">
        <f t="shared" si="6"/>
        <v>0</v>
      </c>
    </row>
    <row r="18" spans="1:25" ht="20.100000000000001" customHeight="1" x14ac:dyDescent="0.15">
      <c r="A18" s="60">
        <f t="shared" si="7"/>
        <v>41495</v>
      </c>
      <c r="B18" s="62">
        <v>0.4375</v>
      </c>
      <c r="C18" s="14" t="s">
        <v>8</v>
      </c>
      <c r="D18" s="43">
        <v>0.91666666666666663</v>
      </c>
      <c r="E18" s="48">
        <v>4.1666666666666664E-2</v>
      </c>
      <c r="F18" s="47"/>
      <c r="G18" s="68">
        <f t="shared" ca="1" si="2"/>
        <v>0.33333333333333331</v>
      </c>
      <c r="H18" s="57">
        <f t="shared" si="3"/>
        <v>0.43749999999999994</v>
      </c>
      <c r="I18" s="413"/>
      <c r="J18" s="414"/>
      <c r="K18" s="415"/>
      <c r="L18" s="416"/>
      <c r="M18" s="39" t="str">
        <f t="shared" ca="1" si="4"/>
        <v>営業日</v>
      </c>
      <c r="N18" s="77">
        <f t="shared" si="8"/>
        <v>41495</v>
      </c>
      <c r="O18" s="129">
        <f t="shared" ca="1" si="9"/>
        <v>9.0909090909090917</v>
      </c>
      <c r="P18" s="130">
        <f t="shared" si="10"/>
        <v>10.499999999999998</v>
      </c>
      <c r="Q18" s="99">
        <f t="shared" ca="1" si="5"/>
        <v>0</v>
      </c>
      <c r="R18" s="92"/>
      <c r="S18" s="102">
        <f t="shared" ca="1" si="5"/>
        <v>0</v>
      </c>
      <c r="T18" s="93"/>
      <c r="U18" s="105">
        <f t="shared" ca="1" si="5"/>
        <v>0</v>
      </c>
      <c r="V18" s="94"/>
      <c r="W18" s="111">
        <f t="shared" ca="1" si="5"/>
        <v>0</v>
      </c>
      <c r="X18" s="112"/>
      <c r="Y18" s="161">
        <f t="shared" si="6"/>
        <v>0</v>
      </c>
    </row>
    <row r="19" spans="1:25" ht="20.100000000000001" customHeight="1" x14ac:dyDescent="0.15">
      <c r="A19" s="60">
        <f t="shared" si="7"/>
        <v>41496</v>
      </c>
      <c r="B19" s="62"/>
      <c r="C19" s="14" t="s">
        <v>8</v>
      </c>
      <c r="D19" s="43"/>
      <c r="E19" s="48"/>
      <c r="F19" s="47"/>
      <c r="G19" s="68">
        <f t="shared" ca="1" si="2"/>
        <v>0</v>
      </c>
      <c r="H19" s="57">
        <f t="shared" si="3"/>
        <v>0</v>
      </c>
      <c r="I19" s="413"/>
      <c r="J19" s="414"/>
      <c r="K19" s="415"/>
      <c r="L19" s="416"/>
      <c r="M19" s="39" t="str">
        <f t="shared" ca="1" si="4"/>
        <v/>
      </c>
      <c r="N19" s="77">
        <f t="shared" si="8"/>
        <v>41496</v>
      </c>
      <c r="O19" s="129">
        <f t="shared" ca="1" si="9"/>
        <v>0</v>
      </c>
      <c r="P19" s="130">
        <f t="shared" si="10"/>
        <v>0</v>
      </c>
      <c r="Q19" s="99">
        <f t="shared" ca="1" si="5"/>
        <v>0</v>
      </c>
      <c r="R19" s="92"/>
      <c r="S19" s="102">
        <f t="shared" ca="1" si="5"/>
        <v>0</v>
      </c>
      <c r="T19" s="93"/>
      <c r="U19" s="105">
        <f t="shared" ca="1" si="5"/>
        <v>0</v>
      </c>
      <c r="V19" s="94"/>
      <c r="W19" s="111">
        <f t="shared" ca="1" si="5"/>
        <v>0</v>
      </c>
      <c r="X19" s="112"/>
      <c r="Y19" s="161">
        <f t="shared" si="6"/>
        <v>0</v>
      </c>
    </row>
    <row r="20" spans="1:25" ht="20.100000000000001" customHeight="1" x14ac:dyDescent="0.15">
      <c r="A20" s="60">
        <f t="shared" si="7"/>
        <v>41497</v>
      </c>
      <c r="B20" s="62"/>
      <c r="C20" s="14" t="s">
        <v>8</v>
      </c>
      <c r="D20" s="43"/>
      <c r="E20" s="48"/>
      <c r="F20" s="47"/>
      <c r="G20" s="68">
        <f t="shared" ca="1" si="2"/>
        <v>0</v>
      </c>
      <c r="H20" s="57">
        <f t="shared" si="3"/>
        <v>0</v>
      </c>
      <c r="I20" s="413"/>
      <c r="J20" s="414"/>
      <c r="K20" s="415"/>
      <c r="L20" s="416"/>
      <c r="M20" s="39" t="str">
        <f t="shared" ca="1" si="4"/>
        <v/>
      </c>
      <c r="N20" s="77">
        <f t="shared" si="8"/>
        <v>41497</v>
      </c>
      <c r="O20" s="129">
        <f t="shared" ca="1" si="9"/>
        <v>0</v>
      </c>
      <c r="P20" s="130">
        <f t="shared" si="10"/>
        <v>0</v>
      </c>
      <c r="Q20" s="99">
        <f t="shared" ca="1" si="5"/>
        <v>0</v>
      </c>
      <c r="R20" s="92"/>
      <c r="S20" s="102">
        <f t="shared" ca="1" si="5"/>
        <v>0</v>
      </c>
      <c r="T20" s="93"/>
      <c r="U20" s="105">
        <f t="shared" ca="1" si="5"/>
        <v>0</v>
      </c>
      <c r="V20" s="94"/>
      <c r="W20" s="111">
        <f t="shared" ca="1" si="5"/>
        <v>0</v>
      </c>
      <c r="X20" s="112"/>
      <c r="Y20" s="161">
        <f t="shared" si="6"/>
        <v>0</v>
      </c>
    </row>
    <row r="21" spans="1:25" ht="20.100000000000001" customHeight="1" x14ac:dyDescent="0.15">
      <c r="A21" s="60">
        <f t="shared" si="7"/>
        <v>41498</v>
      </c>
      <c r="B21" s="62"/>
      <c r="C21" s="14" t="s">
        <v>8</v>
      </c>
      <c r="D21" s="43"/>
      <c r="E21" s="48"/>
      <c r="F21" s="47"/>
      <c r="G21" s="68">
        <f t="shared" ca="1" si="2"/>
        <v>0</v>
      </c>
      <c r="H21" s="57">
        <f t="shared" si="3"/>
        <v>0</v>
      </c>
      <c r="I21" s="413"/>
      <c r="J21" s="414"/>
      <c r="K21" s="415"/>
      <c r="L21" s="416"/>
      <c r="M21" s="39" t="str">
        <f t="shared" ca="1" si="4"/>
        <v/>
      </c>
      <c r="N21" s="77">
        <f t="shared" si="8"/>
        <v>41498</v>
      </c>
      <c r="O21" s="129">
        <f t="shared" ca="1" si="9"/>
        <v>0</v>
      </c>
      <c r="P21" s="130">
        <f t="shared" si="10"/>
        <v>0</v>
      </c>
      <c r="Q21" s="99">
        <f t="shared" ca="1" si="5"/>
        <v>0</v>
      </c>
      <c r="R21" s="92"/>
      <c r="S21" s="102">
        <f t="shared" ca="1" si="5"/>
        <v>0</v>
      </c>
      <c r="T21" s="93"/>
      <c r="U21" s="105">
        <f t="shared" ca="1" si="5"/>
        <v>0</v>
      </c>
      <c r="V21" s="94"/>
      <c r="W21" s="111">
        <f t="shared" ca="1" si="5"/>
        <v>0</v>
      </c>
      <c r="X21" s="112"/>
      <c r="Y21" s="161">
        <f t="shared" si="6"/>
        <v>0</v>
      </c>
    </row>
    <row r="22" spans="1:25" ht="20.100000000000001" customHeight="1" x14ac:dyDescent="0.15">
      <c r="A22" s="60">
        <f t="shared" si="7"/>
        <v>41499</v>
      </c>
      <c r="B22" s="62"/>
      <c r="C22" s="14" t="s">
        <v>8</v>
      </c>
      <c r="D22" s="43"/>
      <c r="E22" s="48"/>
      <c r="F22" s="47"/>
      <c r="G22" s="68">
        <f t="shared" ca="1" si="2"/>
        <v>0.33333333333333331</v>
      </c>
      <c r="H22" s="57">
        <f t="shared" si="3"/>
        <v>0</v>
      </c>
      <c r="I22" s="413" t="s">
        <v>119</v>
      </c>
      <c r="J22" s="414"/>
      <c r="K22" s="415"/>
      <c r="L22" s="416"/>
      <c r="M22" s="39" t="str">
        <f t="shared" ca="1" si="4"/>
        <v>営業日</v>
      </c>
      <c r="N22" s="77">
        <f t="shared" si="8"/>
        <v>41499</v>
      </c>
      <c r="O22" s="129">
        <f t="shared" ca="1" si="9"/>
        <v>9.0909090909090917</v>
      </c>
      <c r="P22" s="130">
        <f t="shared" si="10"/>
        <v>0</v>
      </c>
      <c r="Q22" s="99">
        <f t="shared" ca="1" si="5"/>
        <v>0</v>
      </c>
      <c r="R22" s="92"/>
      <c r="S22" s="102">
        <f t="shared" ca="1" si="5"/>
        <v>0</v>
      </c>
      <c r="T22" s="93"/>
      <c r="U22" s="105">
        <f t="shared" ca="1" si="5"/>
        <v>0</v>
      </c>
      <c r="V22" s="94"/>
      <c r="W22" s="111">
        <f t="shared" ca="1" si="5"/>
        <v>0</v>
      </c>
      <c r="X22" s="112"/>
      <c r="Y22" s="161">
        <f t="shared" si="6"/>
        <v>0</v>
      </c>
    </row>
    <row r="23" spans="1:25" ht="20.100000000000001" customHeight="1" x14ac:dyDescent="0.15">
      <c r="A23" s="60">
        <f t="shared" si="7"/>
        <v>41500</v>
      </c>
      <c r="B23" s="62">
        <v>0.41666666666666669</v>
      </c>
      <c r="C23" s="14" t="s">
        <v>8</v>
      </c>
      <c r="D23" s="43">
        <v>0.875</v>
      </c>
      <c r="E23" s="48">
        <v>4.1666666666666664E-2</v>
      </c>
      <c r="F23" s="47"/>
      <c r="G23" s="68">
        <f t="shared" ca="1" si="2"/>
        <v>0.33333333333333331</v>
      </c>
      <c r="H23" s="57">
        <f t="shared" si="3"/>
        <v>0.41666666666666663</v>
      </c>
      <c r="I23" s="413"/>
      <c r="J23" s="414"/>
      <c r="K23" s="415"/>
      <c r="L23" s="416"/>
      <c r="M23" s="39" t="str">
        <f t="shared" ca="1" si="4"/>
        <v>営業日</v>
      </c>
      <c r="N23" s="77">
        <f t="shared" si="8"/>
        <v>41500</v>
      </c>
      <c r="O23" s="129">
        <f t="shared" ca="1" si="9"/>
        <v>9.0909090909090917</v>
      </c>
      <c r="P23" s="130">
        <f t="shared" si="10"/>
        <v>10</v>
      </c>
      <c r="Q23" s="99">
        <f t="shared" ca="1" si="5"/>
        <v>0</v>
      </c>
      <c r="R23" s="92"/>
      <c r="S23" s="102">
        <f t="shared" ca="1" si="5"/>
        <v>0</v>
      </c>
      <c r="T23" s="93"/>
      <c r="U23" s="105">
        <f t="shared" ca="1" si="5"/>
        <v>0</v>
      </c>
      <c r="V23" s="94"/>
      <c r="W23" s="111">
        <f t="shared" ca="1" si="5"/>
        <v>0</v>
      </c>
      <c r="X23" s="112"/>
      <c r="Y23" s="161">
        <f t="shared" si="6"/>
        <v>0</v>
      </c>
    </row>
    <row r="24" spans="1:25" ht="20.100000000000001" customHeight="1" x14ac:dyDescent="0.15">
      <c r="A24" s="60">
        <f t="shared" si="7"/>
        <v>41501</v>
      </c>
      <c r="B24" s="62">
        <v>0.375</v>
      </c>
      <c r="C24" s="14" t="s">
        <v>8</v>
      </c>
      <c r="D24" s="43">
        <v>0.83333333333333337</v>
      </c>
      <c r="E24" s="48">
        <v>4.1666666666666664E-2</v>
      </c>
      <c r="F24" s="47"/>
      <c r="G24" s="68">
        <f t="shared" ca="1" si="2"/>
        <v>0.33333333333333331</v>
      </c>
      <c r="H24" s="57">
        <f t="shared" si="3"/>
        <v>0.41666666666666669</v>
      </c>
      <c r="I24" s="413"/>
      <c r="J24" s="414"/>
      <c r="K24" s="415"/>
      <c r="L24" s="416"/>
      <c r="M24" s="39" t="str">
        <f t="shared" ca="1" si="4"/>
        <v>営業日</v>
      </c>
      <c r="N24" s="77">
        <f t="shared" si="8"/>
        <v>41501</v>
      </c>
      <c r="O24" s="129">
        <f t="shared" ca="1" si="9"/>
        <v>9.0909090909090917</v>
      </c>
      <c r="P24" s="130">
        <f t="shared" si="10"/>
        <v>10</v>
      </c>
      <c r="Q24" s="99">
        <f t="shared" ca="1" si="5"/>
        <v>0</v>
      </c>
      <c r="R24" s="92"/>
      <c r="S24" s="102">
        <f t="shared" ca="1" si="5"/>
        <v>0</v>
      </c>
      <c r="T24" s="93"/>
      <c r="U24" s="105">
        <f t="shared" ca="1" si="5"/>
        <v>0</v>
      </c>
      <c r="V24" s="94"/>
      <c r="W24" s="111">
        <f t="shared" ca="1" si="5"/>
        <v>0</v>
      </c>
      <c r="X24" s="112"/>
      <c r="Y24" s="161">
        <f t="shared" si="6"/>
        <v>0</v>
      </c>
    </row>
    <row r="25" spans="1:25" ht="20.100000000000001" customHeight="1" x14ac:dyDescent="0.15">
      <c r="A25" s="60">
        <f t="shared" si="7"/>
        <v>41502</v>
      </c>
      <c r="B25" s="62">
        <v>0.39583333333333331</v>
      </c>
      <c r="C25" s="14" t="s">
        <v>8</v>
      </c>
      <c r="D25" s="43">
        <v>0.875</v>
      </c>
      <c r="E25" s="48">
        <v>4.1666666666666664E-2</v>
      </c>
      <c r="F25" s="47"/>
      <c r="G25" s="68">
        <f t="shared" ca="1" si="2"/>
        <v>0.33333333333333331</v>
      </c>
      <c r="H25" s="57">
        <f t="shared" si="3"/>
        <v>0.4375</v>
      </c>
      <c r="I25" s="413"/>
      <c r="J25" s="414"/>
      <c r="K25" s="415"/>
      <c r="L25" s="416"/>
      <c r="M25" s="39" t="str">
        <f t="shared" ca="1" si="4"/>
        <v>営業日</v>
      </c>
      <c r="N25" s="77">
        <f t="shared" si="8"/>
        <v>41502</v>
      </c>
      <c r="O25" s="129">
        <f t="shared" ca="1" si="9"/>
        <v>9.0909090909090917</v>
      </c>
      <c r="P25" s="130">
        <f t="shared" si="10"/>
        <v>10.5</v>
      </c>
      <c r="Q25" s="99">
        <f t="shared" ca="1" si="5"/>
        <v>0</v>
      </c>
      <c r="R25" s="92"/>
      <c r="S25" s="102">
        <f t="shared" ca="1" si="5"/>
        <v>0</v>
      </c>
      <c r="T25" s="93"/>
      <c r="U25" s="105">
        <f t="shared" ca="1" si="5"/>
        <v>0</v>
      </c>
      <c r="V25" s="94"/>
      <c r="W25" s="111">
        <f t="shared" ca="1" si="5"/>
        <v>0</v>
      </c>
      <c r="X25" s="112"/>
      <c r="Y25" s="161">
        <f t="shared" si="6"/>
        <v>0</v>
      </c>
    </row>
    <row r="26" spans="1:25" ht="20.100000000000001" customHeight="1" x14ac:dyDescent="0.15">
      <c r="A26" s="60">
        <f t="shared" si="7"/>
        <v>41503</v>
      </c>
      <c r="B26" s="62">
        <v>0.41666666666666669</v>
      </c>
      <c r="C26" s="14" t="s">
        <v>8</v>
      </c>
      <c r="D26" s="43">
        <v>0.79166666666666663</v>
      </c>
      <c r="E26" s="48">
        <v>4.1666666666666664E-2</v>
      </c>
      <c r="F26" s="47"/>
      <c r="G26" s="68">
        <f t="shared" ca="1" si="2"/>
        <v>0.33333333333333331</v>
      </c>
      <c r="H26" s="57">
        <f t="shared" si="3"/>
        <v>0.33333333333333326</v>
      </c>
      <c r="I26" s="413" t="s">
        <v>84</v>
      </c>
      <c r="J26" s="414"/>
      <c r="K26" s="415"/>
      <c r="L26" s="416"/>
      <c r="M26" s="39" t="str">
        <f t="shared" ca="1" si="4"/>
        <v>営業日</v>
      </c>
      <c r="N26" s="77">
        <f t="shared" si="8"/>
        <v>41503</v>
      </c>
      <c r="O26" s="129">
        <f t="shared" ca="1" si="9"/>
        <v>9.0909090909090917</v>
      </c>
      <c r="P26" s="130">
        <f t="shared" si="10"/>
        <v>7.9999999999999982</v>
      </c>
      <c r="Q26" s="99">
        <f t="shared" ca="1" si="5"/>
        <v>0</v>
      </c>
      <c r="R26" s="92"/>
      <c r="S26" s="102">
        <f t="shared" ca="1" si="5"/>
        <v>0</v>
      </c>
      <c r="T26" s="93"/>
      <c r="U26" s="105">
        <f t="shared" ca="1" si="5"/>
        <v>0</v>
      </c>
      <c r="V26" s="94"/>
      <c r="W26" s="111">
        <f t="shared" ca="1" si="5"/>
        <v>0</v>
      </c>
      <c r="X26" s="112"/>
      <c r="Y26" s="161">
        <f t="shared" si="6"/>
        <v>0</v>
      </c>
    </row>
    <row r="27" spans="1:25" ht="20.100000000000001" customHeight="1" x14ac:dyDescent="0.15">
      <c r="A27" s="60">
        <f t="shared" si="7"/>
        <v>41504</v>
      </c>
      <c r="B27" s="62"/>
      <c r="C27" s="14" t="s">
        <v>8</v>
      </c>
      <c r="D27" s="43"/>
      <c r="E27" s="48"/>
      <c r="F27" s="47"/>
      <c r="G27" s="68">
        <f t="shared" ca="1" si="2"/>
        <v>0</v>
      </c>
      <c r="H27" s="57">
        <f t="shared" si="3"/>
        <v>0</v>
      </c>
      <c r="I27" s="413"/>
      <c r="J27" s="414"/>
      <c r="K27" s="415"/>
      <c r="L27" s="416"/>
      <c r="M27" s="39" t="str">
        <f t="shared" ca="1" si="4"/>
        <v/>
      </c>
      <c r="N27" s="77">
        <f t="shared" si="8"/>
        <v>41504</v>
      </c>
      <c r="O27" s="129">
        <f t="shared" ca="1" si="9"/>
        <v>0</v>
      </c>
      <c r="P27" s="130">
        <f t="shared" si="10"/>
        <v>0</v>
      </c>
      <c r="Q27" s="99">
        <f t="shared" ca="1" si="5"/>
        <v>0</v>
      </c>
      <c r="R27" s="92"/>
      <c r="S27" s="102">
        <f t="shared" ca="1" si="5"/>
        <v>0</v>
      </c>
      <c r="T27" s="93"/>
      <c r="U27" s="105">
        <f t="shared" ca="1" si="5"/>
        <v>0</v>
      </c>
      <c r="V27" s="94"/>
      <c r="W27" s="111">
        <f t="shared" ca="1" si="5"/>
        <v>0</v>
      </c>
      <c r="X27" s="112"/>
      <c r="Y27" s="161">
        <f t="shared" si="6"/>
        <v>0</v>
      </c>
    </row>
    <row r="28" spans="1:25" ht="20.100000000000001" customHeight="1" x14ac:dyDescent="0.15">
      <c r="A28" s="60">
        <f t="shared" si="7"/>
        <v>41505</v>
      </c>
      <c r="B28" s="62"/>
      <c r="C28" s="14" t="s">
        <v>8</v>
      </c>
      <c r="D28" s="43"/>
      <c r="E28" s="48"/>
      <c r="F28" s="47"/>
      <c r="G28" s="68">
        <f t="shared" ca="1" si="2"/>
        <v>0</v>
      </c>
      <c r="H28" s="57">
        <f t="shared" si="3"/>
        <v>0</v>
      </c>
      <c r="I28" s="425"/>
      <c r="J28" s="425"/>
      <c r="K28" s="425"/>
      <c r="L28" s="426"/>
      <c r="M28" s="39" t="str">
        <f t="shared" ca="1" si="4"/>
        <v/>
      </c>
      <c r="N28" s="77">
        <f t="shared" si="8"/>
        <v>41505</v>
      </c>
      <c r="O28" s="129">
        <f t="shared" ca="1" si="9"/>
        <v>0</v>
      </c>
      <c r="P28" s="130">
        <f t="shared" si="10"/>
        <v>0</v>
      </c>
      <c r="Q28" s="99">
        <f t="shared" ca="1" si="5"/>
        <v>0</v>
      </c>
      <c r="R28" s="92"/>
      <c r="S28" s="102">
        <f t="shared" ca="1" si="5"/>
        <v>0</v>
      </c>
      <c r="T28" s="93"/>
      <c r="U28" s="105">
        <f t="shared" ca="1" si="5"/>
        <v>0</v>
      </c>
      <c r="V28" s="94"/>
      <c r="W28" s="111">
        <f t="shared" ca="1" si="5"/>
        <v>0</v>
      </c>
      <c r="X28" s="112"/>
      <c r="Y28" s="161">
        <f t="shared" si="6"/>
        <v>0</v>
      </c>
    </row>
    <row r="29" spans="1:25" ht="20.100000000000001" customHeight="1" x14ac:dyDescent="0.15">
      <c r="A29" s="60">
        <f t="shared" si="7"/>
        <v>41506</v>
      </c>
      <c r="B29" s="62">
        <v>0.375</v>
      </c>
      <c r="C29" s="14" t="s">
        <v>8</v>
      </c>
      <c r="D29" s="43">
        <v>0.875</v>
      </c>
      <c r="E29" s="48">
        <v>4.1666666666666664E-2</v>
      </c>
      <c r="F29" s="47"/>
      <c r="G29" s="68">
        <f t="shared" ca="1" si="2"/>
        <v>0.33333333333333331</v>
      </c>
      <c r="H29" s="57">
        <f t="shared" si="3"/>
        <v>0.45833333333333331</v>
      </c>
      <c r="I29" s="413"/>
      <c r="J29" s="414"/>
      <c r="K29" s="415"/>
      <c r="L29" s="416"/>
      <c r="M29" s="39" t="str">
        <f t="shared" ca="1" si="4"/>
        <v>営業日</v>
      </c>
      <c r="N29" s="77">
        <f t="shared" si="8"/>
        <v>41506</v>
      </c>
      <c r="O29" s="129">
        <f t="shared" ca="1" si="9"/>
        <v>9.0909090909090917</v>
      </c>
      <c r="P29" s="130">
        <f t="shared" si="10"/>
        <v>11</v>
      </c>
      <c r="Q29" s="99">
        <f t="shared" ca="1" si="5"/>
        <v>0</v>
      </c>
      <c r="R29" s="92"/>
      <c r="S29" s="102">
        <f t="shared" ca="1" si="5"/>
        <v>0</v>
      </c>
      <c r="T29" s="93"/>
      <c r="U29" s="105">
        <f t="shared" ca="1" si="5"/>
        <v>0</v>
      </c>
      <c r="V29" s="94"/>
      <c r="W29" s="111">
        <f t="shared" ca="1" si="5"/>
        <v>0</v>
      </c>
      <c r="X29" s="112"/>
      <c r="Y29" s="161">
        <f t="shared" si="6"/>
        <v>0</v>
      </c>
    </row>
    <row r="30" spans="1:25" ht="20.100000000000001" customHeight="1" x14ac:dyDescent="0.15">
      <c r="A30" s="60">
        <f t="shared" si="7"/>
        <v>41507</v>
      </c>
      <c r="B30" s="62">
        <v>0.41666666666666669</v>
      </c>
      <c r="C30" s="14" t="s">
        <v>8</v>
      </c>
      <c r="D30" s="43">
        <v>0.83333333333333337</v>
      </c>
      <c r="E30" s="48">
        <v>4.1666666666666664E-2</v>
      </c>
      <c r="F30" s="47"/>
      <c r="G30" s="68">
        <f t="shared" ca="1" si="2"/>
        <v>0.33333333333333331</v>
      </c>
      <c r="H30" s="57">
        <f t="shared" si="3"/>
        <v>0.375</v>
      </c>
      <c r="I30" s="413"/>
      <c r="J30" s="414"/>
      <c r="K30" s="415"/>
      <c r="L30" s="416"/>
      <c r="M30" s="39" t="str">
        <f t="shared" ca="1" si="4"/>
        <v>営業日</v>
      </c>
      <c r="N30" s="77">
        <f t="shared" si="8"/>
        <v>41507</v>
      </c>
      <c r="O30" s="129">
        <f t="shared" ca="1" si="9"/>
        <v>9.0909090909090917</v>
      </c>
      <c r="P30" s="130">
        <f t="shared" si="10"/>
        <v>9</v>
      </c>
      <c r="Q30" s="99">
        <f t="shared" ca="1" si="5"/>
        <v>0</v>
      </c>
      <c r="R30" s="92"/>
      <c r="S30" s="102">
        <f t="shared" ca="1" si="5"/>
        <v>0</v>
      </c>
      <c r="T30" s="93"/>
      <c r="U30" s="105">
        <f t="shared" ca="1" si="5"/>
        <v>0</v>
      </c>
      <c r="V30" s="94"/>
      <c r="W30" s="111">
        <f t="shared" ca="1" si="5"/>
        <v>0</v>
      </c>
      <c r="X30" s="112"/>
      <c r="Y30" s="161">
        <f t="shared" si="6"/>
        <v>0</v>
      </c>
    </row>
    <row r="31" spans="1:25" ht="20.100000000000001" customHeight="1" x14ac:dyDescent="0.15">
      <c r="A31" s="60">
        <f t="shared" si="7"/>
        <v>41508</v>
      </c>
      <c r="B31" s="62">
        <v>0.41666666666666669</v>
      </c>
      <c r="C31" s="14" t="s">
        <v>8</v>
      </c>
      <c r="D31" s="43">
        <v>0.79166666666666663</v>
      </c>
      <c r="E31" s="48">
        <v>4.1666666666666664E-2</v>
      </c>
      <c r="F31" s="47"/>
      <c r="G31" s="68">
        <f t="shared" ca="1" si="2"/>
        <v>0.33333333333333331</v>
      </c>
      <c r="H31" s="57">
        <f t="shared" si="3"/>
        <v>0.33333333333333326</v>
      </c>
      <c r="I31" s="413"/>
      <c r="J31" s="414"/>
      <c r="K31" s="415"/>
      <c r="L31" s="416"/>
      <c r="M31" s="39" t="str">
        <f t="shared" ca="1" si="4"/>
        <v>営業日</v>
      </c>
      <c r="N31" s="77">
        <f t="shared" si="8"/>
        <v>41508</v>
      </c>
      <c r="O31" s="129">
        <f t="shared" ca="1" si="9"/>
        <v>9.0909090909090917</v>
      </c>
      <c r="P31" s="130">
        <f t="shared" si="10"/>
        <v>7.9999999999999982</v>
      </c>
      <c r="Q31" s="99">
        <f t="shared" ca="1" si="5"/>
        <v>0</v>
      </c>
      <c r="R31" s="92"/>
      <c r="S31" s="102">
        <f t="shared" ca="1" si="5"/>
        <v>0</v>
      </c>
      <c r="T31" s="93"/>
      <c r="U31" s="105">
        <f t="shared" ca="1" si="5"/>
        <v>0</v>
      </c>
      <c r="V31" s="94"/>
      <c r="W31" s="111">
        <f t="shared" ca="1" si="5"/>
        <v>0</v>
      </c>
      <c r="X31" s="112"/>
      <c r="Y31" s="161">
        <f t="shared" si="6"/>
        <v>0</v>
      </c>
    </row>
    <row r="32" spans="1:25" ht="20.100000000000001" customHeight="1" x14ac:dyDescent="0.15">
      <c r="A32" s="60">
        <f t="shared" si="7"/>
        <v>41509</v>
      </c>
      <c r="B32" s="62">
        <v>0.41666666666666669</v>
      </c>
      <c r="C32" s="14" t="s">
        <v>8</v>
      </c>
      <c r="D32" s="43">
        <v>0.91666666666666663</v>
      </c>
      <c r="E32" s="48">
        <v>4.1666666666666664E-2</v>
      </c>
      <c r="F32" s="47"/>
      <c r="G32" s="68">
        <f t="shared" ca="1" si="2"/>
        <v>0.33333333333333331</v>
      </c>
      <c r="H32" s="57">
        <f t="shared" si="3"/>
        <v>0.45833333333333326</v>
      </c>
      <c r="I32" s="413"/>
      <c r="J32" s="414"/>
      <c r="K32" s="415"/>
      <c r="L32" s="416"/>
      <c r="M32" s="39" t="str">
        <f t="shared" ca="1" si="4"/>
        <v>営業日</v>
      </c>
      <c r="N32" s="77">
        <f t="shared" si="8"/>
        <v>41509</v>
      </c>
      <c r="O32" s="129">
        <f t="shared" ca="1" si="9"/>
        <v>9.0909090909090917</v>
      </c>
      <c r="P32" s="130">
        <f t="shared" si="10"/>
        <v>10.999999999999998</v>
      </c>
      <c r="Q32" s="99">
        <f t="shared" ca="1" si="5"/>
        <v>0</v>
      </c>
      <c r="R32" s="92"/>
      <c r="S32" s="102">
        <f t="shared" ca="1" si="5"/>
        <v>0</v>
      </c>
      <c r="T32" s="93"/>
      <c r="U32" s="105">
        <f t="shared" ca="1" si="5"/>
        <v>0</v>
      </c>
      <c r="V32" s="94"/>
      <c r="W32" s="111">
        <f t="shared" ca="1" si="5"/>
        <v>0</v>
      </c>
      <c r="X32" s="112"/>
      <c r="Y32" s="161">
        <f t="shared" si="6"/>
        <v>0</v>
      </c>
    </row>
    <row r="33" spans="1:25" ht="20.100000000000001" customHeight="1" x14ac:dyDescent="0.15">
      <c r="A33" s="60">
        <f t="shared" si="7"/>
        <v>41510</v>
      </c>
      <c r="B33" s="62">
        <v>0.41666666666666669</v>
      </c>
      <c r="C33" s="14" t="s">
        <v>8</v>
      </c>
      <c r="D33" s="43">
        <v>0.875</v>
      </c>
      <c r="E33" s="48">
        <v>4.1666666666666664E-2</v>
      </c>
      <c r="F33" s="47"/>
      <c r="G33" s="68">
        <f t="shared" ca="1" si="2"/>
        <v>0.33333333333333331</v>
      </c>
      <c r="H33" s="57">
        <f t="shared" si="3"/>
        <v>0.41666666666666663</v>
      </c>
      <c r="I33" s="413"/>
      <c r="J33" s="414"/>
      <c r="K33" s="415"/>
      <c r="L33" s="416"/>
      <c r="M33" s="39" t="str">
        <f t="shared" ca="1" si="4"/>
        <v>営業日</v>
      </c>
      <c r="N33" s="77">
        <f t="shared" si="8"/>
        <v>41510</v>
      </c>
      <c r="O33" s="129">
        <f t="shared" ca="1" si="9"/>
        <v>9.0909090909090917</v>
      </c>
      <c r="P33" s="130">
        <f t="shared" si="10"/>
        <v>10</v>
      </c>
      <c r="Q33" s="99">
        <f t="shared" ca="1" si="5"/>
        <v>0</v>
      </c>
      <c r="R33" s="92"/>
      <c r="S33" s="102">
        <f t="shared" ca="1" si="5"/>
        <v>0</v>
      </c>
      <c r="T33" s="93"/>
      <c r="U33" s="105">
        <f t="shared" ca="1" si="5"/>
        <v>0</v>
      </c>
      <c r="V33" s="94"/>
      <c r="W33" s="111">
        <f t="shared" ca="1" si="5"/>
        <v>0</v>
      </c>
      <c r="X33" s="112"/>
      <c r="Y33" s="161">
        <f t="shared" si="6"/>
        <v>0</v>
      </c>
    </row>
    <row r="34" spans="1:25" ht="20.100000000000001" customHeight="1" x14ac:dyDescent="0.15">
      <c r="A34" s="60">
        <f t="shared" si="7"/>
        <v>41511</v>
      </c>
      <c r="B34" s="62"/>
      <c r="C34" s="14" t="s">
        <v>8</v>
      </c>
      <c r="D34" s="43"/>
      <c r="E34" s="48"/>
      <c r="F34" s="47"/>
      <c r="G34" s="68">
        <f t="shared" ca="1" si="2"/>
        <v>0</v>
      </c>
      <c r="H34" s="57">
        <f t="shared" si="3"/>
        <v>0</v>
      </c>
      <c r="I34" s="413"/>
      <c r="J34" s="414"/>
      <c r="K34" s="415"/>
      <c r="L34" s="416"/>
      <c r="M34" s="39" t="str">
        <f t="shared" ca="1" si="4"/>
        <v/>
      </c>
      <c r="N34" s="77">
        <f t="shared" si="8"/>
        <v>41511</v>
      </c>
      <c r="O34" s="129">
        <f t="shared" ca="1" si="9"/>
        <v>0</v>
      </c>
      <c r="P34" s="130">
        <f t="shared" si="10"/>
        <v>0</v>
      </c>
      <c r="Q34" s="99">
        <f t="shared" ca="1" si="5"/>
        <v>0</v>
      </c>
      <c r="R34" s="92"/>
      <c r="S34" s="102">
        <f t="shared" ca="1" si="5"/>
        <v>0</v>
      </c>
      <c r="T34" s="93"/>
      <c r="U34" s="105">
        <f t="shared" ca="1" si="5"/>
        <v>0</v>
      </c>
      <c r="V34" s="94"/>
      <c r="W34" s="111">
        <f t="shared" ca="1" si="5"/>
        <v>0</v>
      </c>
      <c r="X34" s="112"/>
      <c r="Y34" s="161">
        <f t="shared" si="6"/>
        <v>0</v>
      </c>
    </row>
    <row r="35" spans="1:25" ht="20.100000000000001" customHeight="1" x14ac:dyDescent="0.15">
      <c r="A35" s="60">
        <f t="shared" si="7"/>
        <v>41512</v>
      </c>
      <c r="B35" s="62"/>
      <c r="C35" s="14" t="s">
        <v>8</v>
      </c>
      <c r="D35" s="43"/>
      <c r="E35" s="48"/>
      <c r="F35" s="47"/>
      <c r="G35" s="68">
        <f t="shared" ca="1" si="2"/>
        <v>0</v>
      </c>
      <c r="H35" s="57">
        <f t="shared" si="3"/>
        <v>0</v>
      </c>
      <c r="I35" s="413"/>
      <c r="J35" s="414"/>
      <c r="K35" s="415"/>
      <c r="L35" s="416"/>
      <c r="M35" s="39" t="str">
        <f t="shared" ca="1" si="4"/>
        <v/>
      </c>
      <c r="N35" s="77">
        <f t="shared" si="8"/>
        <v>41512</v>
      </c>
      <c r="O35" s="129">
        <f t="shared" ca="1" si="9"/>
        <v>0</v>
      </c>
      <c r="P35" s="130">
        <f t="shared" si="10"/>
        <v>0</v>
      </c>
      <c r="Q35" s="99">
        <f t="shared" ca="1" si="5"/>
        <v>0</v>
      </c>
      <c r="R35" s="92"/>
      <c r="S35" s="102">
        <f t="shared" ca="1" si="5"/>
        <v>0</v>
      </c>
      <c r="T35" s="93"/>
      <c r="U35" s="105">
        <f t="shared" ca="1" si="5"/>
        <v>0</v>
      </c>
      <c r="V35" s="94"/>
      <c r="W35" s="111">
        <f t="shared" ca="1" si="5"/>
        <v>0</v>
      </c>
      <c r="X35" s="112"/>
      <c r="Y35" s="161">
        <f t="shared" si="6"/>
        <v>0</v>
      </c>
    </row>
    <row r="36" spans="1:25" ht="20.100000000000001" customHeight="1" x14ac:dyDescent="0.15">
      <c r="A36" s="60">
        <f t="shared" si="7"/>
        <v>41513</v>
      </c>
      <c r="B36" s="62"/>
      <c r="C36" s="14" t="s">
        <v>8</v>
      </c>
      <c r="D36" s="43"/>
      <c r="E36" s="48"/>
      <c r="F36" s="47"/>
      <c r="G36" s="68">
        <f t="shared" ca="1" si="2"/>
        <v>0.33333333333333331</v>
      </c>
      <c r="H36" s="57">
        <f t="shared" si="3"/>
        <v>0</v>
      </c>
      <c r="I36" s="413" t="s">
        <v>24</v>
      </c>
      <c r="J36" s="414"/>
      <c r="K36" s="415"/>
      <c r="L36" s="416"/>
      <c r="M36" s="39" t="str">
        <f t="shared" ca="1" si="4"/>
        <v>営業日</v>
      </c>
      <c r="N36" s="77">
        <f t="shared" si="8"/>
        <v>41513</v>
      </c>
      <c r="O36" s="129">
        <f t="shared" ca="1" si="9"/>
        <v>9.0909090909090917</v>
      </c>
      <c r="P36" s="130">
        <f t="shared" si="10"/>
        <v>0</v>
      </c>
      <c r="Q36" s="99">
        <f t="shared" ca="1" si="5"/>
        <v>0</v>
      </c>
      <c r="R36" s="92"/>
      <c r="S36" s="102">
        <f t="shared" ca="1" si="5"/>
        <v>0</v>
      </c>
      <c r="T36" s="93"/>
      <c r="U36" s="105">
        <f t="shared" ca="1" si="5"/>
        <v>0</v>
      </c>
      <c r="V36" s="94"/>
      <c r="W36" s="111">
        <f t="shared" ca="1" si="5"/>
        <v>0</v>
      </c>
      <c r="X36" s="112"/>
      <c r="Y36" s="161">
        <f t="shared" si="6"/>
        <v>0</v>
      </c>
    </row>
    <row r="37" spans="1:25" ht="20.100000000000001" customHeight="1" x14ac:dyDescent="0.15">
      <c r="A37" s="60">
        <f t="shared" si="7"/>
        <v>41514</v>
      </c>
      <c r="B37" s="63"/>
      <c r="C37" s="15" t="s">
        <v>13</v>
      </c>
      <c r="D37" s="49"/>
      <c r="E37" s="48"/>
      <c r="F37" s="47"/>
      <c r="G37" s="68">
        <f t="shared" ca="1" si="2"/>
        <v>0.33333333333333331</v>
      </c>
      <c r="H37" s="57">
        <f t="shared" si="3"/>
        <v>0</v>
      </c>
      <c r="I37" s="413" t="s">
        <v>24</v>
      </c>
      <c r="J37" s="414"/>
      <c r="K37" s="415"/>
      <c r="L37" s="416"/>
      <c r="M37" s="39" t="str">
        <f t="shared" ca="1" si="4"/>
        <v>営業日</v>
      </c>
      <c r="N37" s="77">
        <f t="shared" si="8"/>
        <v>41514</v>
      </c>
      <c r="O37" s="129">
        <f t="shared" ca="1" si="9"/>
        <v>9.0909090909090917</v>
      </c>
      <c r="P37" s="130">
        <f t="shared" si="10"/>
        <v>0</v>
      </c>
      <c r="Q37" s="99">
        <f t="shared" ca="1" si="5"/>
        <v>0</v>
      </c>
      <c r="R37" s="92"/>
      <c r="S37" s="102">
        <f t="shared" ca="1" si="5"/>
        <v>0</v>
      </c>
      <c r="T37" s="93"/>
      <c r="U37" s="105">
        <f t="shared" ca="1" si="5"/>
        <v>0</v>
      </c>
      <c r="V37" s="94"/>
      <c r="W37" s="111">
        <f t="shared" ca="1" si="5"/>
        <v>0</v>
      </c>
      <c r="X37" s="112"/>
      <c r="Y37" s="161">
        <f t="shared" si="6"/>
        <v>0</v>
      </c>
    </row>
    <row r="38" spans="1:25" ht="20.100000000000001" customHeight="1" x14ac:dyDescent="0.15">
      <c r="A38" s="60">
        <f t="shared" si="7"/>
        <v>41515</v>
      </c>
      <c r="B38" s="62">
        <v>0.41666666666666669</v>
      </c>
      <c r="C38" s="15" t="s">
        <v>13</v>
      </c>
      <c r="D38" s="43">
        <v>0.91666666666666663</v>
      </c>
      <c r="E38" s="48">
        <v>4.1666666666666664E-2</v>
      </c>
      <c r="F38" s="47"/>
      <c r="G38" s="68">
        <f t="shared" ca="1" si="2"/>
        <v>0.33333333333333331</v>
      </c>
      <c r="H38" s="57">
        <f t="shared" si="3"/>
        <v>0.45833333333333326</v>
      </c>
      <c r="I38" s="413" t="s">
        <v>121</v>
      </c>
      <c r="J38" s="414"/>
      <c r="K38" s="415"/>
      <c r="L38" s="416"/>
      <c r="M38" s="39" t="str">
        <f t="shared" ca="1" si="4"/>
        <v>営業日</v>
      </c>
      <c r="N38" s="77">
        <f t="shared" si="8"/>
        <v>41515</v>
      </c>
      <c r="O38" s="129">
        <f t="shared" ca="1" si="9"/>
        <v>9.0909090909090917</v>
      </c>
      <c r="P38" s="130">
        <f t="shared" si="10"/>
        <v>10.999999999999998</v>
      </c>
      <c r="Q38" s="99">
        <f t="shared" ca="1" si="5"/>
        <v>0</v>
      </c>
      <c r="R38" s="92"/>
      <c r="S38" s="102">
        <f t="shared" ca="1" si="5"/>
        <v>0</v>
      </c>
      <c r="T38" s="93"/>
      <c r="U38" s="105">
        <f t="shared" ca="1" si="5"/>
        <v>0</v>
      </c>
      <c r="V38" s="94"/>
      <c r="W38" s="111">
        <f t="shared" ca="1" si="5"/>
        <v>0</v>
      </c>
      <c r="X38" s="112"/>
      <c r="Y38" s="161">
        <f t="shared" si="6"/>
        <v>0</v>
      </c>
    </row>
    <row r="39" spans="1:25" ht="20.100000000000001" customHeight="1" thickBot="1" x14ac:dyDescent="0.2">
      <c r="A39" s="61">
        <f t="shared" si="7"/>
        <v>41516</v>
      </c>
      <c r="B39" s="64">
        <v>0.41666666666666669</v>
      </c>
      <c r="C39" s="16" t="s">
        <v>13</v>
      </c>
      <c r="D39" s="50">
        <v>0.75</v>
      </c>
      <c r="E39" s="51">
        <v>4.1666666666666664E-2</v>
      </c>
      <c r="F39" s="52"/>
      <c r="G39" s="69">
        <f t="shared" ca="1" si="2"/>
        <v>0.33333333333333331</v>
      </c>
      <c r="H39" s="58">
        <f t="shared" si="3"/>
        <v>0.29166666666666663</v>
      </c>
      <c r="I39" s="417"/>
      <c r="J39" s="418"/>
      <c r="K39" s="419"/>
      <c r="L39" s="420"/>
      <c r="M39" s="39" t="str">
        <f t="shared" ca="1" si="4"/>
        <v>営業日</v>
      </c>
      <c r="N39" s="78">
        <f t="shared" si="8"/>
        <v>41516</v>
      </c>
      <c r="O39" s="131">
        <f t="shared" ca="1" si="9"/>
        <v>9.0909090909090917</v>
      </c>
      <c r="P39" s="132">
        <f t="shared" si="10"/>
        <v>6.9999999999999991</v>
      </c>
      <c r="Q39" s="100">
        <f t="shared" ca="1" si="5"/>
        <v>0</v>
      </c>
      <c r="R39" s="95"/>
      <c r="S39" s="103">
        <f t="shared" ca="1" si="5"/>
        <v>0</v>
      </c>
      <c r="T39" s="96"/>
      <c r="U39" s="106">
        <f t="shared" ca="1" si="5"/>
        <v>0</v>
      </c>
      <c r="V39" s="97"/>
      <c r="W39" s="113">
        <f t="shared" ca="1" si="5"/>
        <v>0</v>
      </c>
      <c r="X39" s="114"/>
      <c r="Y39" s="162">
        <f t="shared" si="6"/>
        <v>0</v>
      </c>
    </row>
    <row r="40" spans="1:25" ht="20.100000000000001" customHeight="1" thickBot="1" x14ac:dyDescent="0.2">
      <c r="A40" s="421" t="s">
        <v>9</v>
      </c>
      <c r="B40" s="422"/>
      <c r="C40" s="53">
        <f ca="1">COUNTIF(M9:M39, "営業日")</f>
        <v>22</v>
      </c>
      <c r="D40" s="74" t="s">
        <v>10</v>
      </c>
      <c r="E40" s="54">
        <v>0</v>
      </c>
      <c r="F40" s="55">
        <v>0</v>
      </c>
      <c r="G40" s="54">
        <f ca="1">SUM(G9:G39)</f>
        <v>7.3333333333333304</v>
      </c>
      <c r="H40" s="59">
        <f>SUM(H9:H39)</f>
        <v>7.6458333333333321</v>
      </c>
      <c r="I40" s="423"/>
      <c r="J40" s="423"/>
      <c r="K40" s="423"/>
      <c r="L40" s="424"/>
      <c r="M40" s="6"/>
      <c r="N40" s="6"/>
      <c r="O40" s="139">
        <f t="shared" ref="O40:X40" ca="1" si="11">SUM(O9:O39)</f>
        <v>200.00000000000003</v>
      </c>
      <c r="P40" s="140">
        <f>SUM(P9:P39)</f>
        <v>183.5</v>
      </c>
      <c r="Q40" s="143">
        <f t="shared" ca="1" si="11"/>
        <v>0</v>
      </c>
      <c r="R40" s="144">
        <f t="shared" si="11"/>
        <v>0</v>
      </c>
      <c r="S40" s="147">
        <f t="shared" ca="1" si="11"/>
        <v>0</v>
      </c>
      <c r="T40" s="148">
        <f t="shared" si="11"/>
        <v>0</v>
      </c>
      <c r="U40" s="151">
        <f t="shared" ca="1" si="11"/>
        <v>0</v>
      </c>
      <c r="V40" s="152">
        <f t="shared" si="11"/>
        <v>0</v>
      </c>
      <c r="W40" s="155">
        <f t="shared" ca="1" si="11"/>
        <v>0</v>
      </c>
      <c r="X40" s="156">
        <f t="shared" si="11"/>
        <v>0</v>
      </c>
      <c r="Y40" s="163">
        <f>SUM(Y9:Y39)</f>
        <v>0</v>
      </c>
    </row>
    <row r="41" spans="1:25" ht="8.25" customHeight="1" thickBot="1" x14ac:dyDescent="0.2">
      <c r="C41" s="2"/>
      <c r="D41" s="2"/>
      <c r="E41" s="2"/>
      <c r="F41" s="2"/>
      <c r="G41" s="2"/>
      <c r="H41" s="2"/>
      <c r="I41" s="6"/>
      <c r="J41" s="6"/>
      <c r="K41" s="6"/>
      <c r="L41" s="6"/>
      <c r="M41" s="6"/>
      <c r="N41" s="6"/>
      <c r="P41">
        <f>COUNTIF(P9:P39,"&lt;&gt;"&amp;0)</f>
        <v>19</v>
      </c>
    </row>
    <row r="42" spans="1:25" s="17" customFormat="1" ht="16.5" customHeight="1" thickBot="1" x14ac:dyDescent="0.2">
      <c r="A42" s="411" t="s">
        <v>11</v>
      </c>
      <c r="B42" s="412"/>
      <c r="I42" s="18"/>
      <c r="J42" s="18"/>
      <c r="K42" s="18"/>
      <c r="L42" s="18"/>
      <c r="M42" s="19"/>
      <c r="N42" s="19"/>
      <c r="Y42" s="159"/>
    </row>
    <row r="43" spans="1:25" s="17" customFormat="1" ht="16.5" customHeight="1" thickBot="1" x14ac:dyDescent="0.2">
      <c r="A43" s="455" t="s">
        <v>65</v>
      </c>
      <c r="B43" s="456"/>
      <c r="C43" s="456"/>
      <c r="D43" s="456"/>
      <c r="E43" s="456"/>
      <c r="F43" s="456"/>
      <c r="G43" s="456"/>
      <c r="H43" s="457"/>
      <c r="I43" s="20"/>
      <c r="J43" s="21"/>
      <c r="K43" s="21"/>
      <c r="L43" s="21"/>
      <c r="M43" s="19"/>
      <c r="N43" s="19"/>
      <c r="O43" s="166" t="s">
        <v>29</v>
      </c>
      <c r="P43" s="167" t="s">
        <v>56</v>
      </c>
      <c r="Y43" s="159"/>
    </row>
    <row r="44" spans="1:25" s="17" customFormat="1" ht="16.5" customHeight="1" thickBot="1" x14ac:dyDescent="0.2">
      <c r="A44" s="452" t="s">
        <v>122</v>
      </c>
      <c r="B44" s="453"/>
      <c r="C44" s="453"/>
      <c r="D44" s="453"/>
      <c r="E44" s="453"/>
      <c r="F44" s="453"/>
      <c r="G44" s="453"/>
      <c r="H44" s="454"/>
      <c r="I44" s="22"/>
      <c r="J44" s="22"/>
      <c r="K44" s="22"/>
      <c r="L44" s="22"/>
      <c r="M44" s="19"/>
      <c r="N44" s="19"/>
      <c r="O44" s="164">
        <f ca="1">Q40+S40+U40+W40</f>
        <v>0</v>
      </c>
      <c r="P44" s="165">
        <f>R40+T40+V40+X40</f>
        <v>0</v>
      </c>
      <c r="Y44" s="159"/>
    </row>
    <row r="45" spans="1:25" s="17" customFormat="1" ht="16.5" customHeight="1" x14ac:dyDescent="0.15">
      <c r="A45" s="452" t="s">
        <v>123</v>
      </c>
      <c r="B45" s="453"/>
      <c r="C45" s="453"/>
      <c r="D45" s="453"/>
      <c r="E45" s="453"/>
      <c r="F45" s="453"/>
      <c r="G45" s="453"/>
      <c r="H45" s="454"/>
      <c r="I45" s="22"/>
      <c r="J45" s="22"/>
      <c r="K45" s="22"/>
      <c r="L45" s="22"/>
      <c r="M45" s="19"/>
      <c r="N45" s="19"/>
      <c r="Y45" s="159"/>
    </row>
    <row r="46" spans="1:25" s="17" customFormat="1" ht="16.5" customHeight="1" thickBot="1" x14ac:dyDescent="0.2">
      <c r="A46" s="458" t="s">
        <v>74</v>
      </c>
      <c r="B46" s="459"/>
      <c r="C46" s="459"/>
      <c r="D46" s="459"/>
      <c r="E46" s="459"/>
      <c r="F46" s="459"/>
      <c r="G46" s="459"/>
      <c r="H46" s="460"/>
      <c r="I46" s="22"/>
      <c r="J46" s="22"/>
      <c r="K46" s="22"/>
      <c r="L46" s="22"/>
      <c r="M46" s="19"/>
      <c r="N46" s="19"/>
      <c r="Y46" s="159"/>
    </row>
    <row r="47" spans="1:25" s="17" customFormat="1" ht="24" customHeight="1" x14ac:dyDescent="0.15">
      <c r="A47"/>
      <c r="B47"/>
      <c r="C47"/>
      <c r="D47"/>
      <c r="E47"/>
      <c r="F47"/>
      <c r="G47"/>
      <c r="H47"/>
      <c r="I47" s="23"/>
      <c r="J47"/>
      <c r="K47"/>
      <c r="L47" s="24"/>
      <c r="M47" s="19"/>
      <c r="N47" s="19"/>
      <c r="Y47" s="159"/>
    </row>
    <row r="48" spans="1:25" ht="13.5" hidden="1" x14ac:dyDescent="0.15"/>
    <row r="49" spans="11:11" ht="13.5" hidden="1" x14ac:dyDescent="0.15">
      <c r="K49" t="s">
        <v>12</v>
      </c>
    </row>
    <row r="50" spans="11:11" ht="13.5" hidden="1" x14ac:dyDescent="0.15"/>
  </sheetData>
  <sheetProtection insertColumns="0" insertRows="0" deleteColumns="0" deleteRows="0" selectLockedCells="1" selectUnlockedCells="1"/>
  <dataConsolidate/>
  <mergeCells count="48">
    <mergeCell ref="B6:D6"/>
    <mergeCell ref="G6:H6"/>
    <mergeCell ref="I6:K6"/>
    <mergeCell ref="A1:L1"/>
    <mergeCell ref="N1:V1"/>
    <mergeCell ref="B5:D5"/>
    <mergeCell ref="G5:H5"/>
    <mergeCell ref="I5:L5"/>
    <mergeCell ref="I18:L18"/>
    <mergeCell ref="B8:D8"/>
    <mergeCell ref="I8:L8"/>
    <mergeCell ref="I9:L9"/>
    <mergeCell ref="I10:L10"/>
    <mergeCell ref="I11:L11"/>
    <mergeCell ref="I12:L12"/>
    <mergeCell ref="I13:L13"/>
    <mergeCell ref="I14:L14"/>
    <mergeCell ref="I15:L15"/>
    <mergeCell ref="I16:L16"/>
    <mergeCell ref="I17:L17"/>
    <mergeCell ref="I30:L30"/>
    <mergeCell ref="I19:L19"/>
    <mergeCell ref="I20:L20"/>
    <mergeCell ref="I21:L21"/>
    <mergeCell ref="I22:L22"/>
    <mergeCell ref="I23:L23"/>
    <mergeCell ref="I24:L24"/>
    <mergeCell ref="I25:L25"/>
    <mergeCell ref="I26:L26"/>
    <mergeCell ref="I27:L27"/>
    <mergeCell ref="I28:L28"/>
    <mergeCell ref="I29:L29"/>
    <mergeCell ref="I36:L36"/>
    <mergeCell ref="I37:L37"/>
    <mergeCell ref="I38:L38"/>
    <mergeCell ref="I39:L39"/>
    <mergeCell ref="A40:B40"/>
    <mergeCell ref="I40:L40"/>
    <mergeCell ref="I31:L31"/>
    <mergeCell ref="I32:L32"/>
    <mergeCell ref="I33:L33"/>
    <mergeCell ref="I34:L34"/>
    <mergeCell ref="I35:L35"/>
    <mergeCell ref="A43:H43"/>
    <mergeCell ref="A44:H44"/>
    <mergeCell ref="A45:H45"/>
    <mergeCell ref="A46:H46"/>
    <mergeCell ref="A42:B42"/>
  </mergeCells>
  <phoneticPr fontId="4"/>
  <conditionalFormatting sqref="F9:F33 D31:D33 B35:B37 D35:D39 F35:F39 D9:D29 B9:B29 B39">
    <cfRule type="expression" dxfId="347" priority="25" stopIfTrue="1">
      <formula>#REF!=1</formula>
    </cfRule>
  </conditionalFormatting>
  <conditionalFormatting sqref="M9:M39">
    <cfRule type="expression" dxfId="346" priority="26" stopIfTrue="1">
      <formula>#REF!</formula>
    </cfRule>
  </conditionalFormatting>
  <conditionalFormatting sqref="E9:E33 E35:E39">
    <cfRule type="expression" dxfId="345" priority="27" stopIfTrue="1">
      <formula>#REF!</formula>
    </cfRule>
    <cfRule type="expression" dxfId="344" priority="28" stopIfTrue="1">
      <formula>#REF!=1</formula>
    </cfRule>
  </conditionalFormatting>
  <conditionalFormatting sqref="A19:A39">
    <cfRule type="expression" dxfId="343" priority="23" stopIfTrue="1">
      <formula>WEEKDAY(A19)=1</formula>
    </cfRule>
    <cfRule type="expression" dxfId="342" priority="24">
      <formula>WEEKDAY(A19)=7</formula>
    </cfRule>
  </conditionalFormatting>
  <conditionalFormatting sqref="A19">
    <cfRule type="expression" dxfId="341" priority="22" stopIfTrue="1">
      <formula>ISERROR(MATCH($A19, INDIRECT("休業日!A1:A365"), 0)) =FALSE</formula>
    </cfRule>
  </conditionalFormatting>
  <conditionalFormatting sqref="A9:A18">
    <cfRule type="expression" dxfId="340" priority="20" stopIfTrue="1">
      <formula>WEEKDAY(A9)=1</formula>
    </cfRule>
    <cfRule type="expression" dxfId="339" priority="21">
      <formula>WEEKDAY(A9)=7</formula>
    </cfRule>
  </conditionalFormatting>
  <conditionalFormatting sqref="A9:A18">
    <cfRule type="expression" dxfId="338" priority="19" stopIfTrue="1">
      <formula>ISERROR(MATCH($A9, INDIRECT("休業日!A1:A365"), 0)) =FALSE</formula>
    </cfRule>
  </conditionalFormatting>
  <conditionalFormatting sqref="A20:A39">
    <cfRule type="expression" dxfId="337" priority="18" stopIfTrue="1">
      <formula>ISERROR(MATCH($A20, INDIRECT("休業日!A1:A365"), 0)) =FALSE</formula>
    </cfRule>
  </conditionalFormatting>
  <conditionalFormatting sqref="N19:N39">
    <cfRule type="expression" dxfId="336" priority="16" stopIfTrue="1">
      <formula>WEEKDAY(N19)=1</formula>
    </cfRule>
    <cfRule type="expression" dxfId="335" priority="17">
      <formula>WEEKDAY(N19)=7</formula>
    </cfRule>
  </conditionalFormatting>
  <conditionalFormatting sqref="N19">
    <cfRule type="expression" dxfId="334" priority="15" stopIfTrue="1">
      <formula>ISERROR(MATCH($A19, INDIRECT("休業日!A1:A365"), 0)) =FALSE</formula>
    </cfRule>
  </conditionalFormatting>
  <conditionalFormatting sqref="N9:N18">
    <cfRule type="expression" dxfId="333" priority="13" stopIfTrue="1">
      <formula>WEEKDAY(N9)=1</formula>
    </cfRule>
    <cfRule type="expression" dxfId="332" priority="14">
      <formula>WEEKDAY(N9)=7</formula>
    </cfRule>
  </conditionalFormatting>
  <conditionalFormatting sqref="N9:N18">
    <cfRule type="expression" dxfId="331" priority="12" stopIfTrue="1">
      <formula>ISERROR(MATCH($A9, INDIRECT("休業日!A1:A365"), 0)) =FALSE</formula>
    </cfRule>
  </conditionalFormatting>
  <conditionalFormatting sqref="N20:N39">
    <cfRule type="expression" dxfId="330" priority="11" stopIfTrue="1">
      <formula>ISERROR(MATCH($A20, INDIRECT("休業日!A1:A365"), 0)) =FALSE</formula>
    </cfRule>
  </conditionalFormatting>
  <conditionalFormatting sqref="D30">
    <cfRule type="expression" dxfId="329" priority="10" stopIfTrue="1">
      <formula>#REF!=1</formula>
    </cfRule>
  </conditionalFormatting>
  <conditionalFormatting sqref="F34 B34 D34">
    <cfRule type="expression" dxfId="328" priority="7" stopIfTrue="1">
      <formula>#REF!=1</formula>
    </cfRule>
  </conditionalFormatting>
  <conditionalFormatting sqref="E34">
    <cfRule type="expression" dxfId="327" priority="8" stopIfTrue="1">
      <formula>#REF!</formula>
    </cfRule>
    <cfRule type="expression" dxfId="326" priority="9" stopIfTrue="1">
      <formula>#REF!=1</formula>
    </cfRule>
  </conditionalFormatting>
  <conditionalFormatting sqref="B30">
    <cfRule type="expression" dxfId="325" priority="5" stopIfTrue="1">
      <formula>#REF!=1</formula>
    </cfRule>
  </conditionalFormatting>
  <conditionalFormatting sqref="B31">
    <cfRule type="expression" dxfId="324" priority="4" stopIfTrue="1">
      <formula>#REF!=1</formula>
    </cfRule>
  </conditionalFormatting>
  <conditionalFormatting sqref="B32">
    <cfRule type="expression" dxfId="323" priority="3" stopIfTrue="1">
      <formula>#REF!=1</formula>
    </cfRule>
  </conditionalFormatting>
  <conditionalFormatting sqref="B33">
    <cfRule type="expression" dxfId="322" priority="2" stopIfTrue="1">
      <formula>#REF!=1</formula>
    </cfRule>
  </conditionalFormatting>
  <conditionalFormatting sqref="B38">
    <cfRule type="expression" dxfId="321" priority="1" stopIfTrue="1">
      <formula>#REF!=1</formula>
    </cfRule>
  </conditionalFormatting>
  <dataValidations count="7">
    <dataValidation type="textLength" imeMode="hiragana" operator="lessThanOrEqual" allowBlank="1" showInputMessage="1" showErrorMessage="1" errorTitle="入力文字数制限" error="２５５文字以内で入力してください。" sqref="A43:A46">
      <formula1>256</formula1>
    </dataValidation>
    <dataValidation imeMode="hiragana" allowBlank="1" sqref="I9:L39"/>
    <dataValidation type="whole" showInputMessage="1" showErrorMessage="1" sqref="J4:K4">
      <formula1>1</formula1>
      <formula2>20</formula2>
    </dataValidation>
    <dataValidation type="time" imeMode="off" operator="greaterThanOrEqual" allowBlank="1" showInputMessage="1" showErrorMessage="1" sqref="B9:B39 D9:F39">
      <formula1>0</formula1>
    </dataValidation>
    <dataValidation imeMode="hiragana" allowBlank="1" showInputMessage="1" showErrorMessage="1" sqref="J43:L43 I44:L46 A9:A39 N9:N39"/>
    <dataValidation allowBlank="1" showInputMessage="1" showErrorMessage="1" errorTitle="入力不可" error="自動計算のため、入力不可です。" sqref="C40"/>
    <dataValidation type="whole" operator="lessThanOrEqual" allowBlank="1" showInputMessage="1" showErrorMessage="1" errorTitle="入力不可" error="自動計算のため、入力不可です。" sqref="G9:H40 E40:F40 W9:W40 S9:S40 U9:U40 R40 Q9:Q40 Y9:Y40 X40 V40 T40 O9:P44">
      <formula1>0</formula1>
    </dataValidation>
  </dataValidations>
  <printOptions horizontalCentered="1" verticalCentered="1"/>
  <pageMargins left="0.70866141732283472" right="0.70866141732283472" top="0.74803149606299213" bottom="0.74803149606299213" header="0.31496062992125984" footer="0.31496062992125984"/>
  <pageSetup paperSize="9" scale="88" orientation="portrait" r:id="rId1"/>
  <colBreaks count="1" manualBreakCount="1">
    <brk id="12" max="1048575" man="1"/>
  </colBreaks>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pageSetUpPr fitToPage="1"/>
  </sheetPr>
  <dimension ref="A1:Y50"/>
  <sheetViews>
    <sheetView zoomScale="85" zoomScaleNormal="85" workbookViewId="0">
      <pane ySplit="8" topLeftCell="A21" activePane="bottomLeft" state="frozen"/>
      <selection pane="bottomLeft" activeCell="I36" sqref="I36:L36"/>
    </sheetView>
  </sheetViews>
  <sheetFormatPr defaultColWidth="8" defaultRowHeight="0" customHeight="1" zeroHeight="1" x14ac:dyDescent="0.15"/>
  <cols>
    <col min="1" max="1" width="11.375" bestFit="1" customWidth="1"/>
    <col min="2" max="2" width="8.625" customWidth="1"/>
    <col min="3" max="3" width="4.375" customWidth="1"/>
    <col min="4" max="8" width="8.625" customWidth="1"/>
    <col min="9" max="9" width="15.75" customWidth="1"/>
    <col min="10" max="10" width="7.75" customWidth="1"/>
    <col min="11" max="12" width="3.875" customWidth="1"/>
    <col min="13" max="13" width="2.5" style="5" customWidth="1"/>
    <col min="14" max="14" width="5.5" style="5" bestFit="1" customWidth="1"/>
    <col min="15" max="15" width="13.875" bestFit="1" customWidth="1"/>
    <col min="16" max="16" width="13.875" customWidth="1"/>
    <col min="17" max="17" width="13.875" bestFit="1" customWidth="1"/>
    <col min="18" max="18" width="13.875" customWidth="1"/>
    <col min="19" max="19" width="13.875" bestFit="1" customWidth="1"/>
    <col min="20" max="20" width="13.875" customWidth="1"/>
    <col min="21" max="21" width="13.875" bestFit="1" customWidth="1"/>
    <col min="22" max="22" width="13.875" customWidth="1"/>
    <col min="23" max="23" width="13.875" bestFit="1" customWidth="1"/>
    <col min="24" max="24" width="13.875" customWidth="1"/>
    <col min="25" max="25" width="17.25" style="157" customWidth="1"/>
  </cols>
  <sheetData>
    <row r="1" spans="1:25" ht="33" customHeight="1" thickBot="1" x14ac:dyDescent="0.2">
      <c r="A1" s="442" t="s">
        <v>19</v>
      </c>
      <c r="B1" s="442"/>
      <c r="C1" s="442"/>
      <c r="D1" s="442"/>
      <c r="E1" s="442"/>
      <c r="F1" s="442"/>
      <c r="G1" s="442"/>
      <c r="H1" s="442"/>
      <c r="I1" s="442"/>
      <c r="J1" s="442"/>
      <c r="K1" s="442"/>
      <c r="L1" s="442"/>
      <c r="N1" s="443" t="s">
        <v>20</v>
      </c>
      <c r="O1" s="444"/>
      <c r="P1" s="444"/>
      <c r="Q1" s="444"/>
      <c r="R1" s="444"/>
      <c r="S1" s="444"/>
      <c r="T1" s="444"/>
      <c r="U1" s="444"/>
      <c r="V1" s="444"/>
    </row>
    <row r="2" spans="1:25" ht="17.25" customHeight="1" thickBot="1" x14ac:dyDescent="0.2">
      <c r="A2" s="41"/>
      <c r="B2" s="2"/>
      <c r="C2" s="2"/>
      <c r="D2" s="2"/>
      <c r="E2" s="36"/>
      <c r="F2" s="36"/>
      <c r="G2" s="36"/>
      <c r="H2" s="36"/>
      <c r="I2" s="3"/>
      <c r="J2" s="4"/>
      <c r="K2" s="4"/>
      <c r="N2" s="26"/>
      <c r="O2" s="134" t="s">
        <v>30</v>
      </c>
      <c r="P2" s="135" t="s">
        <v>31</v>
      </c>
      <c r="Q2" s="135" t="s">
        <v>32</v>
      </c>
      <c r="R2" s="136" t="s">
        <v>28</v>
      </c>
      <c r="Y2" s="158" t="s">
        <v>54</v>
      </c>
    </row>
    <row r="3" spans="1:25" ht="17.25" customHeight="1" thickBot="1" x14ac:dyDescent="0.2">
      <c r="A3" s="1"/>
      <c r="B3" s="2"/>
      <c r="C3" s="2"/>
      <c r="D3" s="2"/>
      <c r="E3" s="36"/>
      <c r="F3" s="36"/>
      <c r="G3" s="36"/>
      <c r="H3" s="36"/>
      <c r="I3" s="3"/>
      <c r="J3" s="4"/>
      <c r="K3" s="4"/>
      <c r="N3" s="26"/>
      <c r="O3" s="42">
        <v>200</v>
      </c>
      <c r="P3" s="40">
        <f ca="1">C40</f>
        <v>20</v>
      </c>
      <c r="Q3" s="65">
        <f ca="1">O3/P3</f>
        <v>10</v>
      </c>
      <c r="R3" s="66" t="str">
        <f ca="1">TEXT(Q3/24,"h:mm")</f>
        <v>10:00</v>
      </c>
    </row>
    <row r="4" spans="1:25" ht="8.1" customHeight="1" thickBot="1" x14ac:dyDescent="0.2">
      <c r="B4" s="37"/>
      <c r="C4" s="37"/>
      <c r="D4" s="37"/>
      <c r="I4" s="6"/>
      <c r="J4" s="7">
        <v>1</v>
      </c>
      <c r="K4" s="7"/>
      <c r="M4" s="6"/>
      <c r="N4" s="6"/>
      <c r="O4" s="88"/>
      <c r="P4" s="88"/>
    </row>
    <row r="5" spans="1:25" ht="20.100000000000001" customHeight="1" thickTop="1" x14ac:dyDescent="0.15">
      <c r="A5" s="331" t="s">
        <v>18</v>
      </c>
      <c r="B5" s="445">
        <v>41517</v>
      </c>
      <c r="C5" s="446"/>
      <c r="D5" s="447"/>
      <c r="G5" s="448" t="s">
        <v>0</v>
      </c>
      <c r="H5" s="449"/>
      <c r="I5" s="450" t="s">
        <v>59</v>
      </c>
      <c r="J5" s="450"/>
      <c r="K5" s="450"/>
      <c r="L5" s="451"/>
      <c r="M5" s="6"/>
      <c r="N5" s="133" t="s">
        <v>16</v>
      </c>
      <c r="P5" s="133"/>
      <c r="Q5" s="83" t="s">
        <v>52</v>
      </c>
      <c r="R5" s="79"/>
      <c r="S5" s="85" t="s">
        <v>37</v>
      </c>
      <c r="T5" s="117"/>
      <c r="U5" s="87" t="s">
        <v>40</v>
      </c>
      <c r="V5" s="81"/>
      <c r="W5" s="115" t="s">
        <v>43</v>
      </c>
      <c r="X5" s="107"/>
    </row>
    <row r="6" spans="1:25" ht="20.100000000000001" customHeight="1" thickBot="1" x14ac:dyDescent="0.2">
      <c r="A6" s="332" t="s">
        <v>57</v>
      </c>
      <c r="B6" s="436" t="s">
        <v>61</v>
      </c>
      <c r="C6" s="437"/>
      <c r="D6" s="438"/>
      <c r="E6" s="8"/>
      <c r="F6" s="9"/>
      <c r="G6" s="439" t="s">
        <v>1</v>
      </c>
      <c r="H6" s="440"/>
      <c r="I6" s="441" t="s">
        <v>60</v>
      </c>
      <c r="J6" s="441"/>
      <c r="K6" s="441"/>
      <c r="L6" s="25" t="s">
        <v>2</v>
      </c>
      <c r="M6" s="6"/>
      <c r="N6" s="6"/>
      <c r="Q6" s="84" t="s">
        <v>53</v>
      </c>
      <c r="R6" s="80"/>
      <c r="S6" s="86" t="s">
        <v>38</v>
      </c>
      <c r="T6" s="118"/>
      <c r="U6" s="120" t="s">
        <v>41</v>
      </c>
      <c r="V6" s="82"/>
      <c r="W6" s="121" t="s">
        <v>44</v>
      </c>
      <c r="X6" s="108"/>
    </row>
    <row r="7" spans="1:25" ht="19.5" customHeight="1" thickBot="1" x14ac:dyDescent="0.2">
      <c r="A7" s="330" t="str">
        <f>IF(LEN(B5)=6,B5,CONCATENATE(,YEAR(B5),IF(LEN(MONTH(B5)) &gt; 1, "", "0"), MONTH(B5)))</f>
        <v>201709</v>
      </c>
      <c r="D7" s="10"/>
      <c r="E7" s="11"/>
      <c r="F7" s="12"/>
      <c r="G7" s="12"/>
      <c r="H7" s="2"/>
      <c r="I7" s="2"/>
      <c r="J7" s="2"/>
      <c r="K7" s="2"/>
      <c r="L7" s="13"/>
      <c r="M7" s="6"/>
      <c r="N7" s="6"/>
      <c r="Q7" s="84" t="s">
        <v>50</v>
      </c>
      <c r="R7" s="116"/>
      <c r="S7" s="119" t="s">
        <v>39</v>
      </c>
      <c r="T7" s="122"/>
      <c r="U7" s="125" t="s">
        <v>42</v>
      </c>
      <c r="V7" s="123"/>
      <c r="W7" s="126" t="s">
        <v>45</v>
      </c>
      <c r="X7" s="124"/>
    </row>
    <row r="8" spans="1:25" ht="24.75" customHeight="1" thickTop="1" thickBot="1" x14ac:dyDescent="0.2">
      <c r="A8" s="70" t="s">
        <v>3</v>
      </c>
      <c r="B8" s="427" t="s">
        <v>4</v>
      </c>
      <c r="C8" s="428"/>
      <c r="D8" s="429"/>
      <c r="E8" s="71" t="s">
        <v>17</v>
      </c>
      <c r="F8" s="72" t="s">
        <v>5</v>
      </c>
      <c r="G8" s="71" t="s">
        <v>21</v>
      </c>
      <c r="H8" s="73" t="s">
        <v>6</v>
      </c>
      <c r="I8" s="430" t="s">
        <v>7</v>
      </c>
      <c r="J8" s="430"/>
      <c r="K8" s="430"/>
      <c r="L8" s="431"/>
      <c r="M8" s="67">
        <v>0.33333333333333331</v>
      </c>
      <c r="N8" s="75" t="s">
        <v>15</v>
      </c>
      <c r="O8" s="137" t="s">
        <v>27</v>
      </c>
      <c r="P8" s="138" t="s">
        <v>14</v>
      </c>
      <c r="Q8" s="141" t="s">
        <v>46</v>
      </c>
      <c r="R8" s="142" t="s">
        <v>14</v>
      </c>
      <c r="S8" s="145" t="s">
        <v>47</v>
      </c>
      <c r="T8" s="146" t="s">
        <v>14</v>
      </c>
      <c r="U8" s="149" t="s">
        <v>48</v>
      </c>
      <c r="V8" s="150" t="s">
        <v>14</v>
      </c>
      <c r="W8" s="153" t="s">
        <v>49</v>
      </c>
      <c r="X8" s="154" t="s">
        <v>14</v>
      </c>
      <c r="Y8" s="138" t="s">
        <v>55</v>
      </c>
    </row>
    <row r="9" spans="1:25" ht="20.100000000000001" customHeight="1" thickTop="1" x14ac:dyDescent="0.15">
      <c r="A9" s="60">
        <f>TEXT(CONCATENATE(A7, "01"), "0000!/00!/00")*1</f>
        <v>41517</v>
      </c>
      <c r="B9" s="62">
        <v>0.41666666666666669</v>
      </c>
      <c r="C9" s="14" t="s">
        <v>8</v>
      </c>
      <c r="D9" s="43">
        <v>0.8125</v>
      </c>
      <c r="E9" s="44">
        <v>4.1666666666666664E-2</v>
      </c>
      <c r="F9" s="45"/>
      <c r="G9" s="68">
        <f ca="1">IF(ISERROR(M9), 0, IF(M9="営業日", M$8, 0))</f>
        <v>0.33333333333333331</v>
      </c>
      <c r="H9" s="56">
        <f>D9-B9-E9-F9</f>
        <v>0.35416666666666663</v>
      </c>
      <c r="I9" s="432"/>
      <c r="J9" s="433"/>
      <c r="K9" s="434"/>
      <c r="L9" s="435"/>
      <c r="M9" s="39" t="str">
        <f ca="1">IF(WEEKDAY(A9)=1,"",IF(WEEKDAY(A9)=7,"",IF(ISERROR(MATCH(A9,INDIRECT("休業日!a1:a365"),0))=FALSE,"","営業日")))</f>
        <v>営業日</v>
      </c>
      <c r="N9" s="76">
        <f>TEXT(CONCATENATE(A7, "01"), "0000!/00!/00")*1</f>
        <v>41517</v>
      </c>
      <c r="O9" s="127">
        <f t="shared" ref="O9:O10" ca="1" si="0">IF(ISERROR(M9), 0, IF(M9="営業日", $Q$3, 0))</f>
        <v>10</v>
      </c>
      <c r="P9" s="128">
        <f t="shared" ref="P9:P10" si="1">H9*24</f>
        <v>8.5</v>
      </c>
      <c r="Q9" s="98">
        <f ca="1">$O9*R$7</f>
        <v>0</v>
      </c>
      <c r="R9" s="89"/>
      <c r="S9" s="101">
        <f ca="1">$O9*T$7</f>
        <v>0</v>
      </c>
      <c r="T9" s="90"/>
      <c r="U9" s="104">
        <f ca="1">$O9*V$7</f>
        <v>0</v>
      </c>
      <c r="V9" s="91"/>
      <c r="W9" s="109">
        <f ca="1">$O9*X$7</f>
        <v>0</v>
      </c>
      <c r="X9" s="110"/>
      <c r="Y9" s="160">
        <f>R9+T9+V9+X9</f>
        <v>0</v>
      </c>
    </row>
    <row r="10" spans="1:25" ht="20.100000000000001" customHeight="1" x14ac:dyDescent="0.15">
      <c r="A10" s="60">
        <f>IF(A9="", "",IF(MONTH(A9)=MONTH(A9+1),A9+1,""))</f>
        <v>41518</v>
      </c>
      <c r="B10" s="62"/>
      <c r="C10" s="14" t="s">
        <v>8</v>
      </c>
      <c r="D10" s="43"/>
      <c r="E10" s="46"/>
      <c r="F10" s="47"/>
      <c r="G10" s="68">
        <f t="shared" ref="G10:G39" ca="1" si="2">IF(ISERROR(M10), 0, IF(M10="営業日", M$8, 0))</f>
        <v>0</v>
      </c>
      <c r="H10" s="57">
        <f t="shared" ref="H10:H39" si="3">D10-B10-E10-F10</f>
        <v>0</v>
      </c>
      <c r="I10" s="413"/>
      <c r="J10" s="414"/>
      <c r="K10" s="415"/>
      <c r="L10" s="416"/>
      <c r="M10" s="39" t="str">
        <f t="shared" ref="M10:M39" ca="1" si="4">IF(WEEKDAY(A10)=1,"",IF(WEEKDAY(A10)=7,"",IF(ISERROR(MATCH(A10,INDIRECT("休業日!a1:a365"),0))=FALSE,"","営業日")))</f>
        <v/>
      </c>
      <c r="N10" s="77">
        <f>IF(N9="", "",IF(MONTH(N9)=MONTH(N9+1),N9+1,""))</f>
        <v>41518</v>
      </c>
      <c r="O10" s="129">
        <f t="shared" ca="1" si="0"/>
        <v>0</v>
      </c>
      <c r="P10" s="130">
        <f t="shared" si="1"/>
        <v>0</v>
      </c>
      <c r="Q10" s="99">
        <f t="shared" ref="Q10:W39" ca="1" si="5">$O10*R$7</f>
        <v>0</v>
      </c>
      <c r="R10" s="92"/>
      <c r="S10" s="102">
        <f t="shared" ca="1" si="5"/>
        <v>0</v>
      </c>
      <c r="T10" s="93"/>
      <c r="U10" s="105">
        <f t="shared" ca="1" si="5"/>
        <v>0</v>
      </c>
      <c r="V10" s="94"/>
      <c r="W10" s="111">
        <f t="shared" ca="1" si="5"/>
        <v>0</v>
      </c>
      <c r="X10" s="112"/>
      <c r="Y10" s="161">
        <f t="shared" ref="Y10:Y39" si="6">R10+T10+V10+X10</f>
        <v>0</v>
      </c>
    </row>
    <row r="11" spans="1:25" ht="20.100000000000001" customHeight="1" x14ac:dyDescent="0.15">
      <c r="A11" s="60">
        <f t="shared" ref="A11:A39" si="7">IF(A10="", "",IF(MONTH(A10)=MONTH(A10+1),A10+1,""))</f>
        <v>41519</v>
      </c>
      <c r="B11" s="62"/>
      <c r="C11" s="14" t="s">
        <v>8</v>
      </c>
      <c r="D11" s="43"/>
      <c r="E11" s="48"/>
      <c r="F11" s="47"/>
      <c r="G11" s="68">
        <f t="shared" ca="1" si="2"/>
        <v>0</v>
      </c>
      <c r="H11" s="57">
        <f t="shared" si="3"/>
        <v>0</v>
      </c>
      <c r="I11" s="413"/>
      <c r="J11" s="414"/>
      <c r="K11" s="415"/>
      <c r="L11" s="416"/>
      <c r="M11" s="39" t="str">
        <f t="shared" ca="1" si="4"/>
        <v/>
      </c>
      <c r="N11" s="77">
        <f t="shared" ref="N11:N39" si="8">IF(N10="", "",IF(MONTH(N10)=MONTH(N10+1),N10+1,""))</f>
        <v>41519</v>
      </c>
      <c r="O11" s="129">
        <f ca="1">IF(ISERROR(M11), 0, IF(M11="営業日", $Q$3, 0))</f>
        <v>0</v>
      </c>
      <c r="P11" s="130">
        <f>H11*24</f>
        <v>0</v>
      </c>
      <c r="Q11" s="99">
        <f t="shared" ca="1" si="5"/>
        <v>0</v>
      </c>
      <c r="R11" s="92"/>
      <c r="S11" s="102">
        <f t="shared" ca="1" si="5"/>
        <v>0</v>
      </c>
      <c r="T11" s="93"/>
      <c r="U11" s="105">
        <f t="shared" ca="1" si="5"/>
        <v>0</v>
      </c>
      <c r="V11" s="94"/>
      <c r="W11" s="111">
        <f t="shared" ca="1" si="5"/>
        <v>0</v>
      </c>
      <c r="X11" s="112"/>
      <c r="Y11" s="161">
        <f t="shared" si="6"/>
        <v>0</v>
      </c>
    </row>
    <row r="12" spans="1:25" ht="20.100000000000001" customHeight="1" x14ac:dyDescent="0.15">
      <c r="A12" s="60">
        <f t="shared" si="7"/>
        <v>41520</v>
      </c>
      <c r="B12" s="62">
        <v>0.33333333333333331</v>
      </c>
      <c r="C12" s="14" t="s">
        <v>8</v>
      </c>
      <c r="D12" s="43">
        <v>0.85416666666666663</v>
      </c>
      <c r="E12" s="48">
        <v>4.1666666666666664E-2</v>
      </c>
      <c r="F12" s="47"/>
      <c r="G12" s="68">
        <f t="shared" ca="1" si="2"/>
        <v>0.33333333333333331</v>
      </c>
      <c r="H12" s="57">
        <f t="shared" si="3"/>
        <v>0.47916666666666657</v>
      </c>
      <c r="I12" s="413"/>
      <c r="J12" s="414"/>
      <c r="K12" s="415"/>
      <c r="L12" s="416"/>
      <c r="M12" s="39" t="str">
        <f t="shared" ca="1" si="4"/>
        <v>営業日</v>
      </c>
      <c r="N12" s="77">
        <f t="shared" si="8"/>
        <v>41520</v>
      </c>
      <c r="O12" s="129">
        <f t="shared" ref="O12:O39" ca="1" si="9">IF(ISERROR(M12), 0, IF(M12="営業日", $Q$3, 0))</f>
        <v>10</v>
      </c>
      <c r="P12" s="130">
        <f t="shared" ref="P12:P39" si="10">H12*24</f>
        <v>11.499999999999998</v>
      </c>
      <c r="Q12" s="99">
        <f t="shared" ca="1" si="5"/>
        <v>0</v>
      </c>
      <c r="R12" s="92"/>
      <c r="S12" s="102">
        <f t="shared" ca="1" si="5"/>
        <v>0</v>
      </c>
      <c r="T12" s="93"/>
      <c r="U12" s="105">
        <f t="shared" ca="1" si="5"/>
        <v>0</v>
      </c>
      <c r="V12" s="94"/>
      <c r="W12" s="111">
        <f t="shared" ca="1" si="5"/>
        <v>0</v>
      </c>
      <c r="X12" s="112"/>
      <c r="Y12" s="161">
        <f t="shared" si="6"/>
        <v>0</v>
      </c>
    </row>
    <row r="13" spans="1:25" ht="20.100000000000001" customHeight="1" x14ac:dyDescent="0.15">
      <c r="A13" s="60">
        <f t="shared" si="7"/>
        <v>41521</v>
      </c>
      <c r="B13" s="62">
        <v>0.33333333333333331</v>
      </c>
      <c r="C13" s="14" t="s">
        <v>8</v>
      </c>
      <c r="D13" s="43">
        <v>0.875</v>
      </c>
      <c r="E13" s="48">
        <v>4.1666666666666664E-2</v>
      </c>
      <c r="F13" s="47"/>
      <c r="G13" s="68">
        <f t="shared" ca="1" si="2"/>
        <v>0.33333333333333331</v>
      </c>
      <c r="H13" s="57">
        <f t="shared" si="3"/>
        <v>0.50000000000000011</v>
      </c>
      <c r="I13" s="413"/>
      <c r="J13" s="414"/>
      <c r="K13" s="415"/>
      <c r="L13" s="416"/>
      <c r="M13" s="39" t="str">
        <f t="shared" ca="1" si="4"/>
        <v>営業日</v>
      </c>
      <c r="N13" s="77">
        <f t="shared" si="8"/>
        <v>41521</v>
      </c>
      <c r="O13" s="129">
        <f t="shared" ca="1" si="9"/>
        <v>10</v>
      </c>
      <c r="P13" s="130">
        <f t="shared" si="10"/>
        <v>12.000000000000004</v>
      </c>
      <c r="Q13" s="99">
        <f t="shared" ca="1" si="5"/>
        <v>0</v>
      </c>
      <c r="R13" s="92"/>
      <c r="S13" s="102">
        <f t="shared" ca="1" si="5"/>
        <v>0</v>
      </c>
      <c r="T13" s="93"/>
      <c r="U13" s="105">
        <f t="shared" ca="1" si="5"/>
        <v>0</v>
      </c>
      <c r="V13" s="94"/>
      <c r="W13" s="111">
        <f t="shared" ca="1" si="5"/>
        <v>0</v>
      </c>
      <c r="X13" s="112"/>
      <c r="Y13" s="161">
        <f t="shared" si="6"/>
        <v>0</v>
      </c>
    </row>
    <row r="14" spans="1:25" ht="20.100000000000001" customHeight="1" x14ac:dyDescent="0.15">
      <c r="A14" s="60">
        <f t="shared" si="7"/>
        <v>41522</v>
      </c>
      <c r="B14" s="62">
        <v>0.33333333333333331</v>
      </c>
      <c r="C14" s="14" t="s">
        <v>8</v>
      </c>
      <c r="D14" s="43">
        <v>0.75</v>
      </c>
      <c r="E14" s="48">
        <v>4.1666666666666664E-2</v>
      </c>
      <c r="F14" s="47"/>
      <c r="G14" s="68">
        <f t="shared" ca="1" si="2"/>
        <v>0.33333333333333331</v>
      </c>
      <c r="H14" s="57">
        <f t="shared" si="3"/>
        <v>0.375</v>
      </c>
      <c r="I14" s="413"/>
      <c r="J14" s="414"/>
      <c r="K14" s="415"/>
      <c r="L14" s="416"/>
      <c r="M14" s="39" t="str">
        <f t="shared" ca="1" si="4"/>
        <v>営業日</v>
      </c>
      <c r="N14" s="77">
        <f t="shared" si="8"/>
        <v>41522</v>
      </c>
      <c r="O14" s="129">
        <f t="shared" ca="1" si="9"/>
        <v>10</v>
      </c>
      <c r="P14" s="130">
        <f t="shared" si="10"/>
        <v>9</v>
      </c>
      <c r="Q14" s="99">
        <f t="shared" ca="1" si="5"/>
        <v>0</v>
      </c>
      <c r="R14" s="92"/>
      <c r="S14" s="102">
        <f t="shared" ca="1" si="5"/>
        <v>0</v>
      </c>
      <c r="T14" s="93"/>
      <c r="U14" s="105">
        <f t="shared" ca="1" si="5"/>
        <v>0</v>
      </c>
      <c r="V14" s="94"/>
      <c r="W14" s="111">
        <f t="shared" ca="1" si="5"/>
        <v>0</v>
      </c>
      <c r="X14" s="112"/>
      <c r="Y14" s="161">
        <f t="shared" si="6"/>
        <v>0</v>
      </c>
    </row>
    <row r="15" spans="1:25" ht="20.100000000000001" customHeight="1" x14ac:dyDescent="0.15">
      <c r="A15" s="60">
        <f t="shared" si="7"/>
        <v>41523</v>
      </c>
      <c r="B15" s="62">
        <v>0.41666666666666669</v>
      </c>
      <c r="C15" s="14" t="s">
        <v>8</v>
      </c>
      <c r="D15" s="43">
        <v>0.83333333333333337</v>
      </c>
      <c r="E15" s="48">
        <v>4.1666666666666664E-2</v>
      </c>
      <c r="F15" s="47"/>
      <c r="G15" s="68">
        <f t="shared" ca="1" si="2"/>
        <v>0.33333333333333331</v>
      </c>
      <c r="H15" s="57">
        <f t="shared" si="3"/>
        <v>0.375</v>
      </c>
      <c r="I15" s="413"/>
      <c r="J15" s="414"/>
      <c r="K15" s="415"/>
      <c r="L15" s="416"/>
      <c r="M15" s="39" t="str">
        <f t="shared" ca="1" si="4"/>
        <v>営業日</v>
      </c>
      <c r="N15" s="77">
        <f t="shared" si="8"/>
        <v>41523</v>
      </c>
      <c r="O15" s="129">
        <f t="shared" ca="1" si="9"/>
        <v>10</v>
      </c>
      <c r="P15" s="130">
        <f t="shared" si="10"/>
        <v>9</v>
      </c>
      <c r="Q15" s="99">
        <f t="shared" ca="1" si="5"/>
        <v>0</v>
      </c>
      <c r="R15" s="92"/>
      <c r="S15" s="102">
        <f t="shared" ca="1" si="5"/>
        <v>0</v>
      </c>
      <c r="T15" s="93"/>
      <c r="U15" s="105">
        <f t="shared" ca="1" si="5"/>
        <v>0</v>
      </c>
      <c r="V15" s="94"/>
      <c r="W15" s="111">
        <f t="shared" ca="1" si="5"/>
        <v>0</v>
      </c>
      <c r="X15" s="112"/>
      <c r="Y15" s="161">
        <f t="shared" si="6"/>
        <v>0</v>
      </c>
    </row>
    <row r="16" spans="1:25" ht="20.100000000000001" customHeight="1" x14ac:dyDescent="0.15">
      <c r="A16" s="60">
        <f t="shared" si="7"/>
        <v>41524</v>
      </c>
      <c r="B16" s="62">
        <v>0.41666666666666669</v>
      </c>
      <c r="C16" s="14" t="s">
        <v>8</v>
      </c>
      <c r="D16" s="43">
        <v>0.91666666666666663</v>
      </c>
      <c r="E16" s="48">
        <v>4.1666666666666664E-2</v>
      </c>
      <c r="F16" s="47"/>
      <c r="G16" s="68">
        <f t="shared" ca="1" si="2"/>
        <v>0.33333333333333331</v>
      </c>
      <c r="H16" s="57">
        <f t="shared" si="3"/>
        <v>0.45833333333333326</v>
      </c>
      <c r="I16" s="413"/>
      <c r="J16" s="414"/>
      <c r="K16" s="415"/>
      <c r="L16" s="416"/>
      <c r="M16" s="39" t="str">
        <f t="shared" ca="1" si="4"/>
        <v>営業日</v>
      </c>
      <c r="N16" s="77">
        <f t="shared" si="8"/>
        <v>41524</v>
      </c>
      <c r="O16" s="129">
        <f t="shared" ca="1" si="9"/>
        <v>10</v>
      </c>
      <c r="P16" s="130">
        <f t="shared" si="10"/>
        <v>10.999999999999998</v>
      </c>
      <c r="Q16" s="99">
        <f t="shared" ca="1" si="5"/>
        <v>0</v>
      </c>
      <c r="R16" s="92"/>
      <c r="S16" s="102">
        <f t="shared" ca="1" si="5"/>
        <v>0</v>
      </c>
      <c r="T16" s="93"/>
      <c r="U16" s="105">
        <f t="shared" ca="1" si="5"/>
        <v>0</v>
      </c>
      <c r="V16" s="94"/>
      <c r="W16" s="111">
        <f t="shared" ca="1" si="5"/>
        <v>0</v>
      </c>
      <c r="X16" s="112"/>
      <c r="Y16" s="161">
        <f t="shared" si="6"/>
        <v>0</v>
      </c>
    </row>
    <row r="17" spans="1:25" ht="20.100000000000001" customHeight="1" x14ac:dyDescent="0.15">
      <c r="A17" s="60">
        <f t="shared" si="7"/>
        <v>41525</v>
      </c>
      <c r="B17" s="62"/>
      <c r="C17" s="14" t="s">
        <v>8</v>
      </c>
      <c r="D17" s="43"/>
      <c r="E17" s="48"/>
      <c r="F17" s="47"/>
      <c r="G17" s="68">
        <f t="shared" ca="1" si="2"/>
        <v>0</v>
      </c>
      <c r="H17" s="57">
        <f t="shared" si="3"/>
        <v>0</v>
      </c>
      <c r="I17" s="413"/>
      <c r="J17" s="414"/>
      <c r="K17" s="415"/>
      <c r="L17" s="416"/>
      <c r="M17" s="39" t="str">
        <f t="shared" ca="1" si="4"/>
        <v/>
      </c>
      <c r="N17" s="77">
        <f t="shared" si="8"/>
        <v>41525</v>
      </c>
      <c r="O17" s="129">
        <f t="shared" ca="1" si="9"/>
        <v>0</v>
      </c>
      <c r="P17" s="130">
        <f t="shared" si="10"/>
        <v>0</v>
      </c>
      <c r="Q17" s="99">
        <f t="shared" ca="1" si="5"/>
        <v>0</v>
      </c>
      <c r="R17" s="92"/>
      <c r="S17" s="102">
        <f t="shared" ca="1" si="5"/>
        <v>0</v>
      </c>
      <c r="T17" s="93"/>
      <c r="U17" s="105">
        <f t="shared" ca="1" si="5"/>
        <v>0</v>
      </c>
      <c r="V17" s="94"/>
      <c r="W17" s="111">
        <f t="shared" ca="1" si="5"/>
        <v>0</v>
      </c>
      <c r="X17" s="112"/>
      <c r="Y17" s="161">
        <f t="shared" si="6"/>
        <v>0</v>
      </c>
    </row>
    <row r="18" spans="1:25" ht="20.100000000000001" customHeight="1" x14ac:dyDescent="0.15">
      <c r="A18" s="60">
        <f t="shared" si="7"/>
        <v>41526</v>
      </c>
      <c r="B18" s="62"/>
      <c r="C18" s="14" t="s">
        <v>8</v>
      </c>
      <c r="D18" s="43"/>
      <c r="E18" s="48"/>
      <c r="F18" s="47"/>
      <c r="G18" s="68">
        <f t="shared" ca="1" si="2"/>
        <v>0</v>
      </c>
      <c r="H18" s="57">
        <f t="shared" si="3"/>
        <v>0</v>
      </c>
      <c r="I18" s="413"/>
      <c r="J18" s="414"/>
      <c r="K18" s="415"/>
      <c r="L18" s="416"/>
      <c r="M18" s="39" t="str">
        <f t="shared" ca="1" si="4"/>
        <v/>
      </c>
      <c r="N18" s="77">
        <f t="shared" si="8"/>
        <v>41526</v>
      </c>
      <c r="O18" s="129">
        <f t="shared" ca="1" si="9"/>
        <v>0</v>
      </c>
      <c r="P18" s="130">
        <f t="shared" si="10"/>
        <v>0</v>
      </c>
      <c r="Q18" s="99">
        <f t="shared" ca="1" si="5"/>
        <v>0</v>
      </c>
      <c r="R18" s="92"/>
      <c r="S18" s="102">
        <f t="shared" ca="1" si="5"/>
        <v>0</v>
      </c>
      <c r="T18" s="93"/>
      <c r="U18" s="105">
        <f t="shared" ca="1" si="5"/>
        <v>0</v>
      </c>
      <c r="V18" s="94"/>
      <c r="W18" s="111">
        <f t="shared" ca="1" si="5"/>
        <v>0</v>
      </c>
      <c r="X18" s="112"/>
      <c r="Y18" s="161">
        <f t="shared" si="6"/>
        <v>0</v>
      </c>
    </row>
    <row r="19" spans="1:25" ht="20.100000000000001" customHeight="1" x14ac:dyDescent="0.15">
      <c r="A19" s="60">
        <f t="shared" si="7"/>
        <v>41527</v>
      </c>
      <c r="B19" s="62">
        <v>0.41666666666666669</v>
      </c>
      <c r="C19" s="14" t="s">
        <v>8</v>
      </c>
      <c r="D19" s="43">
        <v>0.85416666666666663</v>
      </c>
      <c r="E19" s="48">
        <v>4.1666666666666664E-2</v>
      </c>
      <c r="F19" s="47"/>
      <c r="G19" s="68">
        <f t="shared" ca="1" si="2"/>
        <v>0.33333333333333331</v>
      </c>
      <c r="H19" s="57">
        <f t="shared" si="3"/>
        <v>0.39583333333333326</v>
      </c>
      <c r="I19" s="413" t="s">
        <v>125</v>
      </c>
      <c r="J19" s="414"/>
      <c r="K19" s="415"/>
      <c r="L19" s="416"/>
      <c r="M19" s="39" t="str">
        <f t="shared" ca="1" si="4"/>
        <v>営業日</v>
      </c>
      <c r="N19" s="77">
        <f t="shared" si="8"/>
        <v>41527</v>
      </c>
      <c r="O19" s="129">
        <f t="shared" ca="1" si="9"/>
        <v>10</v>
      </c>
      <c r="P19" s="130">
        <f t="shared" si="10"/>
        <v>9.4999999999999982</v>
      </c>
      <c r="Q19" s="99">
        <f t="shared" ca="1" si="5"/>
        <v>0</v>
      </c>
      <c r="R19" s="92"/>
      <c r="S19" s="102">
        <f t="shared" ca="1" si="5"/>
        <v>0</v>
      </c>
      <c r="T19" s="93"/>
      <c r="U19" s="105">
        <f t="shared" ca="1" si="5"/>
        <v>0</v>
      </c>
      <c r="V19" s="94"/>
      <c r="W19" s="111">
        <f t="shared" ca="1" si="5"/>
        <v>0</v>
      </c>
      <c r="X19" s="112"/>
      <c r="Y19" s="161">
        <f t="shared" si="6"/>
        <v>0</v>
      </c>
    </row>
    <row r="20" spans="1:25" ht="20.100000000000001" customHeight="1" x14ac:dyDescent="0.15">
      <c r="A20" s="60">
        <f t="shared" si="7"/>
        <v>41528</v>
      </c>
      <c r="B20" s="62">
        <v>0.35416666666666669</v>
      </c>
      <c r="C20" s="14" t="s">
        <v>8</v>
      </c>
      <c r="D20" s="43">
        <v>0.91666666666666663</v>
      </c>
      <c r="E20" s="48">
        <v>4.1666666666666664E-2</v>
      </c>
      <c r="F20" s="47"/>
      <c r="G20" s="68">
        <f t="shared" ca="1" si="2"/>
        <v>0.33333333333333331</v>
      </c>
      <c r="H20" s="57">
        <f t="shared" si="3"/>
        <v>0.52083333333333337</v>
      </c>
      <c r="I20" s="413"/>
      <c r="J20" s="414"/>
      <c r="K20" s="415"/>
      <c r="L20" s="416"/>
      <c r="M20" s="39" t="str">
        <f t="shared" ca="1" si="4"/>
        <v>営業日</v>
      </c>
      <c r="N20" s="77">
        <f t="shared" si="8"/>
        <v>41528</v>
      </c>
      <c r="O20" s="129">
        <f t="shared" ca="1" si="9"/>
        <v>10</v>
      </c>
      <c r="P20" s="130">
        <f t="shared" si="10"/>
        <v>12.5</v>
      </c>
      <c r="Q20" s="99">
        <f t="shared" ca="1" si="5"/>
        <v>0</v>
      </c>
      <c r="R20" s="92"/>
      <c r="S20" s="102">
        <f t="shared" ca="1" si="5"/>
        <v>0</v>
      </c>
      <c r="T20" s="93"/>
      <c r="U20" s="105">
        <f t="shared" ca="1" si="5"/>
        <v>0</v>
      </c>
      <c r="V20" s="94"/>
      <c r="W20" s="111">
        <f t="shared" ca="1" si="5"/>
        <v>0</v>
      </c>
      <c r="X20" s="112"/>
      <c r="Y20" s="161">
        <f t="shared" si="6"/>
        <v>0</v>
      </c>
    </row>
    <row r="21" spans="1:25" ht="20.100000000000001" customHeight="1" x14ac:dyDescent="0.15">
      <c r="A21" s="60">
        <f t="shared" si="7"/>
        <v>41529</v>
      </c>
      <c r="B21" s="62">
        <v>0.41666666666666669</v>
      </c>
      <c r="C21" s="14" t="s">
        <v>8</v>
      </c>
      <c r="D21" s="43">
        <v>0.9375</v>
      </c>
      <c r="E21" s="48">
        <v>4.1666666666666664E-2</v>
      </c>
      <c r="F21" s="47"/>
      <c r="G21" s="68">
        <f t="shared" ca="1" si="2"/>
        <v>0.33333333333333331</v>
      </c>
      <c r="H21" s="57">
        <f t="shared" si="3"/>
        <v>0.47916666666666657</v>
      </c>
      <c r="I21" s="413"/>
      <c r="J21" s="414"/>
      <c r="K21" s="415"/>
      <c r="L21" s="416"/>
      <c r="M21" s="39" t="str">
        <f t="shared" ca="1" si="4"/>
        <v>営業日</v>
      </c>
      <c r="N21" s="77">
        <f t="shared" si="8"/>
        <v>41529</v>
      </c>
      <c r="O21" s="129">
        <f t="shared" ca="1" si="9"/>
        <v>10</v>
      </c>
      <c r="P21" s="130">
        <f t="shared" si="10"/>
        <v>11.499999999999998</v>
      </c>
      <c r="Q21" s="99">
        <f t="shared" ca="1" si="5"/>
        <v>0</v>
      </c>
      <c r="R21" s="92"/>
      <c r="S21" s="102">
        <f t="shared" ca="1" si="5"/>
        <v>0</v>
      </c>
      <c r="T21" s="93"/>
      <c r="U21" s="105">
        <f t="shared" ca="1" si="5"/>
        <v>0</v>
      </c>
      <c r="V21" s="94"/>
      <c r="W21" s="111">
        <f t="shared" ca="1" si="5"/>
        <v>0</v>
      </c>
      <c r="X21" s="112"/>
      <c r="Y21" s="161">
        <f t="shared" si="6"/>
        <v>0</v>
      </c>
    </row>
    <row r="22" spans="1:25" ht="20.100000000000001" customHeight="1" x14ac:dyDescent="0.15">
      <c r="A22" s="60">
        <f t="shared" si="7"/>
        <v>41530</v>
      </c>
      <c r="B22" s="62">
        <v>0.33333333333333331</v>
      </c>
      <c r="C22" s="14" t="s">
        <v>8</v>
      </c>
      <c r="D22" s="43">
        <v>0.66666666666666663</v>
      </c>
      <c r="E22" s="48">
        <v>4.1666666666666664E-2</v>
      </c>
      <c r="F22" s="47"/>
      <c r="G22" s="68">
        <f t="shared" ca="1" si="2"/>
        <v>0.33333333333333331</v>
      </c>
      <c r="H22" s="57">
        <f t="shared" si="3"/>
        <v>0.29166666666666663</v>
      </c>
      <c r="I22" s="413"/>
      <c r="J22" s="414"/>
      <c r="K22" s="415"/>
      <c r="L22" s="416"/>
      <c r="M22" s="39" t="str">
        <f t="shared" ca="1" si="4"/>
        <v>営業日</v>
      </c>
      <c r="N22" s="77">
        <f t="shared" si="8"/>
        <v>41530</v>
      </c>
      <c r="O22" s="129">
        <f t="shared" ca="1" si="9"/>
        <v>10</v>
      </c>
      <c r="P22" s="130">
        <f t="shared" si="10"/>
        <v>6.9999999999999991</v>
      </c>
      <c r="Q22" s="99">
        <f t="shared" ca="1" si="5"/>
        <v>0</v>
      </c>
      <c r="R22" s="92"/>
      <c r="S22" s="102">
        <f t="shared" ca="1" si="5"/>
        <v>0</v>
      </c>
      <c r="T22" s="93"/>
      <c r="U22" s="105">
        <f t="shared" ca="1" si="5"/>
        <v>0</v>
      </c>
      <c r="V22" s="94"/>
      <c r="W22" s="111">
        <f t="shared" ca="1" si="5"/>
        <v>0</v>
      </c>
      <c r="X22" s="112"/>
      <c r="Y22" s="161">
        <f t="shared" si="6"/>
        <v>0</v>
      </c>
    </row>
    <row r="23" spans="1:25" ht="20.100000000000001" customHeight="1" x14ac:dyDescent="0.15">
      <c r="A23" s="60">
        <f t="shared" si="7"/>
        <v>41531</v>
      </c>
      <c r="B23" s="62">
        <v>0.41666666666666669</v>
      </c>
      <c r="C23" s="14" t="s">
        <v>8</v>
      </c>
      <c r="D23" s="43">
        <v>0.79166666666666663</v>
      </c>
      <c r="E23" s="48">
        <v>4.1666666666666664E-2</v>
      </c>
      <c r="F23" s="47"/>
      <c r="G23" s="68">
        <f t="shared" ca="1" si="2"/>
        <v>0.33333333333333331</v>
      </c>
      <c r="H23" s="57">
        <f t="shared" si="3"/>
        <v>0.33333333333333326</v>
      </c>
      <c r="I23" s="413"/>
      <c r="J23" s="414"/>
      <c r="K23" s="415"/>
      <c r="L23" s="416"/>
      <c r="M23" s="39" t="str">
        <f t="shared" ca="1" si="4"/>
        <v>営業日</v>
      </c>
      <c r="N23" s="77">
        <f t="shared" si="8"/>
        <v>41531</v>
      </c>
      <c r="O23" s="129">
        <f t="shared" ca="1" si="9"/>
        <v>10</v>
      </c>
      <c r="P23" s="130">
        <f t="shared" si="10"/>
        <v>7.9999999999999982</v>
      </c>
      <c r="Q23" s="99">
        <f t="shared" ca="1" si="5"/>
        <v>0</v>
      </c>
      <c r="R23" s="92"/>
      <c r="S23" s="102">
        <f t="shared" ca="1" si="5"/>
        <v>0</v>
      </c>
      <c r="T23" s="93"/>
      <c r="U23" s="105">
        <f t="shared" ca="1" si="5"/>
        <v>0</v>
      </c>
      <c r="V23" s="94"/>
      <c r="W23" s="111">
        <f t="shared" ca="1" si="5"/>
        <v>0</v>
      </c>
      <c r="X23" s="112"/>
      <c r="Y23" s="161">
        <f t="shared" si="6"/>
        <v>0</v>
      </c>
    </row>
    <row r="24" spans="1:25" ht="20.100000000000001" customHeight="1" x14ac:dyDescent="0.15">
      <c r="A24" s="60">
        <f t="shared" si="7"/>
        <v>41532</v>
      </c>
      <c r="B24" s="62"/>
      <c r="C24" s="14" t="s">
        <v>8</v>
      </c>
      <c r="D24" s="43"/>
      <c r="E24" s="48"/>
      <c r="F24" s="47"/>
      <c r="G24" s="68">
        <f t="shared" ca="1" si="2"/>
        <v>0</v>
      </c>
      <c r="H24" s="57">
        <f t="shared" si="3"/>
        <v>0</v>
      </c>
      <c r="I24" s="413"/>
      <c r="J24" s="414"/>
      <c r="K24" s="415"/>
      <c r="L24" s="416"/>
      <c r="M24" s="39" t="str">
        <f t="shared" ca="1" si="4"/>
        <v/>
      </c>
      <c r="N24" s="77">
        <f t="shared" si="8"/>
        <v>41532</v>
      </c>
      <c r="O24" s="129">
        <f t="shared" ca="1" si="9"/>
        <v>0</v>
      </c>
      <c r="P24" s="130">
        <f t="shared" si="10"/>
        <v>0</v>
      </c>
      <c r="Q24" s="99">
        <f t="shared" ca="1" si="5"/>
        <v>0</v>
      </c>
      <c r="R24" s="92"/>
      <c r="S24" s="102">
        <f t="shared" ca="1" si="5"/>
        <v>0</v>
      </c>
      <c r="T24" s="93"/>
      <c r="U24" s="105">
        <f t="shared" ca="1" si="5"/>
        <v>0</v>
      </c>
      <c r="V24" s="94"/>
      <c r="W24" s="111">
        <f t="shared" ca="1" si="5"/>
        <v>0</v>
      </c>
      <c r="X24" s="112"/>
      <c r="Y24" s="161">
        <f t="shared" si="6"/>
        <v>0</v>
      </c>
    </row>
    <row r="25" spans="1:25" ht="20.100000000000001" customHeight="1" x14ac:dyDescent="0.15">
      <c r="A25" s="60">
        <f t="shared" si="7"/>
        <v>41533</v>
      </c>
      <c r="B25" s="62"/>
      <c r="C25" s="14" t="s">
        <v>8</v>
      </c>
      <c r="D25" s="43"/>
      <c r="E25" s="48"/>
      <c r="F25" s="47"/>
      <c r="G25" s="68">
        <f t="shared" ca="1" si="2"/>
        <v>0</v>
      </c>
      <c r="H25" s="57">
        <f t="shared" si="3"/>
        <v>0</v>
      </c>
      <c r="I25" s="413"/>
      <c r="J25" s="414"/>
      <c r="K25" s="415"/>
      <c r="L25" s="416"/>
      <c r="M25" s="39" t="str">
        <f t="shared" ca="1" si="4"/>
        <v/>
      </c>
      <c r="N25" s="77">
        <f t="shared" si="8"/>
        <v>41533</v>
      </c>
      <c r="O25" s="129">
        <f t="shared" ca="1" si="9"/>
        <v>0</v>
      </c>
      <c r="P25" s="130">
        <f t="shared" si="10"/>
        <v>0</v>
      </c>
      <c r="Q25" s="99">
        <f t="shared" ca="1" si="5"/>
        <v>0</v>
      </c>
      <c r="R25" s="92"/>
      <c r="S25" s="102">
        <f t="shared" ca="1" si="5"/>
        <v>0</v>
      </c>
      <c r="T25" s="93"/>
      <c r="U25" s="105">
        <f t="shared" ca="1" si="5"/>
        <v>0</v>
      </c>
      <c r="V25" s="94"/>
      <c r="W25" s="111">
        <f t="shared" ca="1" si="5"/>
        <v>0</v>
      </c>
      <c r="X25" s="112"/>
      <c r="Y25" s="161">
        <f t="shared" si="6"/>
        <v>0</v>
      </c>
    </row>
    <row r="26" spans="1:25" ht="20.100000000000001" customHeight="1" x14ac:dyDescent="0.15">
      <c r="A26" s="60">
        <f t="shared" si="7"/>
        <v>41534</v>
      </c>
      <c r="B26" s="62"/>
      <c r="C26" s="14" t="s">
        <v>8</v>
      </c>
      <c r="D26" s="43"/>
      <c r="E26" s="48"/>
      <c r="F26" s="47"/>
      <c r="G26" s="68">
        <f t="shared" ca="1" si="2"/>
        <v>0</v>
      </c>
      <c r="H26" s="57">
        <f t="shared" si="3"/>
        <v>0</v>
      </c>
      <c r="I26" s="413"/>
      <c r="J26" s="414"/>
      <c r="K26" s="415"/>
      <c r="L26" s="416"/>
      <c r="M26" s="39" t="str">
        <f t="shared" ca="1" si="4"/>
        <v/>
      </c>
      <c r="N26" s="77">
        <f t="shared" si="8"/>
        <v>41534</v>
      </c>
      <c r="O26" s="129">
        <f t="shared" ca="1" si="9"/>
        <v>0</v>
      </c>
      <c r="P26" s="130">
        <f t="shared" si="10"/>
        <v>0</v>
      </c>
      <c r="Q26" s="99">
        <f t="shared" ca="1" si="5"/>
        <v>0</v>
      </c>
      <c r="R26" s="92"/>
      <c r="S26" s="102">
        <f t="shared" ca="1" si="5"/>
        <v>0</v>
      </c>
      <c r="T26" s="93"/>
      <c r="U26" s="105">
        <f t="shared" ca="1" si="5"/>
        <v>0</v>
      </c>
      <c r="V26" s="94"/>
      <c r="W26" s="111">
        <f t="shared" ca="1" si="5"/>
        <v>0</v>
      </c>
      <c r="X26" s="112"/>
      <c r="Y26" s="161">
        <f t="shared" si="6"/>
        <v>0</v>
      </c>
    </row>
    <row r="27" spans="1:25" ht="20.100000000000001" customHeight="1" x14ac:dyDescent="0.15">
      <c r="A27" s="60">
        <f t="shared" si="7"/>
        <v>41535</v>
      </c>
      <c r="B27" s="62">
        <v>0.58333333333333337</v>
      </c>
      <c r="C27" s="14" t="s">
        <v>8</v>
      </c>
      <c r="D27" s="43">
        <v>0.83333333333333337</v>
      </c>
      <c r="E27" s="48">
        <v>0</v>
      </c>
      <c r="F27" s="47"/>
      <c r="G27" s="68">
        <f t="shared" ca="1" si="2"/>
        <v>0.33333333333333331</v>
      </c>
      <c r="H27" s="57">
        <f t="shared" si="3"/>
        <v>0.25</v>
      </c>
      <c r="I27" s="413" t="s">
        <v>124</v>
      </c>
      <c r="J27" s="414"/>
      <c r="K27" s="415"/>
      <c r="L27" s="416"/>
      <c r="M27" s="39" t="str">
        <f t="shared" ca="1" si="4"/>
        <v>営業日</v>
      </c>
      <c r="N27" s="77">
        <f t="shared" si="8"/>
        <v>41535</v>
      </c>
      <c r="O27" s="129">
        <f t="shared" ca="1" si="9"/>
        <v>10</v>
      </c>
      <c r="P27" s="130">
        <f t="shared" si="10"/>
        <v>6</v>
      </c>
      <c r="Q27" s="99">
        <f t="shared" ca="1" si="5"/>
        <v>0</v>
      </c>
      <c r="R27" s="92"/>
      <c r="S27" s="102">
        <f t="shared" ca="1" si="5"/>
        <v>0</v>
      </c>
      <c r="T27" s="93"/>
      <c r="U27" s="105">
        <f t="shared" ca="1" si="5"/>
        <v>0</v>
      </c>
      <c r="V27" s="94"/>
      <c r="W27" s="111">
        <f t="shared" ca="1" si="5"/>
        <v>0</v>
      </c>
      <c r="X27" s="112"/>
      <c r="Y27" s="161">
        <f t="shared" si="6"/>
        <v>0</v>
      </c>
    </row>
    <row r="28" spans="1:25" ht="20.100000000000001" customHeight="1" x14ac:dyDescent="0.15">
      <c r="A28" s="60">
        <f t="shared" si="7"/>
        <v>41536</v>
      </c>
      <c r="B28" s="62">
        <v>0.41666666666666669</v>
      </c>
      <c r="C28" s="14" t="s">
        <v>8</v>
      </c>
      <c r="D28" s="43">
        <v>0.85416666666666663</v>
      </c>
      <c r="E28" s="48">
        <v>4.1666666666666664E-2</v>
      </c>
      <c r="F28" s="47"/>
      <c r="G28" s="68">
        <f t="shared" ca="1" si="2"/>
        <v>0.33333333333333331</v>
      </c>
      <c r="H28" s="57">
        <f t="shared" si="3"/>
        <v>0.39583333333333326</v>
      </c>
      <c r="I28" s="425"/>
      <c r="J28" s="425"/>
      <c r="K28" s="425"/>
      <c r="L28" s="426"/>
      <c r="M28" s="39" t="str">
        <f t="shared" ca="1" si="4"/>
        <v>営業日</v>
      </c>
      <c r="N28" s="77">
        <f t="shared" si="8"/>
        <v>41536</v>
      </c>
      <c r="O28" s="129">
        <f t="shared" ca="1" si="9"/>
        <v>10</v>
      </c>
      <c r="P28" s="130">
        <f t="shared" si="10"/>
        <v>9.4999999999999982</v>
      </c>
      <c r="Q28" s="99">
        <f t="shared" ca="1" si="5"/>
        <v>0</v>
      </c>
      <c r="R28" s="92"/>
      <c r="S28" s="102">
        <f t="shared" ca="1" si="5"/>
        <v>0</v>
      </c>
      <c r="T28" s="93"/>
      <c r="U28" s="105">
        <f t="shared" ca="1" si="5"/>
        <v>0</v>
      </c>
      <c r="V28" s="94"/>
      <c r="W28" s="111">
        <f t="shared" ca="1" si="5"/>
        <v>0</v>
      </c>
      <c r="X28" s="112"/>
      <c r="Y28" s="161">
        <f t="shared" si="6"/>
        <v>0</v>
      </c>
    </row>
    <row r="29" spans="1:25" ht="20.100000000000001" customHeight="1" x14ac:dyDescent="0.15">
      <c r="A29" s="60">
        <f t="shared" si="7"/>
        <v>41537</v>
      </c>
      <c r="B29" s="62">
        <v>0.41666666666666669</v>
      </c>
      <c r="C29" s="14" t="s">
        <v>8</v>
      </c>
      <c r="D29" s="43">
        <v>0.83333333333333337</v>
      </c>
      <c r="E29" s="48">
        <v>4.1666666666666664E-2</v>
      </c>
      <c r="F29" s="47"/>
      <c r="G29" s="68">
        <f t="shared" ca="1" si="2"/>
        <v>0.33333333333333331</v>
      </c>
      <c r="H29" s="57">
        <f t="shared" si="3"/>
        <v>0.375</v>
      </c>
      <c r="I29" s="413"/>
      <c r="J29" s="414"/>
      <c r="K29" s="415"/>
      <c r="L29" s="416"/>
      <c r="M29" s="39" t="str">
        <f t="shared" ca="1" si="4"/>
        <v>営業日</v>
      </c>
      <c r="N29" s="77">
        <f t="shared" si="8"/>
        <v>41537</v>
      </c>
      <c r="O29" s="129">
        <f t="shared" ca="1" si="9"/>
        <v>10</v>
      </c>
      <c r="P29" s="130">
        <f t="shared" si="10"/>
        <v>9</v>
      </c>
      <c r="Q29" s="99">
        <f t="shared" ca="1" si="5"/>
        <v>0</v>
      </c>
      <c r="R29" s="92"/>
      <c r="S29" s="102">
        <f t="shared" ca="1" si="5"/>
        <v>0</v>
      </c>
      <c r="T29" s="93"/>
      <c r="U29" s="105">
        <f t="shared" ca="1" si="5"/>
        <v>0</v>
      </c>
      <c r="V29" s="94"/>
      <c r="W29" s="111">
        <f t="shared" ca="1" si="5"/>
        <v>0</v>
      </c>
      <c r="X29" s="112"/>
      <c r="Y29" s="161">
        <f t="shared" si="6"/>
        <v>0</v>
      </c>
    </row>
    <row r="30" spans="1:25" ht="20.100000000000001" customHeight="1" x14ac:dyDescent="0.15">
      <c r="A30" s="60">
        <f t="shared" si="7"/>
        <v>41538</v>
      </c>
      <c r="B30" s="62">
        <v>0.4375</v>
      </c>
      <c r="C30" s="14" t="s">
        <v>8</v>
      </c>
      <c r="D30" s="43">
        <v>0.85416666666666663</v>
      </c>
      <c r="E30" s="48">
        <v>4.1666666666666664E-2</v>
      </c>
      <c r="F30" s="47"/>
      <c r="G30" s="68">
        <f t="shared" ca="1" si="2"/>
        <v>0.33333333333333331</v>
      </c>
      <c r="H30" s="57">
        <f t="shared" si="3"/>
        <v>0.37499999999999994</v>
      </c>
      <c r="I30" s="413"/>
      <c r="J30" s="414"/>
      <c r="K30" s="415"/>
      <c r="L30" s="416"/>
      <c r="M30" s="39" t="str">
        <f t="shared" ca="1" si="4"/>
        <v>営業日</v>
      </c>
      <c r="N30" s="77">
        <f t="shared" si="8"/>
        <v>41538</v>
      </c>
      <c r="O30" s="129">
        <f t="shared" ca="1" si="9"/>
        <v>10</v>
      </c>
      <c r="P30" s="130">
        <f t="shared" si="10"/>
        <v>8.9999999999999982</v>
      </c>
      <c r="Q30" s="99">
        <f t="shared" ca="1" si="5"/>
        <v>0</v>
      </c>
      <c r="R30" s="92"/>
      <c r="S30" s="102">
        <f t="shared" ca="1" si="5"/>
        <v>0</v>
      </c>
      <c r="T30" s="93"/>
      <c r="U30" s="105">
        <f t="shared" ca="1" si="5"/>
        <v>0</v>
      </c>
      <c r="V30" s="94"/>
      <c r="W30" s="111">
        <f t="shared" ca="1" si="5"/>
        <v>0</v>
      </c>
      <c r="X30" s="112"/>
      <c r="Y30" s="161">
        <f t="shared" si="6"/>
        <v>0</v>
      </c>
    </row>
    <row r="31" spans="1:25" ht="20.100000000000001" customHeight="1" x14ac:dyDescent="0.15">
      <c r="A31" s="60">
        <f t="shared" si="7"/>
        <v>41539</v>
      </c>
      <c r="B31" s="62"/>
      <c r="C31" s="14" t="s">
        <v>8</v>
      </c>
      <c r="D31" s="43"/>
      <c r="E31" s="48"/>
      <c r="F31" s="47"/>
      <c r="G31" s="68">
        <f t="shared" ca="1" si="2"/>
        <v>0</v>
      </c>
      <c r="H31" s="57">
        <f t="shared" si="3"/>
        <v>0</v>
      </c>
      <c r="I31" s="413"/>
      <c r="J31" s="414"/>
      <c r="K31" s="415"/>
      <c r="L31" s="416"/>
      <c r="M31" s="39" t="str">
        <f t="shared" ca="1" si="4"/>
        <v/>
      </c>
      <c r="N31" s="77">
        <f t="shared" si="8"/>
        <v>41539</v>
      </c>
      <c r="O31" s="129">
        <f t="shared" ca="1" si="9"/>
        <v>0</v>
      </c>
      <c r="P31" s="130">
        <f t="shared" si="10"/>
        <v>0</v>
      </c>
      <c r="Q31" s="99">
        <f t="shared" ca="1" si="5"/>
        <v>0</v>
      </c>
      <c r="R31" s="92"/>
      <c r="S31" s="102">
        <f t="shared" ca="1" si="5"/>
        <v>0</v>
      </c>
      <c r="T31" s="93"/>
      <c r="U31" s="105">
        <f t="shared" ca="1" si="5"/>
        <v>0</v>
      </c>
      <c r="V31" s="94"/>
      <c r="W31" s="111">
        <f t="shared" ca="1" si="5"/>
        <v>0</v>
      </c>
      <c r="X31" s="112"/>
      <c r="Y31" s="161">
        <f t="shared" si="6"/>
        <v>0</v>
      </c>
    </row>
    <row r="32" spans="1:25" ht="20.100000000000001" customHeight="1" x14ac:dyDescent="0.15">
      <c r="A32" s="60">
        <f t="shared" si="7"/>
        <v>41540</v>
      </c>
      <c r="B32" s="62"/>
      <c r="C32" s="14" t="s">
        <v>8</v>
      </c>
      <c r="D32" s="43"/>
      <c r="E32" s="48"/>
      <c r="F32" s="47"/>
      <c r="G32" s="68">
        <f t="shared" ca="1" si="2"/>
        <v>0</v>
      </c>
      <c r="H32" s="57">
        <f t="shared" si="3"/>
        <v>0</v>
      </c>
      <c r="I32" s="413"/>
      <c r="J32" s="414"/>
      <c r="K32" s="415"/>
      <c r="L32" s="416"/>
      <c r="M32" s="39" t="str">
        <f t="shared" ca="1" si="4"/>
        <v/>
      </c>
      <c r="N32" s="77">
        <f t="shared" si="8"/>
        <v>41540</v>
      </c>
      <c r="O32" s="129">
        <f t="shared" ca="1" si="9"/>
        <v>0</v>
      </c>
      <c r="P32" s="130">
        <f t="shared" si="10"/>
        <v>0</v>
      </c>
      <c r="Q32" s="99">
        <f t="shared" ca="1" si="5"/>
        <v>0</v>
      </c>
      <c r="R32" s="92"/>
      <c r="S32" s="102">
        <f t="shared" ca="1" si="5"/>
        <v>0</v>
      </c>
      <c r="T32" s="93"/>
      <c r="U32" s="105">
        <f t="shared" ca="1" si="5"/>
        <v>0</v>
      </c>
      <c r="V32" s="94"/>
      <c r="W32" s="111">
        <f t="shared" ca="1" si="5"/>
        <v>0</v>
      </c>
      <c r="X32" s="112"/>
      <c r="Y32" s="161">
        <f t="shared" si="6"/>
        <v>0</v>
      </c>
    </row>
    <row r="33" spans="1:25" ht="20.100000000000001" customHeight="1" x14ac:dyDescent="0.15">
      <c r="A33" s="60">
        <f t="shared" si="7"/>
        <v>41541</v>
      </c>
      <c r="B33" s="62">
        <v>0.41666666666666669</v>
      </c>
      <c r="C33" s="14" t="s">
        <v>8</v>
      </c>
      <c r="D33" s="43">
        <v>0.875</v>
      </c>
      <c r="E33" s="48">
        <v>4.1666666666666664E-2</v>
      </c>
      <c r="F33" s="47"/>
      <c r="G33" s="68">
        <f t="shared" ca="1" si="2"/>
        <v>0.33333333333333331</v>
      </c>
      <c r="H33" s="57">
        <f t="shared" si="3"/>
        <v>0.41666666666666663</v>
      </c>
      <c r="I33" s="413"/>
      <c r="J33" s="414"/>
      <c r="K33" s="415"/>
      <c r="L33" s="416"/>
      <c r="M33" s="39" t="str">
        <f t="shared" ca="1" si="4"/>
        <v>営業日</v>
      </c>
      <c r="N33" s="77">
        <f t="shared" si="8"/>
        <v>41541</v>
      </c>
      <c r="O33" s="129">
        <f t="shared" ca="1" si="9"/>
        <v>10</v>
      </c>
      <c r="P33" s="130">
        <f t="shared" si="10"/>
        <v>10</v>
      </c>
      <c r="Q33" s="99">
        <f t="shared" ca="1" si="5"/>
        <v>0</v>
      </c>
      <c r="R33" s="92"/>
      <c r="S33" s="102">
        <f t="shared" ca="1" si="5"/>
        <v>0</v>
      </c>
      <c r="T33" s="93"/>
      <c r="U33" s="105">
        <f t="shared" ca="1" si="5"/>
        <v>0</v>
      </c>
      <c r="V33" s="94"/>
      <c r="W33" s="111">
        <f t="shared" ca="1" si="5"/>
        <v>0</v>
      </c>
      <c r="X33" s="112"/>
      <c r="Y33" s="161">
        <f t="shared" si="6"/>
        <v>0</v>
      </c>
    </row>
    <row r="34" spans="1:25" ht="20.100000000000001" customHeight="1" x14ac:dyDescent="0.15">
      <c r="A34" s="60">
        <f t="shared" si="7"/>
        <v>41542</v>
      </c>
      <c r="B34" s="62">
        <v>0.41666666666666669</v>
      </c>
      <c r="C34" s="14" t="s">
        <v>8</v>
      </c>
      <c r="D34" s="43">
        <v>0.8125</v>
      </c>
      <c r="E34" s="48">
        <v>4.1666666666666664E-2</v>
      </c>
      <c r="F34" s="47"/>
      <c r="G34" s="68">
        <f t="shared" ca="1" si="2"/>
        <v>0.33333333333333331</v>
      </c>
      <c r="H34" s="57">
        <f t="shared" si="3"/>
        <v>0.35416666666666663</v>
      </c>
      <c r="I34" s="413"/>
      <c r="J34" s="414"/>
      <c r="K34" s="415"/>
      <c r="L34" s="416"/>
      <c r="M34" s="39" t="str">
        <f t="shared" ca="1" si="4"/>
        <v>営業日</v>
      </c>
      <c r="N34" s="77">
        <f t="shared" si="8"/>
        <v>41542</v>
      </c>
      <c r="O34" s="129">
        <f t="shared" ca="1" si="9"/>
        <v>10</v>
      </c>
      <c r="P34" s="130">
        <f t="shared" si="10"/>
        <v>8.5</v>
      </c>
      <c r="Q34" s="99">
        <f t="shared" ca="1" si="5"/>
        <v>0</v>
      </c>
      <c r="R34" s="92"/>
      <c r="S34" s="102">
        <f t="shared" ca="1" si="5"/>
        <v>0</v>
      </c>
      <c r="T34" s="93"/>
      <c r="U34" s="105">
        <f t="shared" ca="1" si="5"/>
        <v>0</v>
      </c>
      <c r="V34" s="94"/>
      <c r="W34" s="111">
        <f t="shared" ca="1" si="5"/>
        <v>0</v>
      </c>
      <c r="X34" s="112"/>
      <c r="Y34" s="161">
        <f t="shared" si="6"/>
        <v>0</v>
      </c>
    </row>
    <row r="35" spans="1:25" ht="20.100000000000001" customHeight="1" x14ac:dyDescent="0.15">
      <c r="A35" s="60">
        <f t="shared" si="7"/>
        <v>41543</v>
      </c>
      <c r="B35" s="62">
        <v>0.41666666666666669</v>
      </c>
      <c r="C35" s="14" t="s">
        <v>8</v>
      </c>
      <c r="D35" s="43">
        <v>0.79166666666666663</v>
      </c>
      <c r="E35" s="48">
        <v>4.1666666666666664E-2</v>
      </c>
      <c r="F35" s="47"/>
      <c r="G35" s="68">
        <f t="shared" ca="1" si="2"/>
        <v>0.33333333333333331</v>
      </c>
      <c r="H35" s="57">
        <f t="shared" si="3"/>
        <v>0.33333333333333326</v>
      </c>
      <c r="I35" s="413"/>
      <c r="J35" s="414"/>
      <c r="K35" s="415"/>
      <c r="L35" s="416"/>
      <c r="M35" s="39" t="str">
        <f t="shared" ca="1" si="4"/>
        <v>営業日</v>
      </c>
      <c r="N35" s="77">
        <f t="shared" si="8"/>
        <v>41543</v>
      </c>
      <c r="O35" s="129">
        <f t="shared" ca="1" si="9"/>
        <v>10</v>
      </c>
      <c r="P35" s="130">
        <f t="shared" si="10"/>
        <v>7.9999999999999982</v>
      </c>
      <c r="Q35" s="99">
        <f t="shared" ca="1" si="5"/>
        <v>0</v>
      </c>
      <c r="R35" s="92"/>
      <c r="S35" s="102">
        <f t="shared" ca="1" si="5"/>
        <v>0</v>
      </c>
      <c r="T35" s="93"/>
      <c r="U35" s="105">
        <f t="shared" ca="1" si="5"/>
        <v>0</v>
      </c>
      <c r="V35" s="94"/>
      <c r="W35" s="111">
        <f t="shared" ca="1" si="5"/>
        <v>0</v>
      </c>
      <c r="X35" s="112"/>
      <c r="Y35" s="161">
        <f t="shared" si="6"/>
        <v>0</v>
      </c>
    </row>
    <row r="36" spans="1:25" ht="20.100000000000001" customHeight="1" x14ac:dyDescent="0.15">
      <c r="A36" s="60">
        <f t="shared" si="7"/>
        <v>41544</v>
      </c>
      <c r="B36" s="62">
        <v>0.41666666666666669</v>
      </c>
      <c r="C36" s="14" t="s">
        <v>8</v>
      </c>
      <c r="D36" s="43">
        <v>0.83333333333333337</v>
      </c>
      <c r="E36" s="48">
        <v>4.1666666666666664E-2</v>
      </c>
      <c r="F36" s="47"/>
      <c r="G36" s="68">
        <f t="shared" ca="1" si="2"/>
        <v>0.33333333333333331</v>
      </c>
      <c r="H36" s="57">
        <f t="shared" si="3"/>
        <v>0.375</v>
      </c>
      <c r="I36" s="413" t="s">
        <v>85</v>
      </c>
      <c r="J36" s="414"/>
      <c r="K36" s="415"/>
      <c r="L36" s="416"/>
      <c r="M36" s="39" t="str">
        <f t="shared" ca="1" si="4"/>
        <v>営業日</v>
      </c>
      <c r="N36" s="77">
        <f t="shared" si="8"/>
        <v>41544</v>
      </c>
      <c r="O36" s="129">
        <f t="shared" ca="1" si="9"/>
        <v>10</v>
      </c>
      <c r="P36" s="130">
        <f t="shared" si="10"/>
        <v>9</v>
      </c>
      <c r="Q36" s="99">
        <f t="shared" ca="1" si="5"/>
        <v>0</v>
      </c>
      <c r="R36" s="92"/>
      <c r="S36" s="102">
        <f t="shared" ca="1" si="5"/>
        <v>0</v>
      </c>
      <c r="T36" s="93"/>
      <c r="U36" s="105">
        <f t="shared" ca="1" si="5"/>
        <v>0</v>
      </c>
      <c r="V36" s="94"/>
      <c r="W36" s="111">
        <f t="shared" ca="1" si="5"/>
        <v>0</v>
      </c>
      <c r="X36" s="112"/>
      <c r="Y36" s="161">
        <f t="shared" si="6"/>
        <v>0</v>
      </c>
    </row>
    <row r="37" spans="1:25" ht="20.100000000000001" customHeight="1" x14ac:dyDescent="0.15">
      <c r="A37" s="60">
        <f t="shared" si="7"/>
        <v>41545</v>
      </c>
      <c r="B37" s="62">
        <v>0.41666666666666669</v>
      </c>
      <c r="C37" s="15" t="s">
        <v>13</v>
      </c>
      <c r="D37" s="49">
        <v>0.79166666666666663</v>
      </c>
      <c r="E37" s="48">
        <v>4.1666666666666664E-2</v>
      </c>
      <c r="F37" s="47"/>
      <c r="G37" s="68">
        <f t="shared" ca="1" si="2"/>
        <v>0.33333333333333331</v>
      </c>
      <c r="H37" s="57">
        <f t="shared" si="3"/>
        <v>0.33333333333333326</v>
      </c>
      <c r="I37" s="413"/>
      <c r="J37" s="414"/>
      <c r="K37" s="415"/>
      <c r="L37" s="416"/>
      <c r="M37" s="39" t="str">
        <f t="shared" ca="1" si="4"/>
        <v>営業日</v>
      </c>
      <c r="N37" s="77">
        <f t="shared" si="8"/>
        <v>41545</v>
      </c>
      <c r="O37" s="129">
        <f t="shared" ca="1" si="9"/>
        <v>10</v>
      </c>
      <c r="P37" s="130">
        <f t="shared" si="10"/>
        <v>7.9999999999999982</v>
      </c>
      <c r="Q37" s="99">
        <f t="shared" ca="1" si="5"/>
        <v>0</v>
      </c>
      <c r="R37" s="92"/>
      <c r="S37" s="102">
        <f t="shared" ca="1" si="5"/>
        <v>0</v>
      </c>
      <c r="T37" s="93"/>
      <c r="U37" s="105">
        <f t="shared" ca="1" si="5"/>
        <v>0</v>
      </c>
      <c r="V37" s="94"/>
      <c r="W37" s="111">
        <f t="shared" ca="1" si="5"/>
        <v>0</v>
      </c>
      <c r="X37" s="112"/>
      <c r="Y37" s="161">
        <f t="shared" si="6"/>
        <v>0</v>
      </c>
    </row>
    <row r="38" spans="1:25" ht="20.100000000000001" customHeight="1" x14ac:dyDescent="0.15">
      <c r="A38" s="60">
        <f t="shared" si="7"/>
        <v>41546</v>
      </c>
      <c r="B38" s="62"/>
      <c r="C38" s="15" t="s">
        <v>13</v>
      </c>
      <c r="D38" s="43"/>
      <c r="E38" s="48"/>
      <c r="F38" s="47"/>
      <c r="G38" s="68">
        <f t="shared" ca="1" si="2"/>
        <v>0</v>
      </c>
      <c r="H38" s="57">
        <f t="shared" si="3"/>
        <v>0</v>
      </c>
      <c r="I38" s="413"/>
      <c r="J38" s="414"/>
      <c r="K38" s="415"/>
      <c r="L38" s="416"/>
      <c r="M38" s="39" t="str">
        <f t="shared" ca="1" si="4"/>
        <v/>
      </c>
      <c r="N38" s="77">
        <f t="shared" si="8"/>
        <v>41546</v>
      </c>
      <c r="O38" s="129">
        <f t="shared" ca="1" si="9"/>
        <v>0</v>
      </c>
      <c r="P38" s="130">
        <f t="shared" si="10"/>
        <v>0</v>
      </c>
      <c r="Q38" s="99">
        <f t="shared" ca="1" si="5"/>
        <v>0</v>
      </c>
      <c r="R38" s="92"/>
      <c r="S38" s="102">
        <f t="shared" ca="1" si="5"/>
        <v>0</v>
      </c>
      <c r="T38" s="93"/>
      <c r="U38" s="105">
        <f t="shared" ca="1" si="5"/>
        <v>0</v>
      </c>
      <c r="V38" s="94"/>
      <c r="W38" s="111">
        <f t="shared" ca="1" si="5"/>
        <v>0</v>
      </c>
      <c r="X38" s="112"/>
      <c r="Y38" s="161">
        <f t="shared" si="6"/>
        <v>0</v>
      </c>
    </row>
    <row r="39" spans="1:25" ht="20.100000000000001" customHeight="1" thickBot="1" x14ac:dyDescent="0.2">
      <c r="A39" s="61" t="str">
        <f t="shared" si="7"/>
        <v/>
      </c>
      <c r="B39" s="64"/>
      <c r="C39" s="16" t="s">
        <v>13</v>
      </c>
      <c r="D39" s="50"/>
      <c r="E39" s="51"/>
      <c r="F39" s="52"/>
      <c r="G39" s="69">
        <f t="shared" ca="1" si="2"/>
        <v>0</v>
      </c>
      <c r="H39" s="58">
        <f t="shared" si="3"/>
        <v>0</v>
      </c>
      <c r="I39" s="417"/>
      <c r="J39" s="418"/>
      <c r="K39" s="419"/>
      <c r="L39" s="420"/>
      <c r="M39" s="39" t="e">
        <f t="shared" ca="1" si="4"/>
        <v>#VALUE!</v>
      </c>
      <c r="N39" s="78" t="str">
        <f t="shared" si="8"/>
        <v/>
      </c>
      <c r="O39" s="131">
        <f t="shared" ca="1" si="9"/>
        <v>0</v>
      </c>
      <c r="P39" s="132">
        <f t="shared" si="10"/>
        <v>0</v>
      </c>
      <c r="Q39" s="100">
        <f t="shared" ca="1" si="5"/>
        <v>0</v>
      </c>
      <c r="R39" s="95"/>
      <c r="S39" s="103">
        <f t="shared" ca="1" si="5"/>
        <v>0</v>
      </c>
      <c r="T39" s="96"/>
      <c r="U39" s="106">
        <f t="shared" ca="1" si="5"/>
        <v>0</v>
      </c>
      <c r="V39" s="97"/>
      <c r="W39" s="113">
        <f t="shared" ca="1" si="5"/>
        <v>0</v>
      </c>
      <c r="X39" s="114"/>
      <c r="Y39" s="162">
        <f t="shared" si="6"/>
        <v>0</v>
      </c>
    </row>
    <row r="40" spans="1:25" ht="20.100000000000001" customHeight="1" thickBot="1" x14ac:dyDescent="0.2">
      <c r="A40" s="421" t="s">
        <v>9</v>
      </c>
      <c r="B40" s="422"/>
      <c r="C40" s="53">
        <f ca="1">COUNTIF(M9:M39, "営業日")</f>
        <v>20</v>
      </c>
      <c r="D40" s="74" t="s">
        <v>10</v>
      </c>
      <c r="E40" s="54">
        <v>0</v>
      </c>
      <c r="F40" s="55">
        <v>0</v>
      </c>
      <c r="G40" s="54">
        <f ca="1">SUM(G9:G39)</f>
        <v>6.6666666666666643</v>
      </c>
      <c r="H40" s="59">
        <f>SUM(H9:H39)</f>
        <v>7.770833333333333</v>
      </c>
      <c r="I40" s="423"/>
      <c r="J40" s="423"/>
      <c r="K40" s="423"/>
      <c r="L40" s="424"/>
      <c r="M40" s="6"/>
      <c r="N40" s="6"/>
      <c r="O40" s="139">
        <f t="shared" ref="O40:X40" ca="1" si="11">SUM(O9:O39)</f>
        <v>200</v>
      </c>
      <c r="P40" s="140">
        <f>SUM(P9:P39)</f>
        <v>186.5</v>
      </c>
      <c r="Q40" s="143">
        <f t="shared" ca="1" si="11"/>
        <v>0</v>
      </c>
      <c r="R40" s="144">
        <f t="shared" si="11"/>
        <v>0</v>
      </c>
      <c r="S40" s="147">
        <f t="shared" ca="1" si="11"/>
        <v>0</v>
      </c>
      <c r="T40" s="148">
        <f t="shared" si="11"/>
        <v>0</v>
      </c>
      <c r="U40" s="151">
        <f t="shared" ca="1" si="11"/>
        <v>0</v>
      </c>
      <c r="V40" s="152">
        <f t="shared" si="11"/>
        <v>0</v>
      </c>
      <c r="W40" s="155">
        <f t="shared" ca="1" si="11"/>
        <v>0</v>
      </c>
      <c r="X40" s="156">
        <f t="shared" si="11"/>
        <v>0</v>
      </c>
      <c r="Y40" s="163">
        <f>SUM(Y9:Y39)</f>
        <v>0</v>
      </c>
    </row>
    <row r="41" spans="1:25" ht="8.25" customHeight="1" thickBot="1" x14ac:dyDescent="0.2">
      <c r="C41" s="2"/>
      <c r="D41" s="2"/>
      <c r="E41" s="2"/>
      <c r="F41" s="2"/>
      <c r="G41" s="2"/>
      <c r="H41" s="2"/>
      <c r="I41" s="6"/>
      <c r="J41" s="6"/>
      <c r="K41" s="6"/>
      <c r="L41" s="6"/>
      <c r="M41" s="6"/>
      <c r="N41" s="6"/>
      <c r="P41">
        <f>COUNTIF(P9:P39,"&lt;&gt;"&amp;0)</f>
        <v>20</v>
      </c>
    </row>
    <row r="42" spans="1:25" s="17" customFormat="1" ht="16.5" customHeight="1" thickBot="1" x14ac:dyDescent="0.2">
      <c r="A42" s="411" t="s">
        <v>11</v>
      </c>
      <c r="B42" s="412"/>
      <c r="I42" s="18"/>
      <c r="J42" s="18"/>
      <c r="K42" s="18"/>
      <c r="L42" s="18"/>
      <c r="M42" s="19"/>
      <c r="N42" s="19"/>
      <c r="Y42" s="159"/>
    </row>
    <row r="43" spans="1:25" s="17" customFormat="1" ht="16.5" customHeight="1" thickBot="1" x14ac:dyDescent="0.2">
      <c r="A43" s="455" t="s">
        <v>65</v>
      </c>
      <c r="B43" s="456"/>
      <c r="C43" s="456"/>
      <c r="D43" s="456"/>
      <c r="E43" s="456"/>
      <c r="F43" s="456"/>
      <c r="G43" s="456"/>
      <c r="H43" s="457"/>
      <c r="I43" s="20"/>
      <c r="J43" s="21"/>
      <c r="K43" s="21"/>
      <c r="L43" s="21"/>
      <c r="M43" s="19"/>
      <c r="N43" s="19"/>
      <c r="O43" s="166" t="s">
        <v>29</v>
      </c>
      <c r="P43" s="167" t="s">
        <v>56</v>
      </c>
      <c r="Y43" s="159"/>
    </row>
    <row r="44" spans="1:25" s="17" customFormat="1" ht="16.5" customHeight="1" thickBot="1" x14ac:dyDescent="0.2">
      <c r="A44" s="452" t="s">
        <v>126</v>
      </c>
      <c r="B44" s="453"/>
      <c r="C44" s="453"/>
      <c r="D44" s="453"/>
      <c r="E44" s="453"/>
      <c r="F44" s="453"/>
      <c r="G44" s="453"/>
      <c r="H44" s="454"/>
      <c r="I44" s="22"/>
      <c r="J44" s="22"/>
      <c r="K44" s="22"/>
      <c r="L44" s="22"/>
      <c r="M44" s="19"/>
      <c r="N44" s="19"/>
      <c r="O44" s="164">
        <f ca="1">Q40+S40+U40+W40</f>
        <v>0</v>
      </c>
      <c r="P44" s="165">
        <f>R40+T40+V40+X40</f>
        <v>0</v>
      </c>
      <c r="Y44" s="159"/>
    </row>
    <row r="45" spans="1:25" s="17" customFormat="1" ht="16.5" customHeight="1" x14ac:dyDescent="0.15">
      <c r="A45" s="452"/>
      <c r="B45" s="453"/>
      <c r="C45" s="453"/>
      <c r="D45" s="453"/>
      <c r="E45" s="453"/>
      <c r="F45" s="453"/>
      <c r="G45" s="453"/>
      <c r="H45" s="454"/>
      <c r="I45" s="22"/>
      <c r="J45" s="22"/>
      <c r="K45" s="22"/>
      <c r="L45" s="22"/>
      <c r="M45" s="19"/>
      <c r="N45" s="19"/>
      <c r="Y45" s="159"/>
    </row>
    <row r="46" spans="1:25" s="17" customFormat="1" ht="16.5" customHeight="1" thickBot="1" x14ac:dyDescent="0.2">
      <c r="A46" s="458" t="s">
        <v>68</v>
      </c>
      <c r="B46" s="459"/>
      <c r="C46" s="459"/>
      <c r="D46" s="459"/>
      <c r="E46" s="459"/>
      <c r="F46" s="459"/>
      <c r="G46" s="459"/>
      <c r="H46" s="460"/>
      <c r="I46" s="22"/>
      <c r="J46" s="22"/>
      <c r="K46" s="22"/>
      <c r="L46" s="22"/>
      <c r="M46" s="19"/>
      <c r="N46" s="19"/>
      <c r="Y46" s="159"/>
    </row>
    <row r="47" spans="1:25" s="17" customFormat="1" ht="24" customHeight="1" x14ac:dyDescent="0.15">
      <c r="A47"/>
      <c r="B47"/>
      <c r="C47"/>
      <c r="D47"/>
      <c r="E47"/>
      <c r="F47"/>
      <c r="G47"/>
      <c r="H47"/>
      <c r="I47" s="23"/>
      <c r="J47"/>
      <c r="K47"/>
      <c r="L47" s="24"/>
      <c r="M47" s="19"/>
      <c r="N47" s="19"/>
      <c r="Y47" s="159"/>
    </row>
    <row r="48" spans="1:25" ht="13.5" hidden="1" x14ac:dyDescent="0.15"/>
    <row r="49" spans="11:11" ht="13.5" hidden="1" x14ac:dyDescent="0.15">
      <c r="K49" t="s">
        <v>12</v>
      </c>
    </row>
    <row r="50" spans="11:11" ht="13.5" hidden="1" x14ac:dyDescent="0.15"/>
  </sheetData>
  <sheetProtection insertColumns="0" insertRows="0" deleteColumns="0" deleteRows="0" selectLockedCells="1" selectUnlockedCells="1"/>
  <dataConsolidate/>
  <mergeCells count="48">
    <mergeCell ref="A43:H43"/>
    <mergeCell ref="A44:H44"/>
    <mergeCell ref="A45:H45"/>
    <mergeCell ref="A46:H46"/>
    <mergeCell ref="A42:B42"/>
    <mergeCell ref="I31:L31"/>
    <mergeCell ref="I32:L32"/>
    <mergeCell ref="I33:L33"/>
    <mergeCell ref="I34:L34"/>
    <mergeCell ref="I35:L35"/>
    <mergeCell ref="I36:L36"/>
    <mergeCell ref="I37:L37"/>
    <mergeCell ref="I38:L38"/>
    <mergeCell ref="I39:L39"/>
    <mergeCell ref="A40:B40"/>
    <mergeCell ref="I40:L40"/>
    <mergeCell ref="I30:L30"/>
    <mergeCell ref="I19:L19"/>
    <mergeCell ref="I20:L20"/>
    <mergeCell ref="I21:L21"/>
    <mergeCell ref="I22:L22"/>
    <mergeCell ref="I23:L23"/>
    <mergeCell ref="I24:L24"/>
    <mergeCell ref="I25:L25"/>
    <mergeCell ref="I26:L26"/>
    <mergeCell ref="I27:L27"/>
    <mergeCell ref="I28:L28"/>
    <mergeCell ref="I29:L29"/>
    <mergeCell ref="I18:L18"/>
    <mergeCell ref="B8:D8"/>
    <mergeCell ref="I8:L8"/>
    <mergeCell ref="I9:L9"/>
    <mergeCell ref="I10:L10"/>
    <mergeCell ref="I11:L11"/>
    <mergeCell ref="I12:L12"/>
    <mergeCell ref="I13:L13"/>
    <mergeCell ref="I14:L14"/>
    <mergeCell ref="I15:L15"/>
    <mergeCell ref="I16:L16"/>
    <mergeCell ref="I17:L17"/>
    <mergeCell ref="B6:D6"/>
    <mergeCell ref="G6:H6"/>
    <mergeCell ref="I6:K6"/>
    <mergeCell ref="A1:L1"/>
    <mergeCell ref="N1:V1"/>
    <mergeCell ref="B5:D5"/>
    <mergeCell ref="G5:H5"/>
    <mergeCell ref="I5:L5"/>
  </mergeCells>
  <phoneticPr fontId="4"/>
  <conditionalFormatting sqref="F9:F33 D31:D33 B32:B33 D35:D39 F35:F39 D9:D29 B9:B29 B36:B39">
    <cfRule type="expression" dxfId="320" priority="31" stopIfTrue="1">
      <formula>#REF!=1</formula>
    </cfRule>
  </conditionalFormatting>
  <conditionalFormatting sqref="M9:M39">
    <cfRule type="expression" dxfId="319" priority="32" stopIfTrue="1">
      <formula>#REF!</formula>
    </cfRule>
  </conditionalFormatting>
  <conditionalFormatting sqref="E38:E39 E9:E33">
    <cfRule type="expression" dxfId="318" priority="33" stopIfTrue="1">
      <formula>#REF!</formula>
    </cfRule>
    <cfRule type="expression" dxfId="317" priority="34" stopIfTrue="1">
      <formula>#REF!=1</formula>
    </cfRule>
  </conditionalFormatting>
  <conditionalFormatting sqref="A19:A39">
    <cfRule type="expression" dxfId="316" priority="29" stopIfTrue="1">
      <formula>WEEKDAY(A19)=1</formula>
    </cfRule>
    <cfRule type="expression" dxfId="315" priority="30">
      <formula>WEEKDAY(A19)=7</formula>
    </cfRule>
  </conditionalFormatting>
  <conditionalFormatting sqref="A19">
    <cfRule type="expression" dxfId="314" priority="28" stopIfTrue="1">
      <formula>ISERROR(MATCH($A19, INDIRECT("休業日!A1:A365"), 0)) =FALSE</formula>
    </cfRule>
  </conditionalFormatting>
  <conditionalFormatting sqref="A9:A18">
    <cfRule type="expression" dxfId="313" priority="26" stopIfTrue="1">
      <formula>WEEKDAY(A9)=1</formula>
    </cfRule>
    <cfRule type="expression" dxfId="312" priority="27">
      <formula>WEEKDAY(A9)=7</formula>
    </cfRule>
  </conditionalFormatting>
  <conditionalFormatting sqref="A9:A18">
    <cfRule type="expression" dxfId="311" priority="25" stopIfTrue="1">
      <formula>ISERROR(MATCH($A9, INDIRECT("休業日!A1:A365"), 0)) =FALSE</formula>
    </cfRule>
  </conditionalFormatting>
  <conditionalFormatting sqref="A20:A39">
    <cfRule type="expression" dxfId="310" priority="24" stopIfTrue="1">
      <formula>ISERROR(MATCH($A20, INDIRECT("休業日!A1:A365"), 0)) =FALSE</formula>
    </cfRule>
  </conditionalFormatting>
  <conditionalFormatting sqref="N19:N39">
    <cfRule type="expression" dxfId="309" priority="22" stopIfTrue="1">
      <formula>WEEKDAY(N19)=1</formula>
    </cfRule>
    <cfRule type="expression" dxfId="308" priority="23">
      <formula>WEEKDAY(N19)=7</formula>
    </cfRule>
  </conditionalFormatting>
  <conditionalFormatting sqref="N19">
    <cfRule type="expression" dxfId="307" priority="21" stopIfTrue="1">
      <formula>ISERROR(MATCH($A19, INDIRECT("休業日!A1:A365"), 0)) =FALSE</formula>
    </cfRule>
  </conditionalFormatting>
  <conditionalFormatting sqref="N9:N18">
    <cfRule type="expression" dxfId="306" priority="19" stopIfTrue="1">
      <formula>WEEKDAY(N9)=1</formula>
    </cfRule>
    <cfRule type="expression" dxfId="305" priority="20">
      <formula>WEEKDAY(N9)=7</formula>
    </cfRule>
  </conditionalFormatting>
  <conditionalFormatting sqref="N9:N18">
    <cfRule type="expression" dxfId="304" priority="18" stopIfTrue="1">
      <formula>ISERROR(MATCH($A9, INDIRECT("休業日!A1:A365"), 0)) =FALSE</formula>
    </cfRule>
  </conditionalFormatting>
  <conditionalFormatting sqref="N20:N39">
    <cfRule type="expression" dxfId="303" priority="17" stopIfTrue="1">
      <formula>ISERROR(MATCH($A20, INDIRECT("休業日!A1:A365"), 0)) =FALSE</formula>
    </cfRule>
  </conditionalFormatting>
  <conditionalFormatting sqref="D30">
    <cfRule type="expression" dxfId="302" priority="16" stopIfTrue="1">
      <formula>#REF!=1</formula>
    </cfRule>
  </conditionalFormatting>
  <conditionalFormatting sqref="F34 D34">
    <cfRule type="expression" dxfId="301" priority="13" stopIfTrue="1">
      <formula>#REF!=1</formula>
    </cfRule>
  </conditionalFormatting>
  <conditionalFormatting sqref="B31">
    <cfRule type="expression" dxfId="300" priority="12" stopIfTrue="1">
      <formula>#REF!=1</formula>
    </cfRule>
  </conditionalFormatting>
  <conditionalFormatting sqref="B30">
    <cfRule type="expression" dxfId="299" priority="11" stopIfTrue="1">
      <formula>#REF!=1</formula>
    </cfRule>
  </conditionalFormatting>
  <conditionalFormatting sqref="B34">
    <cfRule type="expression" dxfId="298" priority="10" stopIfTrue="1">
      <formula>#REF!=1</formula>
    </cfRule>
  </conditionalFormatting>
  <conditionalFormatting sqref="E34">
    <cfRule type="expression" dxfId="297" priority="8" stopIfTrue="1">
      <formula>#REF!</formula>
    </cfRule>
    <cfRule type="expression" dxfId="296" priority="9" stopIfTrue="1">
      <formula>#REF!=1</formula>
    </cfRule>
  </conditionalFormatting>
  <conditionalFormatting sqref="B35">
    <cfRule type="expression" dxfId="295" priority="7" stopIfTrue="1">
      <formula>#REF!=1</formula>
    </cfRule>
  </conditionalFormatting>
  <conditionalFormatting sqref="E35">
    <cfRule type="expression" dxfId="294" priority="5" stopIfTrue="1">
      <formula>#REF!</formula>
    </cfRule>
    <cfRule type="expression" dxfId="293" priority="6" stopIfTrue="1">
      <formula>#REF!=1</formula>
    </cfRule>
  </conditionalFormatting>
  <conditionalFormatting sqref="E36">
    <cfRule type="expression" dxfId="292" priority="3" stopIfTrue="1">
      <formula>#REF!</formula>
    </cfRule>
    <cfRule type="expression" dxfId="291" priority="4" stopIfTrue="1">
      <formula>#REF!=1</formula>
    </cfRule>
  </conditionalFormatting>
  <conditionalFormatting sqref="E37">
    <cfRule type="expression" dxfId="290" priority="1" stopIfTrue="1">
      <formula>#REF!</formula>
    </cfRule>
    <cfRule type="expression" dxfId="289" priority="2" stopIfTrue="1">
      <formula>#REF!=1</formula>
    </cfRule>
  </conditionalFormatting>
  <dataValidations count="7">
    <dataValidation type="textLength" imeMode="hiragana" operator="lessThanOrEqual" allowBlank="1" showInputMessage="1" showErrorMessage="1" errorTitle="入力文字数制限" error="２５５文字以内で入力してください。" sqref="A43:A46">
      <formula1>256</formula1>
    </dataValidation>
    <dataValidation imeMode="hiragana" allowBlank="1" sqref="I9:L39"/>
    <dataValidation type="whole" showInputMessage="1" showErrorMessage="1" sqref="J4:K4">
      <formula1>1</formula1>
      <formula2>20</formula2>
    </dataValidation>
    <dataValidation type="time" imeMode="off" operator="greaterThanOrEqual" allowBlank="1" showInputMessage="1" showErrorMessage="1" sqref="B9:B39 D9:F39">
      <formula1>0</formula1>
    </dataValidation>
    <dataValidation imeMode="hiragana" allowBlank="1" showInputMessage="1" showErrorMessage="1" sqref="J43:L43 I44:L46 A9:A39 N9:N39"/>
    <dataValidation allowBlank="1" showInputMessage="1" showErrorMessage="1" errorTitle="入力不可" error="自動計算のため、入力不可です。" sqref="C40"/>
    <dataValidation type="whole" operator="lessThanOrEqual" allowBlank="1" showInputMessage="1" showErrorMessage="1" errorTitle="入力不可" error="自動計算のため、入力不可です。" sqref="G9:H40 E40:F40 W9:W40 S9:S40 U9:U40 R40 Q9:Q40 Y9:Y40 X40 V40 T40 O9:P44">
      <formula1>0</formula1>
    </dataValidation>
  </dataValidations>
  <printOptions horizontalCentered="1" verticalCentered="1"/>
  <pageMargins left="0.70866141732283472" right="0.70866141732283472" top="0.74803149606299213" bottom="0.74803149606299213" header="0.31496062992125984" footer="0.31496062992125984"/>
  <pageSetup paperSize="9" scale="88" orientation="portrait" r:id="rId1"/>
  <colBreaks count="1" manualBreakCount="1">
    <brk id="12" max="1048575" man="1"/>
  </colBreaks>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pageSetUpPr fitToPage="1"/>
  </sheetPr>
  <dimension ref="A1:Y50"/>
  <sheetViews>
    <sheetView zoomScale="85" zoomScaleNormal="85" workbookViewId="0">
      <pane ySplit="8" topLeftCell="A30" activePane="bottomLeft" state="frozen"/>
      <selection pane="bottomLeft" activeCell="A43" sqref="A43:H46"/>
    </sheetView>
  </sheetViews>
  <sheetFormatPr defaultColWidth="8" defaultRowHeight="0" customHeight="1" zeroHeight="1" x14ac:dyDescent="0.15"/>
  <cols>
    <col min="1" max="1" width="11.375" bestFit="1" customWidth="1"/>
    <col min="2" max="2" width="8.625" customWidth="1"/>
    <col min="3" max="3" width="4.375" customWidth="1"/>
    <col min="4" max="8" width="8.625" customWidth="1"/>
    <col min="9" max="9" width="15.75" customWidth="1"/>
    <col min="10" max="10" width="7.75" customWidth="1"/>
    <col min="11" max="12" width="3.875" customWidth="1"/>
    <col min="13" max="13" width="2.5" style="5" customWidth="1"/>
    <col min="14" max="14" width="5.5" style="5" bestFit="1" customWidth="1"/>
    <col min="15" max="15" width="13.875" bestFit="1" customWidth="1"/>
    <col min="16" max="16" width="13.875" customWidth="1"/>
    <col min="17" max="17" width="13.875" bestFit="1" customWidth="1"/>
    <col min="18" max="18" width="13.875" customWidth="1"/>
    <col min="19" max="19" width="13.875" bestFit="1" customWidth="1"/>
    <col min="20" max="20" width="13.875" customWidth="1"/>
    <col min="21" max="21" width="13.875" bestFit="1" customWidth="1"/>
    <col min="22" max="22" width="13.875" customWidth="1"/>
    <col min="23" max="23" width="13.875" bestFit="1" customWidth="1"/>
    <col min="24" max="24" width="13.875" customWidth="1"/>
    <col min="25" max="25" width="17.25" style="157" customWidth="1"/>
  </cols>
  <sheetData>
    <row r="1" spans="1:25" ht="33" customHeight="1" thickBot="1" x14ac:dyDescent="0.2">
      <c r="A1" s="442" t="s">
        <v>19</v>
      </c>
      <c r="B1" s="442"/>
      <c r="C1" s="442"/>
      <c r="D1" s="442"/>
      <c r="E1" s="442"/>
      <c r="F1" s="442"/>
      <c r="G1" s="442"/>
      <c r="H1" s="442"/>
      <c r="I1" s="442"/>
      <c r="J1" s="442"/>
      <c r="K1" s="442"/>
      <c r="L1" s="442"/>
      <c r="N1" s="443" t="s">
        <v>20</v>
      </c>
      <c r="O1" s="444"/>
      <c r="P1" s="444"/>
      <c r="Q1" s="444"/>
      <c r="R1" s="444"/>
      <c r="S1" s="444"/>
      <c r="T1" s="444"/>
      <c r="U1" s="444"/>
      <c r="V1" s="444"/>
    </row>
    <row r="2" spans="1:25" ht="17.25" customHeight="1" thickBot="1" x14ac:dyDescent="0.2">
      <c r="A2" s="41"/>
      <c r="B2" s="2"/>
      <c r="C2" s="2"/>
      <c r="D2" s="2"/>
      <c r="E2" s="36"/>
      <c r="F2" s="36"/>
      <c r="G2" s="36"/>
      <c r="H2" s="36"/>
      <c r="I2" s="3"/>
      <c r="J2" s="4"/>
      <c r="K2" s="4"/>
      <c r="N2" s="26"/>
      <c r="O2" s="134" t="s">
        <v>30</v>
      </c>
      <c r="P2" s="135" t="s">
        <v>31</v>
      </c>
      <c r="Q2" s="135" t="s">
        <v>32</v>
      </c>
      <c r="R2" s="136" t="s">
        <v>28</v>
      </c>
      <c r="Y2" s="158" t="s">
        <v>54</v>
      </c>
    </row>
    <row r="3" spans="1:25" ht="17.25" customHeight="1" thickBot="1" x14ac:dyDescent="0.2">
      <c r="A3" s="1"/>
      <c r="B3" s="2"/>
      <c r="C3" s="2"/>
      <c r="D3" s="2"/>
      <c r="E3" s="36"/>
      <c r="F3" s="36"/>
      <c r="G3" s="36"/>
      <c r="H3" s="36"/>
      <c r="I3" s="3"/>
      <c r="J3" s="4"/>
      <c r="K3" s="4"/>
      <c r="N3" s="26"/>
      <c r="O3" s="42">
        <v>200</v>
      </c>
      <c r="P3" s="40">
        <f ca="1">C40</f>
        <v>21</v>
      </c>
      <c r="Q3" s="65">
        <f ca="1">O3/P3</f>
        <v>9.5238095238095237</v>
      </c>
      <c r="R3" s="66" t="str">
        <f ca="1">TEXT(Q3/24,"h:mm")</f>
        <v>9:31</v>
      </c>
    </row>
    <row r="4" spans="1:25" ht="8.1" customHeight="1" thickBot="1" x14ac:dyDescent="0.2">
      <c r="B4" s="37"/>
      <c r="C4" s="37"/>
      <c r="D4" s="37"/>
      <c r="I4" s="6"/>
      <c r="J4" s="7">
        <v>1</v>
      </c>
      <c r="K4" s="7"/>
      <c r="M4" s="6"/>
      <c r="N4" s="6"/>
      <c r="O4" s="88"/>
      <c r="P4" s="88"/>
    </row>
    <row r="5" spans="1:25" ht="20.100000000000001" customHeight="1" thickTop="1" x14ac:dyDescent="0.15">
      <c r="A5" s="331" t="s">
        <v>18</v>
      </c>
      <c r="B5" s="445">
        <v>41547</v>
      </c>
      <c r="C5" s="446"/>
      <c r="D5" s="447"/>
      <c r="G5" s="448" t="s">
        <v>0</v>
      </c>
      <c r="H5" s="449"/>
      <c r="I5" s="450" t="s">
        <v>59</v>
      </c>
      <c r="J5" s="450"/>
      <c r="K5" s="450"/>
      <c r="L5" s="451"/>
      <c r="M5" s="6"/>
      <c r="N5" s="133" t="s">
        <v>16</v>
      </c>
      <c r="P5" s="133"/>
      <c r="Q5" s="83" t="s">
        <v>52</v>
      </c>
      <c r="R5" s="79"/>
      <c r="S5" s="85" t="s">
        <v>37</v>
      </c>
      <c r="T5" s="117"/>
      <c r="U5" s="87" t="s">
        <v>40</v>
      </c>
      <c r="V5" s="81"/>
      <c r="W5" s="115" t="s">
        <v>43</v>
      </c>
      <c r="X5" s="107"/>
    </row>
    <row r="6" spans="1:25" ht="20.100000000000001" customHeight="1" thickBot="1" x14ac:dyDescent="0.2">
      <c r="A6" s="332" t="s">
        <v>57</v>
      </c>
      <c r="B6" s="436" t="s">
        <v>61</v>
      </c>
      <c r="C6" s="437"/>
      <c r="D6" s="438"/>
      <c r="E6" s="8"/>
      <c r="F6" s="9"/>
      <c r="G6" s="439" t="s">
        <v>1</v>
      </c>
      <c r="H6" s="440"/>
      <c r="I6" s="441" t="s">
        <v>60</v>
      </c>
      <c r="J6" s="441"/>
      <c r="K6" s="441"/>
      <c r="L6" s="25" t="s">
        <v>2</v>
      </c>
      <c r="M6" s="6"/>
      <c r="N6" s="6"/>
      <c r="Q6" s="84" t="s">
        <v>53</v>
      </c>
      <c r="R6" s="80"/>
      <c r="S6" s="86" t="s">
        <v>38</v>
      </c>
      <c r="T6" s="118"/>
      <c r="U6" s="120" t="s">
        <v>41</v>
      </c>
      <c r="V6" s="82"/>
      <c r="W6" s="121" t="s">
        <v>44</v>
      </c>
      <c r="X6" s="108"/>
    </row>
    <row r="7" spans="1:25" ht="19.5" customHeight="1" thickBot="1" x14ac:dyDescent="0.2">
      <c r="A7" s="330" t="str">
        <f>IF(LEN(B5)=6,B5,CONCATENATE(,YEAR(B5),IF(LEN(MONTH(B5)) &gt; 1, "", "0"), MONTH(B5)))</f>
        <v>201710</v>
      </c>
      <c r="D7" s="10"/>
      <c r="E7" s="11"/>
      <c r="F7" s="12"/>
      <c r="G7" s="12"/>
      <c r="H7" s="2"/>
      <c r="I7" s="2"/>
      <c r="J7" s="2"/>
      <c r="K7" s="2"/>
      <c r="L7" s="13"/>
      <c r="M7" s="6"/>
      <c r="N7" s="6"/>
      <c r="Q7" s="84" t="s">
        <v>50</v>
      </c>
      <c r="R7" s="116"/>
      <c r="S7" s="119" t="s">
        <v>39</v>
      </c>
      <c r="T7" s="122"/>
      <c r="U7" s="125" t="s">
        <v>42</v>
      </c>
      <c r="V7" s="123"/>
      <c r="W7" s="126" t="s">
        <v>45</v>
      </c>
      <c r="X7" s="124"/>
    </row>
    <row r="8" spans="1:25" ht="24.75" customHeight="1" thickTop="1" thickBot="1" x14ac:dyDescent="0.2">
      <c r="A8" s="70" t="s">
        <v>3</v>
      </c>
      <c r="B8" s="427" t="s">
        <v>4</v>
      </c>
      <c r="C8" s="428"/>
      <c r="D8" s="429"/>
      <c r="E8" s="71" t="s">
        <v>17</v>
      </c>
      <c r="F8" s="72" t="s">
        <v>5</v>
      </c>
      <c r="G8" s="71" t="s">
        <v>21</v>
      </c>
      <c r="H8" s="73" t="s">
        <v>6</v>
      </c>
      <c r="I8" s="430" t="s">
        <v>7</v>
      </c>
      <c r="J8" s="430"/>
      <c r="K8" s="430"/>
      <c r="L8" s="431"/>
      <c r="M8" s="67">
        <v>0.33333333333333331</v>
      </c>
      <c r="N8" s="75" t="s">
        <v>15</v>
      </c>
      <c r="O8" s="137" t="s">
        <v>27</v>
      </c>
      <c r="P8" s="138" t="s">
        <v>14</v>
      </c>
      <c r="Q8" s="141" t="s">
        <v>46</v>
      </c>
      <c r="R8" s="142" t="s">
        <v>14</v>
      </c>
      <c r="S8" s="145" t="s">
        <v>47</v>
      </c>
      <c r="T8" s="146" t="s">
        <v>14</v>
      </c>
      <c r="U8" s="149" t="s">
        <v>48</v>
      </c>
      <c r="V8" s="150" t="s">
        <v>14</v>
      </c>
      <c r="W8" s="153" t="s">
        <v>49</v>
      </c>
      <c r="X8" s="154" t="s">
        <v>14</v>
      </c>
      <c r="Y8" s="138" t="s">
        <v>55</v>
      </c>
    </row>
    <row r="9" spans="1:25" ht="20.100000000000001" customHeight="1" thickTop="1" x14ac:dyDescent="0.15">
      <c r="A9" s="60">
        <f>TEXT(CONCATENATE(A7, "01"), "0000!/00!/00")*1</f>
        <v>41547</v>
      </c>
      <c r="B9" s="62"/>
      <c r="C9" s="14" t="s">
        <v>8</v>
      </c>
      <c r="D9" s="43"/>
      <c r="E9" s="44"/>
      <c r="F9" s="45"/>
      <c r="G9" s="68">
        <f ca="1">IF(ISERROR(M9), 0, IF(M9="営業日", M$8, 0))</f>
        <v>0</v>
      </c>
      <c r="H9" s="56">
        <f>D9-B9-E9-F9</f>
        <v>0</v>
      </c>
      <c r="I9" s="432"/>
      <c r="J9" s="433"/>
      <c r="K9" s="434"/>
      <c r="L9" s="435"/>
      <c r="M9" s="39" t="str">
        <f ca="1">IF(WEEKDAY(A9)=1,"",IF(WEEKDAY(A9)=7,"",IF(ISERROR(MATCH(A9,INDIRECT("休業日!a1:a365"),0))=FALSE,"","営業日")))</f>
        <v/>
      </c>
      <c r="N9" s="76">
        <f>TEXT(CONCATENATE(A7, "01"), "0000!/00!/00")*1</f>
        <v>41547</v>
      </c>
      <c r="O9" s="127">
        <f t="shared" ref="O9:O10" ca="1" si="0">IF(ISERROR(M9), 0, IF(M9="営業日", $Q$3, 0))</f>
        <v>0</v>
      </c>
      <c r="P9" s="128">
        <f t="shared" ref="P9:P10" si="1">H9*24</f>
        <v>0</v>
      </c>
      <c r="Q9" s="98">
        <f ca="1">$O9*R$7</f>
        <v>0</v>
      </c>
      <c r="R9" s="89"/>
      <c r="S9" s="101">
        <f ca="1">$O9*T$7</f>
        <v>0</v>
      </c>
      <c r="T9" s="90"/>
      <c r="U9" s="104">
        <f ca="1">$O9*V$7</f>
        <v>0</v>
      </c>
      <c r="V9" s="91"/>
      <c r="W9" s="109">
        <f ca="1">$O9*X$7</f>
        <v>0</v>
      </c>
      <c r="X9" s="110"/>
      <c r="Y9" s="160">
        <f>R9+T9+V9+X9</f>
        <v>0</v>
      </c>
    </row>
    <row r="10" spans="1:25" ht="20.100000000000001" customHeight="1" x14ac:dyDescent="0.15">
      <c r="A10" s="60">
        <f>IF(A9="", "",IF(MONTH(A9)=MONTH(A9+1),A9+1,""))</f>
        <v>41548</v>
      </c>
      <c r="B10" s="62">
        <v>0.41666666666666669</v>
      </c>
      <c r="C10" s="14" t="s">
        <v>8</v>
      </c>
      <c r="D10" s="43">
        <v>0.79166666666666663</v>
      </c>
      <c r="E10" s="46">
        <v>4.1666666666666664E-2</v>
      </c>
      <c r="F10" s="47"/>
      <c r="G10" s="68">
        <f t="shared" ref="G10:G39" ca="1" si="2">IF(ISERROR(M10), 0, IF(M10="営業日", M$8, 0))</f>
        <v>0.33333333333333331</v>
      </c>
      <c r="H10" s="57">
        <f t="shared" ref="H10:H39" si="3">D10-B10-E10-F10</f>
        <v>0.33333333333333326</v>
      </c>
      <c r="I10" s="413"/>
      <c r="J10" s="414"/>
      <c r="K10" s="415"/>
      <c r="L10" s="416"/>
      <c r="M10" s="39" t="str">
        <f t="shared" ref="M10:M39" ca="1" si="4">IF(WEEKDAY(A10)=1,"",IF(WEEKDAY(A10)=7,"",IF(ISERROR(MATCH(A10,INDIRECT("休業日!a1:a365"),0))=FALSE,"","営業日")))</f>
        <v>営業日</v>
      </c>
      <c r="N10" s="77">
        <f>IF(N9="", "",IF(MONTH(N9)=MONTH(N9+1),N9+1,""))</f>
        <v>41548</v>
      </c>
      <c r="O10" s="129">
        <f t="shared" ca="1" si="0"/>
        <v>9.5238095238095237</v>
      </c>
      <c r="P10" s="130">
        <f t="shared" si="1"/>
        <v>7.9999999999999982</v>
      </c>
      <c r="Q10" s="99">
        <f t="shared" ref="Q10:W39" ca="1" si="5">$O10*R$7</f>
        <v>0</v>
      </c>
      <c r="R10" s="92"/>
      <c r="S10" s="102">
        <f t="shared" ca="1" si="5"/>
        <v>0</v>
      </c>
      <c r="T10" s="93"/>
      <c r="U10" s="105">
        <f t="shared" ca="1" si="5"/>
        <v>0</v>
      </c>
      <c r="V10" s="94"/>
      <c r="W10" s="111">
        <f t="shared" ca="1" si="5"/>
        <v>0</v>
      </c>
      <c r="X10" s="112"/>
      <c r="Y10" s="161">
        <f t="shared" ref="Y10:Y39" si="6">R10+T10+V10+X10</f>
        <v>0</v>
      </c>
    </row>
    <row r="11" spans="1:25" ht="20.100000000000001" customHeight="1" x14ac:dyDescent="0.15">
      <c r="A11" s="60">
        <f t="shared" ref="A11:A39" si="7">IF(A10="", "",IF(MONTH(A10)=MONTH(A10+1),A10+1,""))</f>
        <v>41549</v>
      </c>
      <c r="B11" s="62">
        <v>0.33333333333333331</v>
      </c>
      <c r="C11" s="14" t="s">
        <v>8</v>
      </c>
      <c r="D11" s="43">
        <v>0.91666666666666663</v>
      </c>
      <c r="E11" s="46">
        <v>4.1666666666666664E-2</v>
      </c>
      <c r="F11" s="47"/>
      <c r="G11" s="68">
        <f t="shared" ca="1" si="2"/>
        <v>0.33333333333333331</v>
      </c>
      <c r="H11" s="57">
        <f t="shared" si="3"/>
        <v>0.54166666666666663</v>
      </c>
      <c r="I11" s="413"/>
      <c r="J11" s="414"/>
      <c r="K11" s="415"/>
      <c r="L11" s="416"/>
      <c r="M11" s="39" t="str">
        <f t="shared" ca="1" si="4"/>
        <v>営業日</v>
      </c>
      <c r="N11" s="77">
        <f t="shared" ref="N11:N39" si="8">IF(N10="", "",IF(MONTH(N10)=MONTH(N10+1),N10+1,""))</f>
        <v>41549</v>
      </c>
      <c r="O11" s="129">
        <f ca="1">IF(ISERROR(M11), 0, IF(M11="営業日", $Q$3, 0))</f>
        <v>9.5238095238095237</v>
      </c>
      <c r="P11" s="130">
        <f>H11*24</f>
        <v>13</v>
      </c>
      <c r="Q11" s="99">
        <f t="shared" ca="1" si="5"/>
        <v>0</v>
      </c>
      <c r="R11" s="92"/>
      <c r="S11" s="102">
        <f t="shared" ca="1" si="5"/>
        <v>0</v>
      </c>
      <c r="T11" s="93"/>
      <c r="U11" s="105">
        <f t="shared" ca="1" si="5"/>
        <v>0</v>
      </c>
      <c r="V11" s="94"/>
      <c r="W11" s="111">
        <f t="shared" ca="1" si="5"/>
        <v>0</v>
      </c>
      <c r="X11" s="112"/>
      <c r="Y11" s="161">
        <f t="shared" si="6"/>
        <v>0</v>
      </c>
    </row>
    <row r="12" spans="1:25" ht="20.100000000000001" customHeight="1" x14ac:dyDescent="0.15">
      <c r="A12" s="60">
        <f t="shared" si="7"/>
        <v>41550</v>
      </c>
      <c r="B12" s="62">
        <v>0.41666666666666669</v>
      </c>
      <c r="C12" s="14" t="s">
        <v>8</v>
      </c>
      <c r="D12" s="43">
        <v>0.79166666666666663</v>
      </c>
      <c r="E12" s="46">
        <v>4.1666666666666664E-2</v>
      </c>
      <c r="F12" s="47"/>
      <c r="G12" s="68">
        <f t="shared" ca="1" si="2"/>
        <v>0.33333333333333331</v>
      </c>
      <c r="H12" s="57">
        <f t="shared" si="3"/>
        <v>0.33333333333333326</v>
      </c>
      <c r="I12" s="413" t="s">
        <v>85</v>
      </c>
      <c r="J12" s="414"/>
      <c r="K12" s="415"/>
      <c r="L12" s="416"/>
      <c r="M12" s="39" t="str">
        <f t="shared" ca="1" si="4"/>
        <v>営業日</v>
      </c>
      <c r="N12" s="77">
        <f t="shared" si="8"/>
        <v>41550</v>
      </c>
      <c r="O12" s="129">
        <f t="shared" ref="O12:O39" ca="1" si="9">IF(ISERROR(M12), 0, IF(M12="営業日", $Q$3, 0))</f>
        <v>9.5238095238095237</v>
      </c>
      <c r="P12" s="130">
        <f t="shared" ref="P12:P39" si="10">H12*24</f>
        <v>7.9999999999999982</v>
      </c>
      <c r="Q12" s="99">
        <f t="shared" ca="1" si="5"/>
        <v>0</v>
      </c>
      <c r="R12" s="92"/>
      <c r="S12" s="102">
        <f t="shared" ca="1" si="5"/>
        <v>0</v>
      </c>
      <c r="T12" s="93"/>
      <c r="U12" s="105">
        <f t="shared" ca="1" si="5"/>
        <v>0</v>
      </c>
      <c r="V12" s="94"/>
      <c r="W12" s="111">
        <f t="shared" ca="1" si="5"/>
        <v>0</v>
      </c>
      <c r="X12" s="112"/>
      <c r="Y12" s="161">
        <f t="shared" si="6"/>
        <v>0</v>
      </c>
    </row>
    <row r="13" spans="1:25" ht="20.100000000000001" customHeight="1" x14ac:dyDescent="0.15">
      <c r="A13" s="60">
        <f t="shared" si="7"/>
        <v>41551</v>
      </c>
      <c r="B13" s="62">
        <v>0.41666666666666669</v>
      </c>
      <c r="C13" s="14" t="s">
        <v>8</v>
      </c>
      <c r="D13" s="43">
        <v>0.83333333333333337</v>
      </c>
      <c r="E13" s="46">
        <v>4.1666666666666664E-2</v>
      </c>
      <c r="F13" s="47"/>
      <c r="G13" s="68">
        <f t="shared" ca="1" si="2"/>
        <v>0.33333333333333331</v>
      </c>
      <c r="H13" s="57">
        <f t="shared" si="3"/>
        <v>0.375</v>
      </c>
      <c r="I13" s="413"/>
      <c r="J13" s="414"/>
      <c r="K13" s="415"/>
      <c r="L13" s="416"/>
      <c r="M13" s="39" t="str">
        <f t="shared" ca="1" si="4"/>
        <v>営業日</v>
      </c>
      <c r="N13" s="77">
        <f t="shared" si="8"/>
        <v>41551</v>
      </c>
      <c r="O13" s="129">
        <f t="shared" ca="1" si="9"/>
        <v>9.5238095238095237</v>
      </c>
      <c r="P13" s="130">
        <f t="shared" si="10"/>
        <v>9</v>
      </c>
      <c r="Q13" s="99">
        <f t="shared" ca="1" si="5"/>
        <v>0</v>
      </c>
      <c r="R13" s="92"/>
      <c r="S13" s="102">
        <f t="shared" ca="1" si="5"/>
        <v>0</v>
      </c>
      <c r="T13" s="93"/>
      <c r="U13" s="105">
        <f t="shared" ca="1" si="5"/>
        <v>0</v>
      </c>
      <c r="V13" s="94"/>
      <c r="W13" s="111">
        <f t="shared" ca="1" si="5"/>
        <v>0</v>
      </c>
      <c r="X13" s="112"/>
      <c r="Y13" s="161">
        <f t="shared" si="6"/>
        <v>0</v>
      </c>
    </row>
    <row r="14" spans="1:25" ht="20.100000000000001" customHeight="1" x14ac:dyDescent="0.15">
      <c r="A14" s="60">
        <f t="shared" si="7"/>
        <v>41552</v>
      </c>
      <c r="B14" s="62">
        <v>0.35416666666666669</v>
      </c>
      <c r="C14" s="14" t="s">
        <v>8</v>
      </c>
      <c r="D14" s="43">
        <v>0.875</v>
      </c>
      <c r="E14" s="46">
        <v>4.1666666666666664E-2</v>
      </c>
      <c r="F14" s="47"/>
      <c r="G14" s="68">
        <f t="shared" ca="1" si="2"/>
        <v>0.33333333333333331</v>
      </c>
      <c r="H14" s="57">
        <f t="shared" si="3"/>
        <v>0.47916666666666657</v>
      </c>
      <c r="I14" s="413"/>
      <c r="J14" s="414"/>
      <c r="K14" s="415"/>
      <c r="L14" s="416"/>
      <c r="M14" s="39" t="str">
        <f t="shared" ca="1" si="4"/>
        <v>営業日</v>
      </c>
      <c r="N14" s="77">
        <f t="shared" si="8"/>
        <v>41552</v>
      </c>
      <c r="O14" s="129">
        <f t="shared" ca="1" si="9"/>
        <v>9.5238095238095237</v>
      </c>
      <c r="P14" s="130">
        <f t="shared" si="10"/>
        <v>11.499999999999998</v>
      </c>
      <c r="Q14" s="99">
        <f t="shared" ca="1" si="5"/>
        <v>0</v>
      </c>
      <c r="R14" s="92"/>
      <c r="S14" s="102">
        <f t="shared" ca="1" si="5"/>
        <v>0</v>
      </c>
      <c r="T14" s="93"/>
      <c r="U14" s="105">
        <f t="shared" ca="1" si="5"/>
        <v>0</v>
      </c>
      <c r="V14" s="94"/>
      <c r="W14" s="111">
        <f t="shared" ca="1" si="5"/>
        <v>0</v>
      </c>
      <c r="X14" s="112"/>
      <c r="Y14" s="161">
        <f t="shared" si="6"/>
        <v>0</v>
      </c>
    </row>
    <row r="15" spans="1:25" ht="20.100000000000001" customHeight="1" x14ac:dyDescent="0.15">
      <c r="A15" s="60">
        <f t="shared" si="7"/>
        <v>41553</v>
      </c>
      <c r="B15" s="62"/>
      <c r="C15" s="14" t="s">
        <v>8</v>
      </c>
      <c r="D15" s="43"/>
      <c r="E15" s="48"/>
      <c r="F15" s="47"/>
      <c r="G15" s="68">
        <f t="shared" ca="1" si="2"/>
        <v>0</v>
      </c>
      <c r="H15" s="57">
        <f t="shared" si="3"/>
        <v>0</v>
      </c>
      <c r="I15" s="413"/>
      <c r="J15" s="414"/>
      <c r="K15" s="415"/>
      <c r="L15" s="416"/>
      <c r="M15" s="39" t="str">
        <f t="shared" ca="1" si="4"/>
        <v/>
      </c>
      <c r="N15" s="77">
        <f t="shared" si="8"/>
        <v>41553</v>
      </c>
      <c r="O15" s="129">
        <f t="shared" ca="1" si="9"/>
        <v>0</v>
      </c>
      <c r="P15" s="130">
        <f t="shared" si="10"/>
        <v>0</v>
      </c>
      <c r="Q15" s="99">
        <f t="shared" ca="1" si="5"/>
        <v>0</v>
      </c>
      <c r="R15" s="92"/>
      <c r="S15" s="102">
        <f t="shared" ca="1" si="5"/>
        <v>0</v>
      </c>
      <c r="T15" s="93"/>
      <c r="U15" s="105">
        <f t="shared" ca="1" si="5"/>
        <v>0</v>
      </c>
      <c r="V15" s="94"/>
      <c r="W15" s="111">
        <f t="shared" ca="1" si="5"/>
        <v>0</v>
      </c>
      <c r="X15" s="112"/>
      <c r="Y15" s="161">
        <f t="shared" si="6"/>
        <v>0</v>
      </c>
    </row>
    <row r="16" spans="1:25" ht="20.100000000000001" customHeight="1" x14ac:dyDescent="0.15">
      <c r="A16" s="60">
        <f t="shared" si="7"/>
        <v>41554</v>
      </c>
      <c r="B16" s="62"/>
      <c r="C16" s="14" t="s">
        <v>8</v>
      </c>
      <c r="D16" s="43"/>
      <c r="E16" s="48"/>
      <c r="F16" s="47"/>
      <c r="G16" s="68">
        <f t="shared" ca="1" si="2"/>
        <v>0</v>
      </c>
      <c r="H16" s="57">
        <f t="shared" si="3"/>
        <v>0</v>
      </c>
      <c r="I16" s="413"/>
      <c r="J16" s="414"/>
      <c r="K16" s="415"/>
      <c r="L16" s="416"/>
      <c r="M16" s="39" t="str">
        <f t="shared" ca="1" si="4"/>
        <v/>
      </c>
      <c r="N16" s="77">
        <f t="shared" si="8"/>
        <v>41554</v>
      </c>
      <c r="O16" s="129">
        <f t="shared" ca="1" si="9"/>
        <v>0</v>
      </c>
      <c r="P16" s="130">
        <f t="shared" si="10"/>
        <v>0</v>
      </c>
      <c r="Q16" s="99">
        <f t="shared" ca="1" si="5"/>
        <v>0</v>
      </c>
      <c r="R16" s="92"/>
      <c r="S16" s="102">
        <f t="shared" ca="1" si="5"/>
        <v>0</v>
      </c>
      <c r="T16" s="93"/>
      <c r="U16" s="105">
        <f t="shared" ca="1" si="5"/>
        <v>0</v>
      </c>
      <c r="V16" s="94"/>
      <c r="W16" s="111">
        <f t="shared" ca="1" si="5"/>
        <v>0</v>
      </c>
      <c r="X16" s="112"/>
      <c r="Y16" s="161">
        <f t="shared" si="6"/>
        <v>0</v>
      </c>
    </row>
    <row r="17" spans="1:25" ht="20.100000000000001" customHeight="1" x14ac:dyDescent="0.15">
      <c r="A17" s="60">
        <f t="shared" si="7"/>
        <v>41555</v>
      </c>
      <c r="B17" s="62"/>
      <c r="C17" s="14" t="s">
        <v>8</v>
      </c>
      <c r="D17" s="43"/>
      <c r="E17" s="48"/>
      <c r="F17" s="47"/>
      <c r="G17" s="68">
        <f t="shared" ca="1" si="2"/>
        <v>0</v>
      </c>
      <c r="H17" s="57">
        <f t="shared" si="3"/>
        <v>0</v>
      </c>
      <c r="I17" s="413"/>
      <c r="J17" s="414"/>
      <c r="K17" s="415"/>
      <c r="L17" s="416"/>
      <c r="M17" s="39" t="str">
        <f t="shared" ca="1" si="4"/>
        <v/>
      </c>
      <c r="N17" s="77">
        <f t="shared" si="8"/>
        <v>41555</v>
      </c>
      <c r="O17" s="129">
        <f t="shared" ca="1" si="9"/>
        <v>0</v>
      </c>
      <c r="P17" s="130">
        <f t="shared" si="10"/>
        <v>0</v>
      </c>
      <c r="Q17" s="99">
        <f t="shared" ca="1" si="5"/>
        <v>0</v>
      </c>
      <c r="R17" s="92"/>
      <c r="S17" s="102">
        <f t="shared" ca="1" si="5"/>
        <v>0</v>
      </c>
      <c r="T17" s="93"/>
      <c r="U17" s="105">
        <f t="shared" ca="1" si="5"/>
        <v>0</v>
      </c>
      <c r="V17" s="94"/>
      <c r="W17" s="111">
        <f t="shared" ca="1" si="5"/>
        <v>0</v>
      </c>
      <c r="X17" s="112"/>
      <c r="Y17" s="161">
        <f t="shared" si="6"/>
        <v>0</v>
      </c>
    </row>
    <row r="18" spans="1:25" ht="20.100000000000001" customHeight="1" x14ac:dyDescent="0.15">
      <c r="A18" s="60">
        <f t="shared" si="7"/>
        <v>41556</v>
      </c>
      <c r="B18" s="62">
        <v>0.41666666666666669</v>
      </c>
      <c r="C18" s="14" t="s">
        <v>8</v>
      </c>
      <c r="D18" s="43">
        <v>0.8125</v>
      </c>
      <c r="E18" s="46">
        <v>4.1666666666666664E-2</v>
      </c>
      <c r="F18" s="47"/>
      <c r="G18" s="68">
        <f t="shared" ca="1" si="2"/>
        <v>0.33333333333333331</v>
      </c>
      <c r="H18" s="57">
        <f t="shared" si="3"/>
        <v>0.35416666666666663</v>
      </c>
      <c r="I18" s="413"/>
      <c r="J18" s="414"/>
      <c r="K18" s="415"/>
      <c r="L18" s="416"/>
      <c r="M18" s="39" t="str">
        <f t="shared" ca="1" si="4"/>
        <v>営業日</v>
      </c>
      <c r="N18" s="77">
        <f t="shared" si="8"/>
        <v>41556</v>
      </c>
      <c r="O18" s="129">
        <f t="shared" ca="1" si="9"/>
        <v>9.5238095238095237</v>
      </c>
      <c r="P18" s="130">
        <f t="shared" si="10"/>
        <v>8.5</v>
      </c>
      <c r="Q18" s="99">
        <f t="shared" ca="1" si="5"/>
        <v>0</v>
      </c>
      <c r="R18" s="92"/>
      <c r="S18" s="102">
        <f t="shared" ca="1" si="5"/>
        <v>0</v>
      </c>
      <c r="T18" s="93"/>
      <c r="U18" s="105">
        <f t="shared" ca="1" si="5"/>
        <v>0</v>
      </c>
      <c r="V18" s="94"/>
      <c r="W18" s="111">
        <f t="shared" ca="1" si="5"/>
        <v>0</v>
      </c>
      <c r="X18" s="112"/>
      <c r="Y18" s="161">
        <f t="shared" si="6"/>
        <v>0</v>
      </c>
    </row>
    <row r="19" spans="1:25" ht="20.100000000000001" customHeight="1" x14ac:dyDescent="0.15">
      <c r="A19" s="60">
        <f t="shared" si="7"/>
        <v>41557</v>
      </c>
      <c r="B19" s="62">
        <v>0.41666666666666669</v>
      </c>
      <c r="C19" s="14" t="s">
        <v>8</v>
      </c>
      <c r="D19" s="43">
        <v>0.83333333333333337</v>
      </c>
      <c r="E19" s="46">
        <v>4.1666666666666664E-2</v>
      </c>
      <c r="F19" s="47"/>
      <c r="G19" s="68">
        <f t="shared" ca="1" si="2"/>
        <v>0.33333333333333331</v>
      </c>
      <c r="H19" s="57">
        <f t="shared" si="3"/>
        <v>0.375</v>
      </c>
      <c r="I19" s="413" t="s">
        <v>85</v>
      </c>
      <c r="J19" s="414"/>
      <c r="K19" s="415"/>
      <c r="L19" s="416"/>
      <c r="M19" s="39" t="str">
        <f t="shared" ca="1" si="4"/>
        <v>営業日</v>
      </c>
      <c r="N19" s="77">
        <f t="shared" si="8"/>
        <v>41557</v>
      </c>
      <c r="O19" s="129">
        <f t="shared" ca="1" si="9"/>
        <v>9.5238095238095237</v>
      </c>
      <c r="P19" s="130">
        <f t="shared" si="10"/>
        <v>9</v>
      </c>
      <c r="Q19" s="99">
        <f t="shared" ca="1" si="5"/>
        <v>0</v>
      </c>
      <c r="R19" s="92"/>
      <c r="S19" s="102">
        <f t="shared" ca="1" si="5"/>
        <v>0</v>
      </c>
      <c r="T19" s="93"/>
      <c r="U19" s="105">
        <f t="shared" ca="1" si="5"/>
        <v>0</v>
      </c>
      <c r="V19" s="94"/>
      <c r="W19" s="111">
        <f t="shared" ca="1" si="5"/>
        <v>0</v>
      </c>
      <c r="X19" s="112"/>
      <c r="Y19" s="161">
        <f t="shared" si="6"/>
        <v>0</v>
      </c>
    </row>
    <row r="20" spans="1:25" ht="20.100000000000001" customHeight="1" x14ac:dyDescent="0.15">
      <c r="A20" s="60">
        <f t="shared" si="7"/>
        <v>41558</v>
      </c>
      <c r="B20" s="62">
        <v>0.41666666666666669</v>
      </c>
      <c r="C20" s="14" t="s">
        <v>8</v>
      </c>
      <c r="D20" s="43">
        <v>0.79166666666666663</v>
      </c>
      <c r="E20" s="46">
        <v>4.1666666666666664E-2</v>
      </c>
      <c r="F20" s="47"/>
      <c r="G20" s="68">
        <f t="shared" ca="1" si="2"/>
        <v>0.33333333333333331</v>
      </c>
      <c r="H20" s="57">
        <f t="shared" si="3"/>
        <v>0.33333333333333326</v>
      </c>
      <c r="I20" s="413"/>
      <c r="J20" s="414"/>
      <c r="K20" s="415"/>
      <c r="L20" s="416"/>
      <c r="M20" s="39" t="str">
        <f t="shared" ca="1" si="4"/>
        <v>営業日</v>
      </c>
      <c r="N20" s="77">
        <f t="shared" si="8"/>
        <v>41558</v>
      </c>
      <c r="O20" s="129">
        <f t="shared" ca="1" si="9"/>
        <v>9.5238095238095237</v>
      </c>
      <c r="P20" s="130">
        <f t="shared" si="10"/>
        <v>7.9999999999999982</v>
      </c>
      <c r="Q20" s="99">
        <f t="shared" ca="1" si="5"/>
        <v>0</v>
      </c>
      <c r="R20" s="92"/>
      <c r="S20" s="102">
        <f t="shared" ca="1" si="5"/>
        <v>0</v>
      </c>
      <c r="T20" s="93"/>
      <c r="U20" s="105">
        <f t="shared" ca="1" si="5"/>
        <v>0</v>
      </c>
      <c r="V20" s="94"/>
      <c r="W20" s="111">
        <f t="shared" ca="1" si="5"/>
        <v>0</v>
      </c>
      <c r="X20" s="112"/>
      <c r="Y20" s="161">
        <f t="shared" si="6"/>
        <v>0</v>
      </c>
    </row>
    <row r="21" spans="1:25" ht="20.100000000000001" customHeight="1" x14ac:dyDescent="0.15">
      <c r="A21" s="60">
        <f t="shared" si="7"/>
        <v>41559</v>
      </c>
      <c r="B21" s="62">
        <v>0.41666666666666669</v>
      </c>
      <c r="C21" s="14" t="s">
        <v>8</v>
      </c>
      <c r="D21" s="43">
        <v>0.79166666666666663</v>
      </c>
      <c r="E21" s="46">
        <v>4.1666666666666664E-2</v>
      </c>
      <c r="F21" s="47"/>
      <c r="G21" s="68">
        <f t="shared" ca="1" si="2"/>
        <v>0.33333333333333331</v>
      </c>
      <c r="H21" s="57">
        <f t="shared" si="3"/>
        <v>0.33333333333333326</v>
      </c>
      <c r="I21" s="413"/>
      <c r="J21" s="414"/>
      <c r="K21" s="415"/>
      <c r="L21" s="416"/>
      <c r="M21" s="39" t="str">
        <f t="shared" ca="1" si="4"/>
        <v>営業日</v>
      </c>
      <c r="N21" s="77">
        <f t="shared" si="8"/>
        <v>41559</v>
      </c>
      <c r="O21" s="129">
        <f t="shared" ca="1" si="9"/>
        <v>9.5238095238095237</v>
      </c>
      <c r="P21" s="130">
        <f t="shared" si="10"/>
        <v>7.9999999999999982</v>
      </c>
      <c r="Q21" s="99">
        <f t="shared" ca="1" si="5"/>
        <v>0</v>
      </c>
      <c r="R21" s="92"/>
      <c r="S21" s="102">
        <f t="shared" ca="1" si="5"/>
        <v>0</v>
      </c>
      <c r="T21" s="93"/>
      <c r="U21" s="105">
        <f t="shared" ca="1" si="5"/>
        <v>0</v>
      </c>
      <c r="V21" s="94"/>
      <c r="W21" s="111">
        <f t="shared" ca="1" si="5"/>
        <v>0</v>
      </c>
      <c r="X21" s="112"/>
      <c r="Y21" s="161">
        <f t="shared" si="6"/>
        <v>0</v>
      </c>
    </row>
    <row r="22" spans="1:25" ht="20.100000000000001" customHeight="1" x14ac:dyDescent="0.15">
      <c r="A22" s="60">
        <f t="shared" si="7"/>
        <v>41560</v>
      </c>
      <c r="B22" s="62"/>
      <c r="C22" s="14" t="s">
        <v>8</v>
      </c>
      <c r="D22" s="43"/>
      <c r="E22" s="48"/>
      <c r="F22" s="47"/>
      <c r="G22" s="68">
        <f t="shared" ca="1" si="2"/>
        <v>0</v>
      </c>
      <c r="H22" s="57">
        <f t="shared" si="3"/>
        <v>0</v>
      </c>
      <c r="I22" s="413"/>
      <c r="J22" s="414"/>
      <c r="K22" s="415"/>
      <c r="L22" s="416"/>
      <c r="M22" s="39" t="str">
        <f t="shared" ca="1" si="4"/>
        <v/>
      </c>
      <c r="N22" s="77">
        <f t="shared" si="8"/>
        <v>41560</v>
      </c>
      <c r="O22" s="129">
        <f t="shared" ca="1" si="9"/>
        <v>0</v>
      </c>
      <c r="P22" s="130">
        <f t="shared" si="10"/>
        <v>0</v>
      </c>
      <c r="Q22" s="99">
        <f t="shared" ca="1" si="5"/>
        <v>0</v>
      </c>
      <c r="R22" s="92"/>
      <c r="S22" s="102">
        <f t="shared" ca="1" si="5"/>
        <v>0</v>
      </c>
      <c r="T22" s="93"/>
      <c r="U22" s="105">
        <f t="shared" ca="1" si="5"/>
        <v>0</v>
      </c>
      <c r="V22" s="94"/>
      <c r="W22" s="111">
        <f t="shared" ca="1" si="5"/>
        <v>0</v>
      </c>
      <c r="X22" s="112"/>
      <c r="Y22" s="161">
        <f t="shared" si="6"/>
        <v>0</v>
      </c>
    </row>
    <row r="23" spans="1:25" ht="20.100000000000001" customHeight="1" x14ac:dyDescent="0.15">
      <c r="A23" s="60">
        <f t="shared" si="7"/>
        <v>41561</v>
      </c>
      <c r="B23" s="62"/>
      <c r="C23" s="14" t="s">
        <v>8</v>
      </c>
      <c r="D23" s="43"/>
      <c r="E23" s="48"/>
      <c r="F23" s="47"/>
      <c r="G23" s="68">
        <f t="shared" ca="1" si="2"/>
        <v>0</v>
      </c>
      <c r="H23" s="57">
        <f t="shared" si="3"/>
        <v>0</v>
      </c>
      <c r="I23" s="413"/>
      <c r="J23" s="414"/>
      <c r="K23" s="415"/>
      <c r="L23" s="416"/>
      <c r="M23" s="39" t="str">
        <f t="shared" ca="1" si="4"/>
        <v/>
      </c>
      <c r="N23" s="77">
        <f t="shared" si="8"/>
        <v>41561</v>
      </c>
      <c r="O23" s="129">
        <f t="shared" ca="1" si="9"/>
        <v>0</v>
      </c>
      <c r="P23" s="130">
        <f t="shared" si="10"/>
        <v>0</v>
      </c>
      <c r="Q23" s="99">
        <f t="shared" ca="1" si="5"/>
        <v>0</v>
      </c>
      <c r="R23" s="92"/>
      <c r="S23" s="102">
        <f t="shared" ca="1" si="5"/>
        <v>0</v>
      </c>
      <c r="T23" s="93"/>
      <c r="U23" s="105">
        <f t="shared" ca="1" si="5"/>
        <v>0</v>
      </c>
      <c r="V23" s="94"/>
      <c r="W23" s="111">
        <f t="shared" ca="1" si="5"/>
        <v>0</v>
      </c>
      <c r="X23" s="112"/>
      <c r="Y23" s="161">
        <f t="shared" si="6"/>
        <v>0</v>
      </c>
    </row>
    <row r="24" spans="1:25" ht="20.100000000000001" customHeight="1" x14ac:dyDescent="0.15">
      <c r="A24" s="60">
        <f t="shared" si="7"/>
        <v>41562</v>
      </c>
      <c r="B24" s="62">
        <v>0.41666666666666669</v>
      </c>
      <c r="C24" s="14" t="s">
        <v>8</v>
      </c>
      <c r="D24" s="43">
        <v>0.875</v>
      </c>
      <c r="E24" s="46">
        <v>4.1666666666666664E-2</v>
      </c>
      <c r="F24" s="47"/>
      <c r="G24" s="68">
        <f t="shared" ca="1" si="2"/>
        <v>0.33333333333333331</v>
      </c>
      <c r="H24" s="57">
        <f t="shared" si="3"/>
        <v>0.41666666666666663</v>
      </c>
      <c r="I24" s="413"/>
      <c r="J24" s="414"/>
      <c r="K24" s="415"/>
      <c r="L24" s="416"/>
      <c r="M24" s="39" t="str">
        <f t="shared" ca="1" si="4"/>
        <v>営業日</v>
      </c>
      <c r="N24" s="77">
        <f t="shared" si="8"/>
        <v>41562</v>
      </c>
      <c r="O24" s="129">
        <f t="shared" ca="1" si="9"/>
        <v>9.5238095238095237</v>
      </c>
      <c r="P24" s="130">
        <f t="shared" si="10"/>
        <v>10</v>
      </c>
      <c r="Q24" s="99">
        <f t="shared" ca="1" si="5"/>
        <v>0</v>
      </c>
      <c r="R24" s="92"/>
      <c r="S24" s="102">
        <f t="shared" ca="1" si="5"/>
        <v>0</v>
      </c>
      <c r="T24" s="93"/>
      <c r="U24" s="105">
        <f t="shared" ca="1" si="5"/>
        <v>0</v>
      </c>
      <c r="V24" s="94"/>
      <c r="W24" s="111">
        <f t="shared" ca="1" si="5"/>
        <v>0</v>
      </c>
      <c r="X24" s="112"/>
      <c r="Y24" s="161">
        <f t="shared" si="6"/>
        <v>0</v>
      </c>
    </row>
    <row r="25" spans="1:25" ht="20.100000000000001" customHeight="1" x14ac:dyDescent="0.15">
      <c r="A25" s="60">
        <f t="shared" si="7"/>
        <v>41563</v>
      </c>
      <c r="B25" s="62">
        <v>0.41666666666666669</v>
      </c>
      <c r="C25" s="14" t="s">
        <v>8</v>
      </c>
      <c r="D25" s="43">
        <v>0.79166666666666663</v>
      </c>
      <c r="E25" s="46">
        <v>4.1666666666666664E-2</v>
      </c>
      <c r="F25" s="47"/>
      <c r="G25" s="68">
        <f t="shared" ca="1" si="2"/>
        <v>0.33333333333333331</v>
      </c>
      <c r="H25" s="57">
        <f t="shared" si="3"/>
        <v>0.33333333333333326</v>
      </c>
      <c r="I25" s="413"/>
      <c r="J25" s="414"/>
      <c r="K25" s="415"/>
      <c r="L25" s="416"/>
      <c r="M25" s="39" t="str">
        <f t="shared" ca="1" si="4"/>
        <v>営業日</v>
      </c>
      <c r="N25" s="77">
        <f t="shared" si="8"/>
        <v>41563</v>
      </c>
      <c r="O25" s="129">
        <f t="shared" ca="1" si="9"/>
        <v>9.5238095238095237</v>
      </c>
      <c r="P25" s="130">
        <f t="shared" si="10"/>
        <v>7.9999999999999982</v>
      </c>
      <c r="Q25" s="99">
        <f t="shared" ca="1" si="5"/>
        <v>0</v>
      </c>
      <c r="R25" s="92"/>
      <c r="S25" s="102">
        <f t="shared" ca="1" si="5"/>
        <v>0</v>
      </c>
      <c r="T25" s="93"/>
      <c r="U25" s="105">
        <f t="shared" ca="1" si="5"/>
        <v>0</v>
      </c>
      <c r="V25" s="94"/>
      <c r="W25" s="111">
        <f t="shared" ca="1" si="5"/>
        <v>0</v>
      </c>
      <c r="X25" s="112"/>
      <c r="Y25" s="161">
        <f t="shared" si="6"/>
        <v>0</v>
      </c>
    </row>
    <row r="26" spans="1:25" ht="20.100000000000001" customHeight="1" x14ac:dyDescent="0.15">
      <c r="A26" s="60">
        <f t="shared" si="7"/>
        <v>41564</v>
      </c>
      <c r="B26" s="62">
        <v>0.41666666666666669</v>
      </c>
      <c r="C26" s="14" t="s">
        <v>8</v>
      </c>
      <c r="D26" s="43">
        <v>0.83333333333333337</v>
      </c>
      <c r="E26" s="46">
        <v>4.1666666666666664E-2</v>
      </c>
      <c r="F26" s="47"/>
      <c r="G26" s="68">
        <f t="shared" ca="1" si="2"/>
        <v>0.33333333333333331</v>
      </c>
      <c r="H26" s="57">
        <f t="shared" si="3"/>
        <v>0.375</v>
      </c>
      <c r="I26" s="413"/>
      <c r="J26" s="414"/>
      <c r="K26" s="415"/>
      <c r="L26" s="416"/>
      <c r="M26" s="39" t="str">
        <f t="shared" ca="1" si="4"/>
        <v>営業日</v>
      </c>
      <c r="N26" s="77">
        <f t="shared" si="8"/>
        <v>41564</v>
      </c>
      <c r="O26" s="129">
        <f t="shared" ca="1" si="9"/>
        <v>9.5238095238095237</v>
      </c>
      <c r="P26" s="130">
        <f t="shared" si="10"/>
        <v>9</v>
      </c>
      <c r="Q26" s="99">
        <f t="shared" ca="1" si="5"/>
        <v>0</v>
      </c>
      <c r="R26" s="92"/>
      <c r="S26" s="102">
        <f t="shared" ca="1" si="5"/>
        <v>0</v>
      </c>
      <c r="T26" s="93"/>
      <c r="U26" s="105">
        <f t="shared" ca="1" si="5"/>
        <v>0</v>
      </c>
      <c r="V26" s="94"/>
      <c r="W26" s="111">
        <f t="shared" ca="1" si="5"/>
        <v>0</v>
      </c>
      <c r="X26" s="112"/>
      <c r="Y26" s="161">
        <f t="shared" si="6"/>
        <v>0</v>
      </c>
    </row>
    <row r="27" spans="1:25" ht="20.100000000000001" customHeight="1" x14ac:dyDescent="0.15">
      <c r="A27" s="60">
        <f t="shared" si="7"/>
        <v>41565</v>
      </c>
      <c r="B27" s="62">
        <v>0.54166666666666663</v>
      </c>
      <c r="C27" s="14" t="s">
        <v>8</v>
      </c>
      <c r="D27" s="43">
        <v>0.89583333333333337</v>
      </c>
      <c r="E27" s="46">
        <v>4.1666666666666664E-2</v>
      </c>
      <c r="F27" s="47"/>
      <c r="G27" s="68">
        <f t="shared" ca="1" si="2"/>
        <v>0.33333333333333331</v>
      </c>
      <c r="H27" s="57">
        <f t="shared" si="3"/>
        <v>0.31250000000000006</v>
      </c>
      <c r="I27" s="413" t="s">
        <v>127</v>
      </c>
      <c r="J27" s="414"/>
      <c r="K27" s="415"/>
      <c r="L27" s="416"/>
      <c r="M27" s="39" t="str">
        <f t="shared" ca="1" si="4"/>
        <v>営業日</v>
      </c>
      <c r="N27" s="77">
        <f t="shared" si="8"/>
        <v>41565</v>
      </c>
      <c r="O27" s="129">
        <f t="shared" ca="1" si="9"/>
        <v>9.5238095238095237</v>
      </c>
      <c r="P27" s="130">
        <f t="shared" si="10"/>
        <v>7.5000000000000018</v>
      </c>
      <c r="Q27" s="99">
        <f t="shared" ca="1" si="5"/>
        <v>0</v>
      </c>
      <c r="R27" s="92"/>
      <c r="S27" s="102">
        <f t="shared" ca="1" si="5"/>
        <v>0</v>
      </c>
      <c r="T27" s="93"/>
      <c r="U27" s="105">
        <f t="shared" ca="1" si="5"/>
        <v>0</v>
      </c>
      <c r="V27" s="94"/>
      <c r="W27" s="111">
        <f t="shared" ca="1" si="5"/>
        <v>0</v>
      </c>
      <c r="X27" s="112"/>
      <c r="Y27" s="161">
        <f t="shared" si="6"/>
        <v>0</v>
      </c>
    </row>
    <row r="28" spans="1:25" ht="20.100000000000001" customHeight="1" x14ac:dyDescent="0.15">
      <c r="A28" s="60">
        <f t="shared" si="7"/>
        <v>41566</v>
      </c>
      <c r="B28" s="62">
        <v>0.41666666666666669</v>
      </c>
      <c r="C28" s="14" t="s">
        <v>8</v>
      </c>
      <c r="D28" s="43">
        <v>0.79166666666666663</v>
      </c>
      <c r="E28" s="46">
        <v>4.1666666666666664E-2</v>
      </c>
      <c r="F28" s="47"/>
      <c r="G28" s="68">
        <f t="shared" ca="1" si="2"/>
        <v>0.33333333333333331</v>
      </c>
      <c r="H28" s="57">
        <f t="shared" si="3"/>
        <v>0.33333333333333326</v>
      </c>
      <c r="I28" s="425"/>
      <c r="J28" s="425"/>
      <c r="K28" s="425"/>
      <c r="L28" s="426"/>
      <c r="M28" s="39" t="str">
        <f t="shared" ca="1" si="4"/>
        <v>営業日</v>
      </c>
      <c r="N28" s="77">
        <f t="shared" si="8"/>
        <v>41566</v>
      </c>
      <c r="O28" s="129">
        <f t="shared" ca="1" si="9"/>
        <v>9.5238095238095237</v>
      </c>
      <c r="P28" s="130">
        <f t="shared" si="10"/>
        <v>7.9999999999999982</v>
      </c>
      <c r="Q28" s="99">
        <f t="shared" ca="1" si="5"/>
        <v>0</v>
      </c>
      <c r="R28" s="92"/>
      <c r="S28" s="102">
        <f t="shared" ca="1" si="5"/>
        <v>0</v>
      </c>
      <c r="T28" s="93"/>
      <c r="U28" s="105">
        <f t="shared" ca="1" si="5"/>
        <v>0</v>
      </c>
      <c r="V28" s="94"/>
      <c r="W28" s="111">
        <f t="shared" ca="1" si="5"/>
        <v>0</v>
      </c>
      <c r="X28" s="112"/>
      <c r="Y28" s="161">
        <f t="shared" si="6"/>
        <v>0</v>
      </c>
    </row>
    <row r="29" spans="1:25" ht="20.100000000000001" customHeight="1" x14ac:dyDescent="0.15">
      <c r="A29" s="60">
        <f t="shared" si="7"/>
        <v>41567</v>
      </c>
      <c r="B29" s="62"/>
      <c r="C29" s="14" t="s">
        <v>8</v>
      </c>
      <c r="D29" s="43"/>
      <c r="E29" s="48"/>
      <c r="F29" s="47"/>
      <c r="G29" s="68">
        <f t="shared" ca="1" si="2"/>
        <v>0</v>
      </c>
      <c r="H29" s="57">
        <f t="shared" si="3"/>
        <v>0</v>
      </c>
      <c r="I29" s="413"/>
      <c r="J29" s="414"/>
      <c r="K29" s="415"/>
      <c r="L29" s="416"/>
      <c r="M29" s="39" t="str">
        <f t="shared" ca="1" si="4"/>
        <v/>
      </c>
      <c r="N29" s="77">
        <f t="shared" si="8"/>
        <v>41567</v>
      </c>
      <c r="O29" s="129">
        <f t="shared" ca="1" si="9"/>
        <v>0</v>
      </c>
      <c r="P29" s="130">
        <f t="shared" si="10"/>
        <v>0</v>
      </c>
      <c r="Q29" s="99">
        <f t="shared" ca="1" si="5"/>
        <v>0</v>
      </c>
      <c r="R29" s="92"/>
      <c r="S29" s="102">
        <f t="shared" ca="1" si="5"/>
        <v>0</v>
      </c>
      <c r="T29" s="93"/>
      <c r="U29" s="105">
        <f t="shared" ca="1" si="5"/>
        <v>0</v>
      </c>
      <c r="V29" s="94"/>
      <c r="W29" s="111">
        <f t="shared" ca="1" si="5"/>
        <v>0</v>
      </c>
      <c r="X29" s="112"/>
      <c r="Y29" s="161">
        <f t="shared" si="6"/>
        <v>0</v>
      </c>
    </row>
    <row r="30" spans="1:25" ht="20.100000000000001" customHeight="1" x14ac:dyDescent="0.15">
      <c r="A30" s="60">
        <f t="shared" si="7"/>
        <v>41568</v>
      </c>
      <c r="B30" s="62"/>
      <c r="C30" s="14" t="s">
        <v>8</v>
      </c>
      <c r="D30" s="43"/>
      <c r="E30" s="48"/>
      <c r="F30" s="47"/>
      <c r="G30" s="68">
        <f t="shared" ca="1" si="2"/>
        <v>0</v>
      </c>
      <c r="H30" s="57">
        <f t="shared" si="3"/>
        <v>0</v>
      </c>
      <c r="I30" s="413"/>
      <c r="J30" s="414"/>
      <c r="K30" s="415"/>
      <c r="L30" s="416"/>
      <c r="M30" s="39" t="str">
        <f t="shared" ca="1" si="4"/>
        <v/>
      </c>
      <c r="N30" s="77">
        <f t="shared" si="8"/>
        <v>41568</v>
      </c>
      <c r="O30" s="129">
        <f t="shared" ca="1" si="9"/>
        <v>0</v>
      </c>
      <c r="P30" s="130">
        <f t="shared" si="10"/>
        <v>0</v>
      </c>
      <c r="Q30" s="99">
        <f t="shared" ca="1" si="5"/>
        <v>0</v>
      </c>
      <c r="R30" s="92"/>
      <c r="S30" s="102">
        <f t="shared" ca="1" si="5"/>
        <v>0</v>
      </c>
      <c r="T30" s="93"/>
      <c r="U30" s="105">
        <f t="shared" ca="1" si="5"/>
        <v>0</v>
      </c>
      <c r="V30" s="94"/>
      <c r="W30" s="111">
        <f t="shared" ca="1" si="5"/>
        <v>0</v>
      </c>
      <c r="X30" s="112"/>
      <c r="Y30" s="161">
        <f t="shared" si="6"/>
        <v>0</v>
      </c>
    </row>
    <row r="31" spans="1:25" ht="20.100000000000001" customHeight="1" x14ac:dyDescent="0.15">
      <c r="A31" s="60">
        <f t="shared" si="7"/>
        <v>41569</v>
      </c>
      <c r="B31" s="62">
        <v>0.41666666666666669</v>
      </c>
      <c r="C31" s="14" t="s">
        <v>8</v>
      </c>
      <c r="D31" s="43">
        <v>0.875</v>
      </c>
      <c r="E31" s="46">
        <v>4.1666666666666664E-2</v>
      </c>
      <c r="F31" s="47"/>
      <c r="G31" s="68">
        <f t="shared" ca="1" si="2"/>
        <v>0.33333333333333331</v>
      </c>
      <c r="H31" s="57">
        <f t="shared" si="3"/>
        <v>0.41666666666666663</v>
      </c>
      <c r="I31" s="413"/>
      <c r="J31" s="414"/>
      <c r="K31" s="415"/>
      <c r="L31" s="416"/>
      <c r="M31" s="39" t="str">
        <f t="shared" ca="1" si="4"/>
        <v>営業日</v>
      </c>
      <c r="N31" s="77">
        <f t="shared" si="8"/>
        <v>41569</v>
      </c>
      <c r="O31" s="129">
        <f t="shared" ca="1" si="9"/>
        <v>9.5238095238095237</v>
      </c>
      <c r="P31" s="130">
        <f t="shared" si="10"/>
        <v>10</v>
      </c>
      <c r="Q31" s="99">
        <f t="shared" ca="1" si="5"/>
        <v>0</v>
      </c>
      <c r="R31" s="92"/>
      <c r="S31" s="102">
        <f t="shared" ca="1" si="5"/>
        <v>0</v>
      </c>
      <c r="T31" s="93"/>
      <c r="U31" s="105">
        <f t="shared" ca="1" si="5"/>
        <v>0</v>
      </c>
      <c r="V31" s="94"/>
      <c r="W31" s="111">
        <f t="shared" ca="1" si="5"/>
        <v>0</v>
      </c>
      <c r="X31" s="112"/>
      <c r="Y31" s="161">
        <f t="shared" si="6"/>
        <v>0</v>
      </c>
    </row>
    <row r="32" spans="1:25" ht="20.100000000000001" customHeight="1" x14ac:dyDescent="0.15">
      <c r="A32" s="60">
        <f t="shared" si="7"/>
        <v>41570</v>
      </c>
      <c r="B32" s="62">
        <v>0.33333333333333331</v>
      </c>
      <c r="C32" s="14" t="s">
        <v>8</v>
      </c>
      <c r="D32" s="43">
        <v>0.83333333333333337</v>
      </c>
      <c r="E32" s="46">
        <v>4.1666666666666664E-2</v>
      </c>
      <c r="F32" s="47"/>
      <c r="G32" s="68">
        <f t="shared" ca="1" si="2"/>
        <v>0.33333333333333331</v>
      </c>
      <c r="H32" s="57">
        <f t="shared" si="3"/>
        <v>0.45833333333333331</v>
      </c>
      <c r="I32" s="413"/>
      <c r="J32" s="414"/>
      <c r="K32" s="415"/>
      <c r="L32" s="416"/>
      <c r="M32" s="39" t="str">
        <f t="shared" ca="1" si="4"/>
        <v>営業日</v>
      </c>
      <c r="N32" s="77">
        <f t="shared" si="8"/>
        <v>41570</v>
      </c>
      <c r="O32" s="129">
        <f t="shared" ca="1" si="9"/>
        <v>9.5238095238095237</v>
      </c>
      <c r="P32" s="130">
        <f t="shared" si="10"/>
        <v>11</v>
      </c>
      <c r="Q32" s="99">
        <f t="shared" ca="1" si="5"/>
        <v>0</v>
      </c>
      <c r="R32" s="92"/>
      <c r="S32" s="102">
        <f t="shared" ca="1" si="5"/>
        <v>0</v>
      </c>
      <c r="T32" s="93"/>
      <c r="U32" s="105">
        <f t="shared" ca="1" si="5"/>
        <v>0</v>
      </c>
      <c r="V32" s="94"/>
      <c r="W32" s="111">
        <f t="shared" ca="1" si="5"/>
        <v>0</v>
      </c>
      <c r="X32" s="112"/>
      <c r="Y32" s="161">
        <f t="shared" si="6"/>
        <v>0</v>
      </c>
    </row>
    <row r="33" spans="1:25" ht="20.100000000000001" customHeight="1" x14ac:dyDescent="0.15">
      <c r="A33" s="60">
        <f t="shared" si="7"/>
        <v>41571</v>
      </c>
      <c r="B33" s="62">
        <v>0.41666666666666669</v>
      </c>
      <c r="C33" s="14" t="s">
        <v>8</v>
      </c>
      <c r="D33" s="43">
        <v>0.91666666666666663</v>
      </c>
      <c r="E33" s="48">
        <v>4.1666666666666664E-2</v>
      </c>
      <c r="F33" s="47"/>
      <c r="G33" s="68">
        <f t="shared" ca="1" si="2"/>
        <v>0.33333333333333331</v>
      </c>
      <c r="H33" s="57">
        <f t="shared" si="3"/>
        <v>0.45833333333333326</v>
      </c>
      <c r="I33" s="413" t="s">
        <v>128</v>
      </c>
      <c r="J33" s="414"/>
      <c r="K33" s="415"/>
      <c r="L33" s="416"/>
      <c r="M33" s="39" t="str">
        <f t="shared" ca="1" si="4"/>
        <v>営業日</v>
      </c>
      <c r="N33" s="77">
        <f t="shared" si="8"/>
        <v>41571</v>
      </c>
      <c r="O33" s="129">
        <f t="shared" ca="1" si="9"/>
        <v>9.5238095238095237</v>
      </c>
      <c r="P33" s="130">
        <f t="shared" si="10"/>
        <v>10.999999999999998</v>
      </c>
      <c r="Q33" s="99">
        <f t="shared" ca="1" si="5"/>
        <v>0</v>
      </c>
      <c r="R33" s="92"/>
      <c r="S33" s="102">
        <f t="shared" ca="1" si="5"/>
        <v>0</v>
      </c>
      <c r="T33" s="93"/>
      <c r="U33" s="105">
        <f t="shared" ca="1" si="5"/>
        <v>0</v>
      </c>
      <c r="V33" s="94"/>
      <c r="W33" s="111">
        <f t="shared" ca="1" si="5"/>
        <v>0</v>
      </c>
      <c r="X33" s="112"/>
      <c r="Y33" s="161">
        <f t="shared" si="6"/>
        <v>0</v>
      </c>
    </row>
    <row r="34" spans="1:25" ht="20.100000000000001" customHeight="1" x14ac:dyDescent="0.15">
      <c r="A34" s="60">
        <f t="shared" si="7"/>
        <v>41572</v>
      </c>
      <c r="B34" s="62">
        <v>0.41666666666666669</v>
      </c>
      <c r="C34" s="14" t="s">
        <v>8</v>
      </c>
      <c r="D34" s="43">
        <v>0.875</v>
      </c>
      <c r="E34" s="48">
        <v>4.1666666666666664E-2</v>
      </c>
      <c r="F34" s="47"/>
      <c r="G34" s="68">
        <f t="shared" ca="1" si="2"/>
        <v>0.33333333333333331</v>
      </c>
      <c r="H34" s="57">
        <f t="shared" si="3"/>
        <v>0.41666666666666663</v>
      </c>
      <c r="I34" s="413"/>
      <c r="J34" s="414"/>
      <c r="K34" s="415"/>
      <c r="L34" s="416"/>
      <c r="M34" s="39" t="str">
        <f t="shared" ca="1" si="4"/>
        <v>営業日</v>
      </c>
      <c r="N34" s="77">
        <f t="shared" si="8"/>
        <v>41572</v>
      </c>
      <c r="O34" s="129">
        <f t="shared" ca="1" si="9"/>
        <v>9.5238095238095237</v>
      </c>
      <c r="P34" s="130">
        <f t="shared" si="10"/>
        <v>10</v>
      </c>
      <c r="Q34" s="99">
        <f t="shared" ca="1" si="5"/>
        <v>0</v>
      </c>
      <c r="R34" s="92"/>
      <c r="S34" s="102">
        <f t="shared" ca="1" si="5"/>
        <v>0</v>
      </c>
      <c r="T34" s="93"/>
      <c r="U34" s="105">
        <f t="shared" ca="1" si="5"/>
        <v>0</v>
      </c>
      <c r="V34" s="94"/>
      <c r="W34" s="111">
        <f t="shared" ca="1" si="5"/>
        <v>0</v>
      </c>
      <c r="X34" s="112"/>
      <c r="Y34" s="161">
        <f t="shared" si="6"/>
        <v>0</v>
      </c>
    </row>
    <row r="35" spans="1:25" ht="20.100000000000001" customHeight="1" x14ac:dyDescent="0.15">
      <c r="A35" s="60">
        <f t="shared" si="7"/>
        <v>41573</v>
      </c>
      <c r="B35" s="62">
        <v>0.41666666666666669</v>
      </c>
      <c r="C35" s="14" t="s">
        <v>8</v>
      </c>
      <c r="D35" s="43">
        <v>0.85416666666666663</v>
      </c>
      <c r="E35" s="48">
        <v>4.1666666666666664E-2</v>
      </c>
      <c r="F35" s="47"/>
      <c r="G35" s="68">
        <f t="shared" ca="1" si="2"/>
        <v>0.33333333333333331</v>
      </c>
      <c r="H35" s="57">
        <f t="shared" si="3"/>
        <v>0.39583333333333326</v>
      </c>
      <c r="I35" s="413"/>
      <c r="J35" s="414"/>
      <c r="K35" s="415"/>
      <c r="L35" s="416"/>
      <c r="M35" s="39" t="str">
        <f t="shared" ca="1" si="4"/>
        <v>営業日</v>
      </c>
      <c r="N35" s="77">
        <f t="shared" si="8"/>
        <v>41573</v>
      </c>
      <c r="O35" s="129">
        <f t="shared" ca="1" si="9"/>
        <v>9.5238095238095237</v>
      </c>
      <c r="P35" s="130">
        <f t="shared" si="10"/>
        <v>9.4999999999999982</v>
      </c>
      <c r="Q35" s="99">
        <f t="shared" ca="1" si="5"/>
        <v>0</v>
      </c>
      <c r="R35" s="92"/>
      <c r="S35" s="102">
        <f t="shared" ca="1" si="5"/>
        <v>0</v>
      </c>
      <c r="T35" s="93"/>
      <c r="U35" s="105">
        <f t="shared" ca="1" si="5"/>
        <v>0</v>
      </c>
      <c r="V35" s="94"/>
      <c r="W35" s="111">
        <f t="shared" ca="1" si="5"/>
        <v>0</v>
      </c>
      <c r="X35" s="112"/>
      <c r="Y35" s="161">
        <f t="shared" si="6"/>
        <v>0</v>
      </c>
    </row>
    <row r="36" spans="1:25" ht="20.100000000000001" customHeight="1" x14ac:dyDescent="0.15">
      <c r="A36" s="60">
        <f t="shared" si="7"/>
        <v>41574</v>
      </c>
      <c r="B36" s="62"/>
      <c r="C36" s="14" t="s">
        <v>8</v>
      </c>
      <c r="D36" s="43"/>
      <c r="E36" s="48"/>
      <c r="F36" s="47"/>
      <c r="G36" s="68">
        <f t="shared" ca="1" si="2"/>
        <v>0</v>
      </c>
      <c r="H36" s="57">
        <f t="shared" si="3"/>
        <v>0</v>
      </c>
      <c r="I36" s="413"/>
      <c r="J36" s="414"/>
      <c r="K36" s="415"/>
      <c r="L36" s="416"/>
      <c r="M36" s="39" t="str">
        <f t="shared" ca="1" si="4"/>
        <v/>
      </c>
      <c r="N36" s="77">
        <f t="shared" si="8"/>
        <v>41574</v>
      </c>
      <c r="O36" s="129">
        <f t="shared" ca="1" si="9"/>
        <v>0</v>
      </c>
      <c r="P36" s="130">
        <f t="shared" si="10"/>
        <v>0</v>
      </c>
      <c r="Q36" s="99">
        <f t="shared" ca="1" si="5"/>
        <v>0</v>
      </c>
      <c r="R36" s="92"/>
      <c r="S36" s="102">
        <f t="shared" ca="1" si="5"/>
        <v>0</v>
      </c>
      <c r="T36" s="93"/>
      <c r="U36" s="105">
        <f t="shared" ca="1" si="5"/>
        <v>0</v>
      </c>
      <c r="V36" s="94"/>
      <c r="W36" s="111">
        <f t="shared" ca="1" si="5"/>
        <v>0</v>
      </c>
      <c r="X36" s="112"/>
      <c r="Y36" s="161">
        <f t="shared" si="6"/>
        <v>0</v>
      </c>
    </row>
    <row r="37" spans="1:25" ht="20.100000000000001" customHeight="1" x14ac:dyDescent="0.15">
      <c r="A37" s="60">
        <f t="shared" si="7"/>
        <v>41575</v>
      </c>
      <c r="B37" s="63"/>
      <c r="C37" s="15" t="s">
        <v>13</v>
      </c>
      <c r="D37" s="49"/>
      <c r="E37" s="48"/>
      <c r="F37" s="47"/>
      <c r="G37" s="68">
        <f t="shared" ca="1" si="2"/>
        <v>0</v>
      </c>
      <c r="H37" s="57">
        <f t="shared" si="3"/>
        <v>0</v>
      </c>
      <c r="I37" s="413"/>
      <c r="J37" s="414"/>
      <c r="K37" s="415"/>
      <c r="L37" s="416"/>
      <c r="M37" s="39" t="str">
        <f t="shared" ca="1" si="4"/>
        <v/>
      </c>
      <c r="N37" s="77">
        <f t="shared" si="8"/>
        <v>41575</v>
      </c>
      <c r="O37" s="129">
        <f t="shared" ca="1" si="9"/>
        <v>0</v>
      </c>
      <c r="P37" s="130">
        <f t="shared" si="10"/>
        <v>0</v>
      </c>
      <c r="Q37" s="99">
        <f t="shared" ca="1" si="5"/>
        <v>0</v>
      </c>
      <c r="R37" s="92"/>
      <c r="S37" s="102">
        <f t="shared" ca="1" si="5"/>
        <v>0</v>
      </c>
      <c r="T37" s="93"/>
      <c r="U37" s="105">
        <f t="shared" ca="1" si="5"/>
        <v>0</v>
      </c>
      <c r="V37" s="94"/>
      <c r="W37" s="111">
        <f t="shared" ca="1" si="5"/>
        <v>0</v>
      </c>
      <c r="X37" s="112"/>
      <c r="Y37" s="161">
        <f t="shared" si="6"/>
        <v>0</v>
      </c>
    </row>
    <row r="38" spans="1:25" ht="20.100000000000001" customHeight="1" x14ac:dyDescent="0.15">
      <c r="A38" s="60">
        <f t="shared" si="7"/>
        <v>41576</v>
      </c>
      <c r="B38" s="62">
        <v>0.41666666666666669</v>
      </c>
      <c r="C38" s="15" t="s">
        <v>13</v>
      </c>
      <c r="D38" s="43">
        <v>0.875</v>
      </c>
      <c r="E38" s="48">
        <v>4.1666666666666664E-2</v>
      </c>
      <c r="F38" s="47"/>
      <c r="G38" s="68">
        <f t="shared" ca="1" si="2"/>
        <v>0.33333333333333331</v>
      </c>
      <c r="H38" s="57">
        <f t="shared" si="3"/>
        <v>0.41666666666666663</v>
      </c>
      <c r="I38" s="413"/>
      <c r="J38" s="414"/>
      <c r="K38" s="415"/>
      <c r="L38" s="416"/>
      <c r="M38" s="39" t="str">
        <f t="shared" ca="1" si="4"/>
        <v>営業日</v>
      </c>
      <c r="N38" s="77">
        <f t="shared" si="8"/>
        <v>41576</v>
      </c>
      <c r="O38" s="129">
        <f t="shared" ca="1" si="9"/>
        <v>9.5238095238095237</v>
      </c>
      <c r="P38" s="130">
        <f t="shared" si="10"/>
        <v>10</v>
      </c>
      <c r="Q38" s="99">
        <f t="shared" ca="1" si="5"/>
        <v>0</v>
      </c>
      <c r="R38" s="92"/>
      <c r="S38" s="102">
        <f t="shared" ca="1" si="5"/>
        <v>0</v>
      </c>
      <c r="T38" s="93"/>
      <c r="U38" s="105">
        <f t="shared" ca="1" si="5"/>
        <v>0</v>
      </c>
      <c r="V38" s="94"/>
      <c r="W38" s="111">
        <f t="shared" ca="1" si="5"/>
        <v>0</v>
      </c>
      <c r="X38" s="112"/>
      <c r="Y38" s="161">
        <f t="shared" si="6"/>
        <v>0</v>
      </c>
    </row>
    <row r="39" spans="1:25" ht="20.100000000000001" customHeight="1" thickBot="1" x14ac:dyDescent="0.2">
      <c r="A39" s="61">
        <f t="shared" si="7"/>
        <v>41577</v>
      </c>
      <c r="B39" s="64">
        <v>0.41666666666666669</v>
      </c>
      <c r="C39" s="16" t="s">
        <v>13</v>
      </c>
      <c r="D39" s="50">
        <v>0.79166666666666663</v>
      </c>
      <c r="E39" s="51">
        <v>4.1666666666666664E-2</v>
      </c>
      <c r="F39" s="52"/>
      <c r="G39" s="69">
        <f t="shared" ca="1" si="2"/>
        <v>0.33333333333333331</v>
      </c>
      <c r="H39" s="58">
        <f t="shared" si="3"/>
        <v>0.33333333333333326</v>
      </c>
      <c r="I39" s="417"/>
      <c r="J39" s="418"/>
      <c r="K39" s="419"/>
      <c r="L39" s="420"/>
      <c r="M39" s="39" t="str">
        <f t="shared" ca="1" si="4"/>
        <v>営業日</v>
      </c>
      <c r="N39" s="78">
        <f t="shared" si="8"/>
        <v>41577</v>
      </c>
      <c r="O39" s="131">
        <f t="shared" ca="1" si="9"/>
        <v>9.5238095238095237</v>
      </c>
      <c r="P39" s="132">
        <f t="shared" si="10"/>
        <v>7.9999999999999982</v>
      </c>
      <c r="Q39" s="100">
        <f t="shared" ca="1" si="5"/>
        <v>0</v>
      </c>
      <c r="R39" s="95"/>
      <c r="S39" s="103">
        <f t="shared" ca="1" si="5"/>
        <v>0</v>
      </c>
      <c r="T39" s="96"/>
      <c r="U39" s="106">
        <f t="shared" ca="1" si="5"/>
        <v>0</v>
      </c>
      <c r="V39" s="97"/>
      <c r="W39" s="113">
        <f t="shared" ca="1" si="5"/>
        <v>0</v>
      </c>
      <c r="X39" s="114"/>
      <c r="Y39" s="162">
        <f t="shared" si="6"/>
        <v>0</v>
      </c>
    </row>
    <row r="40" spans="1:25" ht="20.100000000000001" customHeight="1" thickBot="1" x14ac:dyDescent="0.2">
      <c r="A40" s="421" t="s">
        <v>9</v>
      </c>
      <c r="B40" s="422"/>
      <c r="C40" s="53">
        <f ca="1">COUNTIF(M9:M39, "営業日")</f>
        <v>21</v>
      </c>
      <c r="D40" s="74" t="s">
        <v>10</v>
      </c>
      <c r="E40" s="54">
        <v>0</v>
      </c>
      <c r="F40" s="55">
        <v>0</v>
      </c>
      <c r="G40" s="54">
        <f ca="1">SUM(G9:G39)</f>
        <v>6.9999999999999973</v>
      </c>
      <c r="H40" s="59">
        <f>SUM(H9:H39)</f>
        <v>8.1249999999999982</v>
      </c>
      <c r="I40" s="423"/>
      <c r="J40" s="423"/>
      <c r="K40" s="423"/>
      <c r="L40" s="424"/>
      <c r="M40" s="6"/>
      <c r="N40" s="6"/>
      <c r="O40" s="139">
        <f t="shared" ref="O40:X40" ca="1" si="11">SUM(O9:O39)</f>
        <v>199.99999999999994</v>
      </c>
      <c r="P40" s="140">
        <f>SUM(P9:P39)</f>
        <v>195</v>
      </c>
      <c r="Q40" s="143">
        <f t="shared" ca="1" si="11"/>
        <v>0</v>
      </c>
      <c r="R40" s="144">
        <f t="shared" si="11"/>
        <v>0</v>
      </c>
      <c r="S40" s="147">
        <f t="shared" ca="1" si="11"/>
        <v>0</v>
      </c>
      <c r="T40" s="148">
        <f t="shared" si="11"/>
        <v>0</v>
      </c>
      <c r="U40" s="151">
        <f t="shared" ca="1" si="11"/>
        <v>0</v>
      </c>
      <c r="V40" s="152">
        <f t="shared" si="11"/>
        <v>0</v>
      </c>
      <c r="W40" s="155">
        <f t="shared" ca="1" si="11"/>
        <v>0</v>
      </c>
      <c r="X40" s="156">
        <f t="shared" si="11"/>
        <v>0</v>
      </c>
      <c r="Y40" s="163">
        <f>SUM(Y9:Y39)</f>
        <v>0</v>
      </c>
    </row>
    <row r="41" spans="1:25" ht="8.25" customHeight="1" thickBot="1" x14ac:dyDescent="0.2">
      <c r="C41" s="2"/>
      <c r="D41" s="2"/>
      <c r="E41" s="2"/>
      <c r="F41" s="2"/>
      <c r="G41" s="2"/>
      <c r="H41" s="2"/>
      <c r="I41" s="6"/>
      <c r="J41" s="6"/>
      <c r="K41" s="6"/>
      <c r="L41" s="6"/>
      <c r="M41" s="6"/>
      <c r="N41" s="6"/>
      <c r="P41">
        <f>COUNTIF(P9:P39,"&lt;&gt;"&amp;0)</f>
        <v>21</v>
      </c>
    </row>
    <row r="42" spans="1:25" s="17" customFormat="1" ht="16.5" customHeight="1" thickBot="1" x14ac:dyDescent="0.2">
      <c r="A42" s="411" t="s">
        <v>11</v>
      </c>
      <c r="B42" s="412"/>
      <c r="I42" s="18"/>
      <c r="J42" s="18"/>
      <c r="K42" s="18"/>
      <c r="L42" s="18"/>
      <c r="M42" s="19"/>
      <c r="N42" s="19"/>
      <c r="Y42" s="159"/>
    </row>
    <row r="43" spans="1:25" s="17" customFormat="1" ht="16.5" customHeight="1" thickBot="1" x14ac:dyDescent="0.2">
      <c r="A43" s="455" t="s">
        <v>65</v>
      </c>
      <c r="B43" s="456"/>
      <c r="C43" s="456"/>
      <c r="D43" s="456"/>
      <c r="E43" s="456"/>
      <c r="F43" s="456"/>
      <c r="G43" s="456"/>
      <c r="H43" s="457"/>
      <c r="I43" s="20"/>
      <c r="J43" s="21"/>
      <c r="K43" s="21"/>
      <c r="L43" s="21"/>
      <c r="M43" s="19"/>
      <c r="N43" s="19"/>
      <c r="O43" s="166" t="s">
        <v>29</v>
      </c>
      <c r="P43" s="167" t="s">
        <v>56</v>
      </c>
      <c r="Y43" s="159"/>
    </row>
    <row r="44" spans="1:25" s="17" customFormat="1" ht="16.5" customHeight="1" thickBot="1" x14ac:dyDescent="0.2">
      <c r="A44" s="452" t="s">
        <v>129</v>
      </c>
      <c r="B44" s="453"/>
      <c r="C44" s="453"/>
      <c r="D44" s="453"/>
      <c r="E44" s="453"/>
      <c r="F44" s="453"/>
      <c r="G44" s="453"/>
      <c r="H44" s="454"/>
      <c r="I44" s="22"/>
      <c r="J44" s="22"/>
      <c r="K44" s="22"/>
      <c r="L44" s="22"/>
      <c r="M44" s="19"/>
      <c r="N44" s="19"/>
      <c r="O44" s="164">
        <f ca="1">Q40+S40+U40+W40</f>
        <v>0</v>
      </c>
      <c r="P44" s="165">
        <f>R40+T40+V40+X40</f>
        <v>0</v>
      </c>
      <c r="Y44" s="159"/>
    </row>
    <row r="45" spans="1:25" s="17" customFormat="1" ht="16.5" customHeight="1" x14ac:dyDescent="0.15">
      <c r="A45" s="452" t="s">
        <v>130</v>
      </c>
      <c r="B45" s="453"/>
      <c r="C45" s="453"/>
      <c r="D45" s="453"/>
      <c r="E45" s="453"/>
      <c r="F45" s="453"/>
      <c r="G45" s="453"/>
      <c r="H45" s="454"/>
      <c r="I45" s="22"/>
      <c r="J45" s="22"/>
      <c r="K45" s="22"/>
      <c r="L45" s="22"/>
      <c r="M45" s="19"/>
      <c r="N45" s="19"/>
      <c r="Y45" s="159"/>
    </row>
    <row r="46" spans="1:25" s="17" customFormat="1" ht="16.5" customHeight="1" thickBot="1" x14ac:dyDescent="0.2">
      <c r="A46" s="458" t="s">
        <v>74</v>
      </c>
      <c r="B46" s="459"/>
      <c r="C46" s="459"/>
      <c r="D46" s="459"/>
      <c r="E46" s="459"/>
      <c r="F46" s="459"/>
      <c r="G46" s="459"/>
      <c r="H46" s="460"/>
      <c r="I46" s="22"/>
      <c r="J46" s="22"/>
      <c r="K46" s="22"/>
      <c r="L46" s="22"/>
      <c r="M46" s="19"/>
      <c r="N46" s="19"/>
      <c r="Y46" s="159"/>
    </row>
    <row r="47" spans="1:25" s="17" customFormat="1" ht="24" customHeight="1" x14ac:dyDescent="0.15">
      <c r="A47"/>
      <c r="B47"/>
      <c r="C47"/>
      <c r="D47"/>
      <c r="E47"/>
      <c r="F47"/>
      <c r="G47"/>
      <c r="H47"/>
      <c r="I47" s="23"/>
      <c r="J47"/>
      <c r="K47"/>
      <c r="L47" s="24"/>
      <c r="M47" s="19"/>
      <c r="N47" s="19"/>
      <c r="Y47" s="159"/>
    </row>
    <row r="48" spans="1:25" ht="13.5" hidden="1" x14ac:dyDescent="0.15"/>
    <row r="49" spans="11:11" ht="13.5" hidden="1" x14ac:dyDescent="0.15">
      <c r="K49" t="s">
        <v>12</v>
      </c>
    </row>
    <row r="50" spans="11:11" ht="13.5" hidden="1" x14ac:dyDescent="0.15"/>
  </sheetData>
  <sheetProtection insertColumns="0" insertRows="0" deleteColumns="0" deleteRows="0" selectLockedCells="1" selectUnlockedCells="1"/>
  <dataConsolidate/>
  <mergeCells count="48">
    <mergeCell ref="B6:D6"/>
    <mergeCell ref="G6:H6"/>
    <mergeCell ref="I6:K6"/>
    <mergeCell ref="A1:L1"/>
    <mergeCell ref="N1:V1"/>
    <mergeCell ref="B5:D5"/>
    <mergeCell ref="G5:H5"/>
    <mergeCell ref="I5:L5"/>
    <mergeCell ref="I18:L18"/>
    <mergeCell ref="B8:D8"/>
    <mergeCell ref="I8:L8"/>
    <mergeCell ref="I9:L9"/>
    <mergeCell ref="I10:L10"/>
    <mergeCell ref="I11:L11"/>
    <mergeCell ref="I12:L12"/>
    <mergeCell ref="I13:L13"/>
    <mergeCell ref="I14:L14"/>
    <mergeCell ref="I15:L15"/>
    <mergeCell ref="I16:L16"/>
    <mergeCell ref="I17:L17"/>
    <mergeCell ref="I30:L30"/>
    <mergeCell ref="I19:L19"/>
    <mergeCell ref="I20:L20"/>
    <mergeCell ref="I21:L21"/>
    <mergeCell ref="I22:L22"/>
    <mergeCell ref="I23:L23"/>
    <mergeCell ref="I24:L24"/>
    <mergeCell ref="I25:L25"/>
    <mergeCell ref="I26:L26"/>
    <mergeCell ref="I27:L27"/>
    <mergeCell ref="I28:L28"/>
    <mergeCell ref="I29:L29"/>
    <mergeCell ref="I36:L36"/>
    <mergeCell ref="I37:L37"/>
    <mergeCell ref="I38:L38"/>
    <mergeCell ref="I39:L39"/>
    <mergeCell ref="A40:B40"/>
    <mergeCell ref="I40:L40"/>
    <mergeCell ref="I31:L31"/>
    <mergeCell ref="I32:L32"/>
    <mergeCell ref="I33:L33"/>
    <mergeCell ref="I34:L34"/>
    <mergeCell ref="I35:L35"/>
    <mergeCell ref="A43:H43"/>
    <mergeCell ref="A44:H44"/>
    <mergeCell ref="A45:H45"/>
    <mergeCell ref="A46:H46"/>
    <mergeCell ref="A42:B42"/>
  </mergeCells>
  <phoneticPr fontId="4"/>
  <conditionalFormatting sqref="F9:F33 B32:B33 B36:B37 D35:D39 F35:F39 D9:D29 B9:B29 D31:D33 B39">
    <cfRule type="expression" dxfId="288" priority="30" stopIfTrue="1">
      <formula>#REF!=1</formula>
    </cfRule>
  </conditionalFormatting>
  <conditionalFormatting sqref="M9:M39">
    <cfRule type="expression" dxfId="287" priority="31" stopIfTrue="1">
      <formula>#REF!</formula>
    </cfRule>
  </conditionalFormatting>
  <conditionalFormatting sqref="E36:E37 E9:E33 E39">
    <cfRule type="expression" dxfId="286" priority="32" stopIfTrue="1">
      <formula>#REF!</formula>
    </cfRule>
    <cfRule type="expression" dxfId="285" priority="33" stopIfTrue="1">
      <formula>#REF!=1</formula>
    </cfRule>
  </conditionalFormatting>
  <conditionalFormatting sqref="A19:A39">
    <cfRule type="expression" dxfId="284" priority="28" stopIfTrue="1">
      <formula>WEEKDAY(A19)=1</formula>
    </cfRule>
    <cfRule type="expression" dxfId="283" priority="29">
      <formula>WEEKDAY(A19)=7</formula>
    </cfRule>
  </conditionalFormatting>
  <conditionalFormatting sqref="A19">
    <cfRule type="expression" dxfId="282" priority="27" stopIfTrue="1">
      <formula>ISERROR(MATCH($A19, INDIRECT("休業日!A1:A365"), 0)) =FALSE</formula>
    </cfRule>
  </conditionalFormatting>
  <conditionalFormatting sqref="A9:A18">
    <cfRule type="expression" dxfId="281" priority="25" stopIfTrue="1">
      <formula>WEEKDAY(A9)=1</formula>
    </cfRule>
    <cfRule type="expression" dxfId="280" priority="26">
      <formula>WEEKDAY(A9)=7</formula>
    </cfRule>
  </conditionalFormatting>
  <conditionalFormatting sqref="A9:A18">
    <cfRule type="expression" dxfId="279" priority="24" stopIfTrue="1">
      <formula>ISERROR(MATCH($A9, INDIRECT("休業日!A1:A365"), 0)) =FALSE</formula>
    </cfRule>
  </conditionalFormatting>
  <conditionalFormatting sqref="A20:A39">
    <cfRule type="expression" dxfId="278" priority="23" stopIfTrue="1">
      <formula>ISERROR(MATCH($A20, INDIRECT("休業日!A1:A365"), 0)) =FALSE</formula>
    </cfRule>
  </conditionalFormatting>
  <conditionalFormatting sqref="N19:N39">
    <cfRule type="expression" dxfId="277" priority="21" stopIfTrue="1">
      <formula>WEEKDAY(N19)=1</formula>
    </cfRule>
    <cfRule type="expression" dxfId="276" priority="22">
      <formula>WEEKDAY(N19)=7</formula>
    </cfRule>
  </conditionalFormatting>
  <conditionalFormatting sqref="N19">
    <cfRule type="expression" dxfId="275" priority="20" stopIfTrue="1">
      <formula>ISERROR(MATCH($A19, INDIRECT("休業日!A1:A365"), 0)) =FALSE</formula>
    </cfRule>
  </conditionalFormatting>
  <conditionalFormatting sqref="N9:N18">
    <cfRule type="expression" dxfId="274" priority="18" stopIfTrue="1">
      <formula>WEEKDAY(N9)=1</formula>
    </cfRule>
    <cfRule type="expression" dxfId="273" priority="19">
      <formula>WEEKDAY(N9)=7</formula>
    </cfRule>
  </conditionalFormatting>
  <conditionalFormatting sqref="N9:N18">
    <cfRule type="expression" dxfId="272" priority="17" stopIfTrue="1">
      <formula>ISERROR(MATCH($A9, INDIRECT("休業日!A1:A365"), 0)) =FALSE</formula>
    </cfRule>
  </conditionalFormatting>
  <conditionalFormatting sqref="N20:N39">
    <cfRule type="expression" dxfId="271" priority="16" stopIfTrue="1">
      <formula>ISERROR(MATCH($A20, INDIRECT("休業日!A1:A365"), 0)) =FALSE</formula>
    </cfRule>
  </conditionalFormatting>
  <conditionalFormatting sqref="B30 D30">
    <cfRule type="expression" dxfId="270" priority="15" stopIfTrue="1">
      <formula>#REF!=1</formula>
    </cfRule>
  </conditionalFormatting>
  <conditionalFormatting sqref="F34 D34">
    <cfRule type="expression" dxfId="269" priority="12" stopIfTrue="1">
      <formula>#REF!=1</formula>
    </cfRule>
  </conditionalFormatting>
  <conditionalFormatting sqref="B31">
    <cfRule type="expression" dxfId="268" priority="10" stopIfTrue="1">
      <formula>#REF!=1</formula>
    </cfRule>
  </conditionalFormatting>
  <conditionalFormatting sqref="B34">
    <cfRule type="expression" dxfId="267" priority="9" stopIfTrue="1">
      <formula>#REF!=1</formula>
    </cfRule>
  </conditionalFormatting>
  <conditionalFormatting sqref="E34">
    <cfRule type="expression" dxfId="266" priority="7" stopIfTrue="1">
      <formula>#REF!</formula>
    </cfRule>
    <cfRule type="expression" dxfId="265" priority="8" stopIfTrue="1">
      <formula>#REF!=1</formula>
    </cfRule>
  </conditionalFormatting>
  <conditionalFormatting sqref="B35">
    <cfRule type="expression" dxfId="264" priority="6" stopIfTrue="1">
      <formula>#REF!=1</formula>
    </cfRule>
  </conditionalFormatting>
  <conditionalFormatting sqref="E35">
    <cfRule type="expression" dxfId="263" priority="4" stopIfTrue="1">
      <formula>#REF!</formula>
    </cfRule>
    <cfRule type="expression" dxfId="262" priority="5" stopIfTrue="1">
      <formula>#REF!=1</formula>
    </cfRule>
  </conditionalFormatting>
  <conditionalFormatting sqref="B38">
    <cfRule type="expression" dxfId="261" priority="3" stopIfTrue="1">
      <formula>#REF!=1</formula>
    </cfRule>
  </conditionalFormatting>
  <conditionalFormatting sqref="E38">
    <cfRule type="expression" dxfId="260" priority="1" stopIfTrue="1">
      <formula>#REF!</formula>
    </cfRule>
    <cfRule type="expression" dxfId="259" priority="2" stopIfTrue="1">
      <formula>#REF!=1</formula>
    </cfRule>
  </conditionalFormatting>
  <dataValidations count="7">
    <dataValidation type="textLength" imeMode="hiragana" operator="lessThanOrEqual" allowBlank="1" showInputMessage="1" showErrorMessage="1" errorTitle="入力文字数制限" error="２５５文字以内で入力してください。" sqref="A43:A46">
      <formula1>256</formula1>
    </dataValidation>
    <dataValidation imeMode="hiragana" allowBlank="1" sqref="I9:L39"/>
    <dataValidation type="whole" showInputMessage="1" showErrorMessage="1" sqref="J4:K4">
      <formula1>1</formula1>
      <formula2>20</formula2>
    </dataValidation>
    <dataValidation type="time" imeMode="off" operator="greaterThanOrEqual" allowBlank="1" showInputMessage="1" showErrorMessage="1" sqref="B9:B39 D9:F39">
      <formula1>0</formula1>
    </dataValidation>
    <dataValidation imeMode="hiragana" allowBlank="1" showInputMessage="1" showErrorMessage="1" sqref="J43:L43 I44:L46 A9:A39 N9:N39"/>
    <dataValidation allowBlank="1" showInputMessage="1" showErrorMessage="1" errorTitle="入力不可" error="自動計算のため、入力不可です。" sqref="C40"/>
    <dataValidation type="whole" operator="lessThanOrEqual" allowBlank="1" showInputMessage="1" showErrorMessage="1" errorTitle="入力不可" error="自動計算のため、入力不可です。" sqref="G9:H40 E40:F40 W9:W40 S9:S40 U9:U40 R40 Q9:Q40 Y9:Y40 X40 V40 T40 O9:P44">
      <formula1>0</formula1>
    </dataValidation>
  </dataValidations>
  <printOptions horizontalCentered="1" verticalCentered="1"/>
  <pageMargins left="0.70866141732283472" right="0.70866141732283472" top="0.74803149606299213" bottom="0.74803149606299213" header="0.31496062992125984" footer="0.31496062992125984"/>
  <pageSetup paperSize="9" scale="88" orientation="portrait" r:id="rId1"/>
  <colBreaks count="1" manualBreakCount="1">
    <brk id="12" max="1048575" man="1"/>
  </colBreaks>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pageSetUpPr fitToPage="1"/>
  </sheetPr>
  <dimension ref="A1:Y50"/>
  <sheetViews>
    <sheetView zoomScale="85" zoomScaleNormal="85" workbookViewId="0">
      <pane ySplit="8" topLeftCell="A27" activePane="bottomLeft" state="frozen"/>
      <selection pane="bottomLeft" activeCell="I33" sqref="I33:L33"/>
    </sheetView>
  </sheetViews>
  <sheetFormatPr defaultColWidth="8" defaultRowHeight="0" customHeight="1" zeroHeight="1" x14ac:dyDescent="0.15"/>
  <cols>
    <col min="1" max="1" width="11.375" bestFit="1" customWidth="1"/>
    <col min="2" max="2" width="8.625" customWidth="1"/>
    <col min="3" max="3" width="4.375" customWidth="1"/>
    <col min="4" max="8" width="8.625" customWidth="1"/>
    <col min="9" max="9" width="15.75" customWidth="1"/>
    <col min="10" max="10" width="7.75" customWidth="1"/>
    <col min="11" max="12" width="3.875" customWidth="1"/>
    <col min="13" max="13" width="2.5" style="5" customWidth="1"/>
    <col min="14" max="14" width="5.5" style="5" bestFit="1" customWidth="1"/>
    <col min="15" max="15" width="13.875" bestFit="1" customWidth="1"/>
    <col min="16" max="16" width="13.875" customWidth="1"/>
    <col min="17" max="17" width="13.875" bestFit="1" customWidth="1"/>
    <col min="18" max="18" width="13.875" customWidth="1"/>
    <col min="19" max="19" width="13.875" bestFit="1" customWidth="1"/>
    <col min="20" max="20" width="13.875" customWidth="1"/>
    <col min="21" max="21" width="13.875" bestFit="1" customWidth="1"/>
    <col min="22" max="22" width="13.875" customWidth="1"/>
    <col min="23" max="23" width="13.875" bestFit="1" customWidth="1"/>
    <col min="24" max="24" width="13.875" customWidth="1"/>
    <col min="25" max="25" width="17.25" style="157" customWidth="1"/>
  </cols>
  <sheetData>
    <row r="1" spans="1:25" ht="33" customHeight="1" thickBot="1" x14ac:dyDescent="0.2">
      <c r="A1" s="442" t="s">
        <v>19</v>
      </c>
      <c r="B1" s="442"/>
      <c r="C1" s="442"/>
      <c r="D1" s="442"/>
      <c r="E1" s="442"/>
      <c r="F1" s="442"/>
      <c r="G1" s="442"/>
      <c r="H1" s="442"/>
      <c r="I1" s="442"/>
      <c r="J1" s="442"/>
      <c r="K1" s="442"/>
      <c r="L1" s="442"/>
      <c r="N1" s="443" t="s">
        <v>20</v>
      </c>
      <c r="O1" s="444"/>
      <c r="P1" s="444"/>
      <c r="Q1" s="444"/>
      <c r="R1" s="444"/>
      <c r="S1" s="444"/>
      <c r="T1" s="444"/>
      <c r="U1" s="444"/>
      <c r="V1" s="444"/>
    </row>
    <row r="2" spans="1:25" ht="17.25" customHeight="1" thickBot="1" x14ac:dyDescent="0.2">
      <c r="A2" s="41"/>
      <c r="B2" s="2"/>
      <c r="C2" s="2"/>
      <c r="D2" s="2"/>
      <c r="E2" s="36"/>
      <c r="F2" s="36"/>
      <c r="G2" s="36"/>
      <c r="H2" s="36"/>
      <c r="I2" s="3"/>
      <c r="J2" s="4"/>
      <c r="K2" s="4"/>
      <c r="N2" s="26"/>
      <c r="O2" s="134" t="s">
        <v>30</v>
      </c>
      <c r="P2" s="135" t="s">
        <v>31</v>
      </c>
      <c r="Q2" s="135" t="s">
        <v>32</v>
      </c>
      <c r="R2" s="136" t="s">
        <v>28</v>
      </c>
      <c r="Y2" s="158" t="s">
        <v>54</v>
      </c>
    </row>
    <row r="3" spans="1:25" ht="17.25" customHeight="1" thickBot="1" x14ac:dyDescent="0.2">
      <c r="A3" s="1"/>
      <c r="B3" s="2"/>
      <c r="C3" s="2"/>
      <c r="D3" s="2"/>
      <c r="E3" s="36"/>
      <c r="F3" s="36"/>
      <c r="G3" s="36"/>
      <c r="H3" s="36"/>
      <c r="I3" s="3"/>
      <c r="J3" s="4"/>
      <c r="K3" s="4"/>
      <c r="N3" s="26"/>
      <c r="O3" s="42">
        <v>200</v>
      </c>
      <c r="P3" s="40">
        <f ca="1">C40</f>
        <v>20</v>
      </c>
      <c r="Q3" s="65">
        <f ca="1">O3/P3</f>
        <v>10</v>
      </c>
      <c r="R3" s="66" t="str">
        <f ca="1">TEXT(Q3/24,"h:mm")</f>
        <v>10:00</v>
      </c>
    </row>
    <row r="4" spans="1:25" ht="8.1" customHeight="1" thickBot="1" x14ac:dyDescent="0.2">
      <c r="B4" s="37"/>
      <c r="C4" s="37"/>
      <c r="D4" s="37"/>
      <c r="I4" s="6"/>
      <c r="J4" s="7">
        <v>1</v>
      </c>
      <c r="K4" s="7"/>
      <c r="M4" s="6"/>
      <c r="N4" s="6"/>
      <c r="O4" s="88"/>
      <c r="P4" s="88"/>
    </row>
    <row r="5" spans="1:25" ht="20.100000000000001" customHeight="1" thickTop="1" x14ac:dyDescent="0.15">
      <c r="A5" s="331" t="s">
        <v>18</v>
      </c>
      <c r="B5" s="445">
        <v>41578</v>
      </c>
      <c r="C5" s="446"/>
      <c r="D5" s="447"/>
      <c r="G5" s="448" t="s">
        <v>0</v>
      </c>
      <c r="H5" s="449"/>
      <c r="I5" s="450" t="s">
        <v>59</v>
      </c>
      <c r="J5" s="450"/>
      <c r="K5" s="450"/>
      <c r="L5" s="451"/>
      <c r="M5" s="6"/>
      <c r="N5" s="133" t="s">
        <v>16</v>
      </c>
      <c r="P5" s="133"/>
      <c r="Q5" s="83" t="s">
        <v>52</v>
      </c>
      <c r="R5" s="79"/>
      <c r="S5" s="85" t="s">
        <v>37</v>
      </c>
      <c r="T5" s="117"/>
      <c r="U5" s="87" t="s">
        <v>40</v>
      </c>
      <c r="V5" s="81"/>
      <c r="W5" s="115" t="s">
        <v>43</v>
      </c>
      <c r="X5" s="107"/>
    </row>
    <row r="6" spans="1:25" ht="20.100000000000001" customHeight="1" thickBot="1" x14ac:dyDescent="0.2">
      <c r="A6" s="332" t="s">
        <v>57</v>
      </c>
      <c r="B6" s="436" t="s">
        <v>61</v>
      </c>
      <c r="C6" s="437"/>
      <c r="D6" s="438"/>
      <c r="E6" s="8"/>
      <c r="F6" s="9"/>
      <c r="G6" s="439" t="s">
        <v>1</v>
      </c>
      <c r="H6" s="440"/>
      <c r="I6" s="441" t="s">
        <v>60</v>
      </c>
      <c r="J6" s="441"/>
      <c r="K6" s="441"/>
      <c r="L6" s="25" t="s">
        <v>2</v>
      </c>
      <c r="M6" s="6"/>
      <c r="N6" s="6"/>
      <c r="Q6" s="84" t="s">
        <v>53</v>
      </c>
      <c r="R6" s="80"/>
      <c r="S6" s="86" t="s">
        <v>38</v>
      </c>
      <c r="T6" s="118"/>
      <c r="U6" s="120" t="s">
        <v>41</v>
      </c>
      <c r="V6" s="82"/>
      <c r="W6" s="121" t="s">
        <v>44</v>
      </c>
      <c r="X6" s="108"/>
    </row>
    <row r="7" spans="1:25" ht="19.5" customHeight="1" thickBot="1" x14ac:dyDescent="0.2">
      <c r="A7" s="330" t="str">
        <f>IF(LEN(B5)=6,B5,CONCATENATE(,YEAR(B5),IF(LEN(MONTH(B5)) &gt; 1, "", "0"), MONTH(B5)))</f>
        <v>201711</v>
      </c>
      <c r="D7" s="10"/>
      <c r="E7" s="11"/>
      <c r="F7" s="12"/>
      <c r="G7" s="12"/>
      <c r="H7" s="2"/>
      <c r="I7" s="2"/>
      <c r="J7" s="2"/>
      <c r="K7" s="2"/>
      <c r="L7" s="13"/>
      <c r="M7" s="6"/>
      <c r="N7" s="6"/>
      <c r="Q7" s="84" t="s">
        <v>50</v>
      </c>
      <c r="R7" s="116"/>
      <c r="S7" s="119" t="s">
        <v>39</v>
      </c>
      <c r="T7" s="122"/>
      <c r="U7" s="125" t="s">
        <v>42</v>
      </c>
      <c r="V7" s="123"/>
      <c r="W7" s="126" t="s">
        <v>45</v>
      </c>
      <c r="X7" s="124"/>
    </row>
    <row r="8" spans="1:25" ht="24.75" customHeight="1" thickTop="1" thickBot="1" x14ac:dyDescent="0.2">
      <c r="A8" s="70" t="s">
        <v>3</v>
      </c>
      <c r="B8" s="427" t="s">
        <v>4</v>
      </c>
      <c r="C8" s="428"/>
      <c r="D8" s="429"/>
      <c r="E8" s="71" t="s">
        <v>17</v>
      </c>
      <c r="F8" s="72" t="s">
        <v>5</v>
      </c>
      <c r="G8" s="71" t="s">
        <v>21</v>
      </c>
      <c r="H8" s="73" t="s">
        <v>6</v>
      </c>
      <c r="I8" s="430" t="s">
        <v>7</v>
      </c>
      <c r="J8" s="430"/>
      <c r="K8" s="430"/>
      <c r="L8" s="431"/>
      <c r="M8" s="67">
        <v>0.33333333333333331</v>
      </c>
      <c r="N8" s="75" t="s">
        <v>15</v>
      </c>
      <c r="O8" s="137" t="s">
        <v>27</v>
      </c>
      <c r="P8" s="138" t="s">
        <v>14</v>
      </c>
      <c r="Q8" s="141" t="s">
        <v>46</v>
      </c>
      <c r="R8" s="142" t="s">
        <v>14</v>
      </c>
      <c r="S8" s="145" t="s">
        <v>47</v>
      </c>
      <c r="T8" s="146" t="s">
        <v>14</v>
      </c>
      <c r="U8" s="149" t="s">
        <v>48</v>
      </c>
      <c r="V8" s="150" t="s">
        <v>14</v>
      </c>
      <c r="W8" s="153" t="s">
        <v>49</v>
      </c>
      <c r="X8" s="154" t="s">
        <v>14</v>
      </c>
      <c r="Y8" s="138" t="s">
        <v>55</v>
      </c>
    </row>
    <row r="9" spans="1:25" ht="20.100000000000001" customHeight="1" thickTop="1" x14ac:dyDescent="0.15">
      <c r="A9" s="60">
        <f>TEXT(CONCATENATE(A7, "01"), "0000!/00!/00")*1</f>
        <v>41578</v>
      </c>
      <c r="B9" s="62">
        <v>0.41666666666666669</v>
      </c>
      <c r="C9" s="14" t="s">
        <v>8</v>
      </c>
      <c r="D9" s="43">
        <v>0.8125</v>
      </c>
      <c r="E9" s="44">
        <v>4.1666666666666664E-2</v>
      </c>
      <c r="F9" s="45"/>
      <c r="G9" s="68">
        <f ca="1">IF(ISERROR(M9), 0, IF(M9="営業日", M$8, 0))</f>
        <v>0.33333333333333331</v>
      </c>
      <c r="H9" s="56">
        <f>D9-B9-E9-F9</f>
        <v>0.35416666666666663</v>
      </c>
      <c r="I9" s="432"/>
      <c r="J9" s="433"/>
      <c r="K9" s="434"/>
      <c r="L9" s="435"/>
      <c r="M9" s="39" t="str">
        <f ca="1">IF(WEEKDAY(A9)=1,"",IF(WEEKDAY(A9)=7,"",IF(ISERROR(MATCH(A9,INDIRECT("休業日!a1:a365"),0))=FALSE,"","営業日")))</f>
        <v>営業日</v>
      </c>
      <c r="N9" s="76">
        <f>TEXT(CONCATENATE(A7, "01"), "0000!/00!/00")*1</f>
        <v>41578</v>
      </c>
      <c r="O9" s="127">
        <f t="shared" ref="O9:O10" ca="1" si="0">IF(ISERROR(M9), 0, IF(M9="営業日", $Q$3, 0))</f>
        <v>10</v>
      </c>
      <c r="P9" s="128">
        <f t="shared" ref="P9:P10" si="1">H9*24</f>
        <v>8.5</v>
      </c>
      <c r="Q9" s="98">
        <f ca="1">$O9*R$7</f>
        <v>0</v>
      </c>
      <c r="R9" s="89"/>
      <c r="S9" s="101">
        <f ca="1">$O9*T$7</f>
        <v>0</v>
      </c>
      <c r="T9" s="90"/>
      <c r="U9" s="104">
        <f ca="1">$O9*V$7</f>
        <v>0</v>
      </c>
      <c r="V9" s="91"/>
      <c r="W9" s="109">
        <f ca="1">$O9*X$7</f>
        <v>0</v>
      </c>
      <c r="X9" s="110"/>
      <c r="Y9" s="160">
        <f>R9+T9+V9+X9</f>
        <v>0</v>
      </c>
    </row>
    <row r="10" spans="1:25" ht="20.100000000000001" customHeight="1" x14ac:dyDescent="0.15">
      <c r="A10" s="60">
        <f>IF(A9="", "",IF(MONTH(A9)=MONTH(A9+1),A9+1,""))</f>
        <v>41579</v>
      </c>
      <c r="B10" s="62">
        <v>0.41666666666666669</v>
      </c>
      <c r="C10" s="14" t="s">
        <v>8</v>
      </c>
      <c r="D10" s="43">
        <v>0.8125</v>
      </c>
      <c r="E10" s="46">
        <v>4.1666666666666664E-2</v>
      </c>
      <c r="F10" s="47"/>
      <c r="G10" s="68">
        <f t="shared" ref="G10:G39" ca="1" si="2">IF(ISERROR(M10), 0, IF(M10="営業日", M$8, 0))</f>
        <v>0.33333333333333331</v>
      </c>
      <c r="H10" s="57">
        <f t="shared" ref="H10:H39" si="3">D10-B10-E10-F10</f>
        <v>0.35416666666666663</v>
      </c>
      <c r="I10" s="413"/>
      <c r="J10" s="414"/>
      <c r="K10" s="415"/>
      <c r="L10" s="416"/>
      <c r="M10" s="39" t="str">
        <f t="shared" ref="M10:M39" ca="1" si="4">IF(WEEKDAY(A10)=1,"",IF(WEEKDAY(A10)=7,"",IF(ISERROR(MATCH(A10,INDIRECT("休業日!a1:a365"),0))=FALSE,"","営業日")))</f>
        <v>営業日</v>
      </c>
      <c r="N10" s="77">
        <f>IF(N9="", "",IF(MONTH(N9)=MONTH(N9+1),N9+1,""))</f>
        <v>41579</v>
      </c>
      <c r="O10" s="129">
        <f t="shared" ca="1" si="0"/>
        <v>10</v>
      </c>
      <c r="P10" s="130">
        <f t="shared" si="1"/>
        <v>8.5</v>
      </c>
      <c r="Q10" s="99">
        <f t="shared" ref="Q10:W39" ca="1" si="5">$O10*R$7</f>
        <v>0</v>
      </c>
      <c r="R10" s="92"/>
      <c r="S10" s="102">
        <f t="shared" ca="1" si="5"/>
        <v>0</v>
      </c>
      <c r="T10" s="93"/>
      <c r="U10" s="105">
        <f t="shared" ca="1" si="5"/>
        <v>0</v>
      </c>
      <c r="V10" s="94"/>
      <c r="W10" s="111">
        <f t="shared" ca="1" si="5"/>
        <v>0</v>
      </c>
      <c r="X10" s="112"/>
      <c r="Y10" s="161">
        <f t="shared" ref="Y10:Y39" si="6">R10+T10+V10+X10</f>
        <v>0</v>
      </c>
    </row>
    <row r="11" spans="1:25" ht="20.100000000000001" customHeight="1" x14ac:dyDescent="0.15">
      <c r="A11" s="60">
        <f t="shared" ref="A11:A39" si="7">IF(A10="", "",IF(MONTH(A10)=MONTH(A10+1),A10+1,""))</f>
        <v>41580</v>
      </c>
      <c r="B11" s="62"/>
      <c r="C11" s="14" t="s">
        <v>8</v>
      </c>
      <c r="D11" s="43"/>
      <c r="E11" s="48"/>
      <c r="F11" s="47"/>
      <c r="G11" s="68">
        <f t="shared" ca="1" si="2"/>
        <v>0</v>
      </c>
      <c r="H11" s="57">
        <f t="shared" si="3"/>
        <v>0</v>
      </c>
      <c r="I11" s="413"/>
      <c r="J11" s="414"/>
      <c r="K11" s="415"/>
      <c r="L11" s="416"/>
      <c r="M11" s="39" t="str">
        <f t="shared" ca="1" si="4"/>
        <v/>
      </c>
      <c r="N11" s="77">
        <f t="shared" ref="N11:N39" si="8">IF(N10="", "",IF(MONTH(N10)=MONTH(N10+1),N10+1,""))</f>
        <v>41580</v>
      </c>
      <c r="O11" s="129">
        <f ca="1">IF(ISERROR(M11), 0, IF(M11="営業日", $Q$3, 0))</f>
        <v>0</v>
      </c>
      <c r="P11" s="130">
        <f>H11*24</f>
        <v>0</v>
      </c>
      <c r="Q11" s="99">
        <f t="shared" ca="1" si="5"/>
        <v>0</v>
      </c>
      <c r="R11" s="92"/>
      <c r="S11" s="102">
        <f t="shared" ca="1" si="5"/>
        <v>0</v>
      </c>
      <c r="T11" s="93"/>
      <c r="U11" s="105">
        <f t="shared" ca="1" si="5"/>
        <v>0</v>
      </c>
      <c r="V11" s="94"/>
      <c r="W11" s="111">
        <f t="shared" ca="1" si="5"/>
        <v>0</v>
      </c>
      <c r="X11" s="112"/>
      <c r="Y11" s="161">
        <f t="shared" si="6"/>
        <v>0</v>
      </c>
    </row>
    <row r="12" spans="1:25" ht="20.100000000000001" customHeight="1" x14ac:dyDescent="0.15">
      <c r="A12" s="60">
        <f t="shared" si="7"/>
        <v>41581</v>
      </c>
      <c r="B12" s="62"/>
      <c r="C12" s="14" t="s">
        <v>8</v>
      </c>
      <c r="D12" s="43"/>
      <c r="E12" s="48"/>
      <c r="F12" s="47"/>
      <c r="G12" s="68">
        <f t="shared" ca="1" si="2"/>
        <v>0</v>
      </c>
      <c r="H12" s="57">
        <f t="shared" si="3"/>
        <v>0</v>
      </c>
      <c r="I12" s="413"/>
      <c r="J12" s="414"/>
      <c r="K12" s="415"/>
      <c r="L12" s="416"/>
      <c r="M12" s="39" t="str">
        <f t="shared" ca="1" si="4"/>
        <v/>
      </c>
      <c r="N12" s="77">
        <f t="shared" si="8"/>
        <v>41581</v>
      </c>
      <c r="O12" s="129">
        <f t="shared" ref="O12:O39" ca="1" si="9">IF(ISERROR(M12), 0, IF(M12="営業日", $Q$3, 0))</f>
        <v>0</v>
      </c>
      <c r="P12" s="130">
        <f t="shared" ref="P12:P39" si="10">H12*24</f>
        <v>0</v>
      </c>
      <c r="Q12" s="99">
        <f t="shared" ca="1" si="5"/>
        <v>0</v>
      </c>
      <c r="R12" s="92"/>
      <c r="S12" s="102">
        <f t="shared" ca="1" si="5"/>
        <v>0</v>
      </c>
      <c r="T12" s="93"/>
      <c r="U12" s="105">
        <f t="shared" ca="1" si="5"/>
        <v>0</v>
      </c>
      <c r="V12" s="94"/>
      <c r="W12" s="111">
        <f t="shared" ca="1" si="5"/>
        <v>0</v>
      </c>
      <c r="X12" s="112"/>
      <c r="Y12" s="161">
        <f t="shared" si="6"/>
        <v>0</v>
      </c>
    </row>
    <row r="13" spans="1:25" ht="20.100000000000001" customHeight="1" x14ac:dyDescent="0.15">
      <c r="A13" s="60">
        <f t="shared" si="7"/>
        <v>41582</v>
      </c>
      <c r="B13" s="62"/>
      <c r="C13" s="14" t="s">
        <v>8</v>
      </c>
      <c r="D13" s="43"/>
      <c r="E13" s="48"/>
      <c r="F13" s="47"/>
      <c r="G13" s="68">
        <f t="shared" ca="1" si="2"/>
        <v>0</v>
      </c>
      <c r="H13" s="57">
        <f t="shared" si="3"/>
        <v>0</v>
      </c>
      <c r="I13" s="413"/>
      <c r="J13" s="414"/>
      <c r="K13" s="415"/>
      <c r="L13" s="416"/>
      <c r="M13" s="39" t="str">
        <f t="shared" ca="1" si="4"/>
        <v/>
      </c>
      <c r="N13" s="77">
        <f t="shared" si="8"/>
        <v>41582</v>
      </c>
      <c r="O13" s="129">
        <f t="shared" ca="1" si="9"/>
        <v>0</v>
      </c>
      <c r="P13" s="130">
        <f t="shared" si="10"/>
        <v>0</v>
      </c>
      <c r="Q13" s="99">
        <f t="shared" ca="1" si="5"/>
        <v>0</v>
      </c>
      <c r="R13" s="92"/>
      <c r="S13" s="102">
        <f t="shared" ca="1" si="5"/>
        <v>0</v>
      </c>
      <c r="T13" s="93"/>
      <c r="U13" s="105">
        <f t="shared" ca="1" si="5"/>
        <v>0</v>
      </c>
      <c r="V13" s="94"/>
      <c r="W13" s="111">
        <f t="shared" ca="1" si="5"/>
        <v>0</v>
      </c>
      <c r="X13" s="112"/>
      <c r="Y13" s="161">
        <f t="shared" si="6"/>
        <v>0</v>
      </c>
    </row>
    <row r="14" spans="1:25" ht="20.100000000000001" customHeight="1" x14ac:dyDescent="0.15">
      <c r="A14" s="60">
        <f t="shared" si="7"/>
        <v>41583</v>
      </c>
      <c r="B14" s="62">
        <v>0.41666666666666669</v>
      </c>
      <c r="C14" s="14" t="s">
        <v>8</v>
      </c>
      <c r="D14" s="43">
        <v>0.85416666666666663</v>
      </c>
      <c r="E14" s="48">
        <v>4.1666666666666664E-2</v>
      </c>
      <c r="F14" s="47"/>
      <c r="G14" s="68">
        <f t="shared" ca="1" si="2"/>
        <v>0.33333333333333331</v>
      </c>
      <c r="H14" s="57">
        <f t="shared" si="3"/>
        <v>0.39583333333333326</v>
      </c>
      <c r="I14" s="413"/>
      <c r="J14" s="414"/>
      <c r="K14" s="415"/>
      <c r="L14" s="416"/>
      <c r="M14" s="39" t="str">
        <f t="shared" ca="1" si="4"/>
        <v>営業日</v>
      </c>
      <c r="N14" s="77">
        <f t="shared" si="8"/>
        <v>41583</v>
      </c>
      <c r="O14" s="129">
        <f t="shared" ca="1" si="9"/>
        <v>10</v>
      </c>
      <c r="P14" s="130">
        <f t="shared" si="10"/>
        <v>9.4999999999999982</v>
      </c>
      <c r="Q14" s="99">
        <f t="shared" ca="1" si="5"/>
        <v>0</v>
      </c>
      <c r="R14" s="92"/>
      <c r="S14" s="102">
        <f t="shared" ca="1" si="5"/>
        <v>0</v>
      </c>
      <c r="T14" s="93"/>
      <c r="U14" s="105">
        <f t="shared" ca="1" si="5"/>
        <v>0</v>
      </c>
      <c r="V14" s="94"/>
      <c r="W14" s="111">
        <f t="shared" ca="1" si="5"/>
        <v>0</v>
      </c>
      <c r="X14" s="112"/>
      <c r="Y14" s="161">
        <f t="shared" si="6"/>
        <v>0</v>
      </c>
    </row>
    <row r="15" spans="1:25" ht="20.100000000000001" customHeight="1" x14ac:dyDescent="0.15">
      <c r="A15" s="60">
        <f t="shared" si="7"/>
        <v>41584</v>
      </c>
      <c r="B15" s="62">
        <v>0.41666666666666669</v>
      </c>
      <c r="C15" s="14" t="s">
        <v>8</v>
      </c>
      <c r="D15" s="43">
        <v>0.79166666666666663</v>
      </c>
      <c r="E15" s="48">
        <v>4.1666666666666664E-2</v>
      </c>
      <c r="F15" s="47"/>
      <c r="G15" s="68">
        <f t="shared" ca="1" si="2"/>
        <v>0.33333333333333331</v>
      </c>
      <c r="H15" s="57">
        <f t="shared" si="3"/>
        <v>0.33333333333333326</v>
      </c>
      <c r="I15" s="413"/>
      <c r="J15" s="414"/>
      <c r="K15" s="415"/>
      <c r="L15" s="416"/>
      <c r="M15" s="39" t="str">
        <f t="shared" ca="1" si="4"/>
        <v>営業日</v>
      </c>
      <c r="N15" s="77">
        <f t="shared" si="8"/>
        <v>41584</v>
      </c>
      <c r="O15" s="129">
        <f t="shared" ca="1" si="9"/>
        <v>10</v>
      </c>
      <c r="P15" s="130">
        <f t="shared" si="10"/>
        <v>7.9999999999999982</v>
      </c>
      <c r="Q15" s="99">
        <f t="shared" ca="1" si="5"/>
        <v>0</v>
      </c>
      <c r="R15" s="92"/>
      <c r="S15" s="102">
        <f t="shared" ca="1" si="5"/>
        <v>0</v>
      </c>
      <c r="T15" s="93"/>
      <c r="U15" s="105">
        <f t="shared" ca="1" si="5"/>
        <v>0</v>
      </c>
      <c r="V15" s="94"/>
      <c r="W15" s="111">
        <f t="shared" ca="1" si="5"/>
        <v>0</v>
      </c>
      <c r="X15" s="112"/>
      <c r="Y15" s="161">
        <f t="shared" si="6"/>
        <v>0</v>
      </c>
    </row>
    <row r="16" spans="1:25" ht="20.100000000000001" customHeight="1" x14ac:dyDescent="0.15">
      <c r="A16" s="60">
        <f t="shared" si="7"/>
        <v>41585</v>
      </c>
      <c r="B16" s="62">
        <v>0.41666666666666669</v>
      </c>
      <c r="C16" s="14" t="s">
        <v>8</v>
      </c>
      <c r="D16" s="43">
        <v>0.875</v>
      </c>
      <c r="E16" s="48">
        <v>4.1666666666666664E-2</v>
      </c>
      <c r="F16" s="47"/>
      <c r="G16" s="68">
        <f t="shared" ca="1" si="2"/>
        <v>0.33333333333333331</v>
      </c>
      <c r="H16" s="57">
        <f t="shared" si="3"/>
        <v>0.41666666666666663</v>
      </c>
      <c r="I16" s="413"/>
      <c r="J16" s="414"/>
      <c r="K16" s="415"/>
      <c r="L16" s="416"/>
      <c r="M16" s="39" t="str">
        <f t="shared" ca="1" si="4"/>
        <v>営業日</v>
      </c>
      <c r="N16" s="77">
        <f t="shared" si="8"/>
        <v>41585</v>
      </c>
      <c r="O16" s="129">
        <f t="shared" ca="1" si="9"/>
        <v>10</v>
      </c>
      <c r="P16" s="130">
        <f t="shared" si="10"/>
        <v>10</v>
      </c>
      <c r="Q16" s="99">
        <f t="shared" ca="1" si="5"/>
        <v>0</v>
      </c>
      <c r="R16" s="92"/>
      <c r="S16" s="102">
        <f t="shared" ca="1" si="5"/>
        <v>0</v>
      </c>
      <c r="T16" s="93"/>
      <c r="U16" s="105">
        <f t="shared" ca="1" si="5"/>
        <v>0</v>
      </c>
      <c r="V16" s="94"/>
      <c r="W16" s="111">
        <f t="shared" ca="1" si="5"/>
        <v>0</v>
      </c>
      <c r="X16" s="112"/>
      <c r="Y16" s="161">
        <f t="shared" si="6"/>
        <v>0</v>
      </c>
    </row>
    <row r="17" spans="1:25" ht="20.100000000000001" customHeight="1" x14ac:dyDescent="0.15">
      <c r="A17" s="60">
        <f t="shared" si="7"/>
        <v>41586</v>
      </c>
      <c r="B17" s="62">
        <v>0.41666666666666669</v>
      </c>
      <c r="C17" s="14" t="s">
        <v>8</v>
      </c>
      <c r="D17" s="43">
        <v>0.875</v>
      </c>
      <c r="E17" s="48">
        <v>4.1666666666666664E-2</v>
      </c>
      <c r="F17" s="47"/>
      <c r="G17" s="68">
        <f t="shared" ca="1" si="2"/>
        <v>0.33333333333333331</v>
      </c>
      <c r="H17" s="57">
        <f t="shared" si="3"/>
        <v>0.41666666666666663</v>
      </c>
      <c r="I17" s="413"/>
      <c r="J17" s="414"/>
      <c r="K17" s="415"/>
      <c r="L17" s="416"/>
      <c r="M17" s="39" t="str">
        <f t="shared" ca="1" si="4"/>
        <v>営業日</v>
      </c>
      <c r="N17" s="77">
        <f t="shared" si="8"/>
        <v>41586</v>
      </c>
      <c r="O17" s="129">
        <f t="shared" ca="1" si="9"/>
        <v>10</v>
      </c>
      <c r="P17" s="130">
        <f t="shared" si="10"/>
        <v>10</v>
      </c>
      <c r="Q17" s="99">
        <f t="shared" ca="1" si="5"/>
        <v>0</v>
      </c>
      <c r="R17" s="92"/>
      <c r="S17" s="102">
        <f t="shared" ca="1" si="5"/>
        <v>0</v>
      </c>
      <c r="T17" s="93"/>
      <c r="U17" s="105">
        <f t="shared" ca="1" si="5"/>
        <v>0</v>
      </c>
      <c r="V17" s="94"/>
      <c r="W17" s="111">
        <f t="shared" ca="1" si="5"/>
        <v>0</v>
      </c>
      <c r="X17" s="112"/>
      <c r="Y17" s="161">
        <f t="shared" si="6"/>
        <v>0</v>
      </c>
    </row>
    <row r="18" spans="1:25" ht="20.100000000000001" customHeight="1" x14ac:dyDescent="0.15">
      <c r="A18" s="60">
        <f t="shared" si="7"/>
        <v>41587</v>
      </c>
      <c r="B18" s="62">
        <v>0.41666666666666669</v>
      </c>
      <c r="C18" s="14" t="s">
        <v>8</v>
      </c>
      <c r="D18" s="43">
        <v>0.79166666666666663</v>
      </c>
      <c r="E18" s="48">
        <v>4.1666666666666664E-2</v>
      </c>
      <c r="F18" s="47"/>
      <c r="G18" s="68">
        <f t="shared" ca="1" si="2"/>
        <v>0.33333333333333331</v>
      </c>
      <c r="H18" s="57">
        <f t="shared" si="3"/>
        <v>0.33333333333333326</v>
      </c>
      <c r="I18" s="413"/>
      <c r="J18" s="414"/>
      <c r="K18" s="415"/>
      <c r="L18" s="416"/>
      <c r="M18" s="39" t="str">
        <f t="shared" ca="1" si="4"/>
        <v>営業日</v>
      </c>
      <c r="N18" s="77">
        <f t="shared" si="8"/>
        <v>41587</v>
      </c>
      <c r="O18" s="129">
        <f t="shared" ca="1" si="9"/>
        <v>10</v>
      </c>
      <c r="P18" s="130">
        <f t="shared" si="10"/>
        <v>7.9999999999999982</v>
      </c>
      <c r="Q18" s="99">
        <f t="shared" ca="1" si="5"/>
        <v>0</v>
      </c>
      <c r="R18" s="92"/>
      <c r="S18" s="102">
        <f t="shared" ca="1" si="5"/>
        <v>0</v>
      </c>
      <c r="T18" s="93"/>
      <c r="U18" s="105">
        <f t="shared" ca="1" si="5"/>
        <v>0</v>
      </c>
      <c r="V18" s="94"/>
      <c r="W18" s="111">
        <f t="shared" ca="1" si="5"/>
        <v>0</v>
      </c>
      <c r="X18" s="112"/>
      <c r="Y18" s="161">
        <f t="shared" si="6"/>
        <v>0</v>
      </c>
    </row>
    <row r="19" spans="1:25" ht="20.100000000000001" customHeight="1" x14ac:dyDescent="0.15">
      <c r="A19" s="60">
        <f t="shared" si="7"/>
        <v>41588</v>
      </c>
      <c r="B19" s="62"/>
      <c r="C19" s="14" t="s">
        <v>8</v>
      </c>
      <c r="D19" s="43"/>
      <c r="E19" s="48"/>
      <c r="F19" s="47"/>
      <c r="G19" s="68">
        <f t="shared" ca="1" si="2"/>
        <v>0</v>
      </c>
      <c r="H19" s="57">
        <f t="shared" si="3"/>
        <v>0</v>
      </c>
      <c r="I19" s="413"/>
      <c r="J19" s="414"/>
      <c r="K19" s="415"/>
      <c r="L19" s="416"/>
      <c r="M19" s="39" t="str">
        <f t="shared" ca="1" si="4"/>
        <v/>
      </c>
      <c r="N19" s="77">
        <f t="shared" si="8"/>
        <v>41588</v>
      </c>
      <c r="O19" s="129">
        <f t="shared" ca="1" si="9"/>
        <v>0</v>
      </c>
      <c r="P19" s="130">
        <f t="shared" si="10"/>
        <v>0</v>
      </c>
      <c r="Q19" s="99">
        <f t="shared" ca="1" si="5"/>
        <v>0</v>
      </c>
      <c r="R19" s="92"/>
      <c r="S19" s="102">
        <f t="shared" ca="1" si="5"/>
        <v>0</v>
      </c>
      <c r="T19" s="93"/>
      <c r="U19" s="105">
        <f t="shared" ca="1" si="5"/>
        <v>0</v>
      </c>
      <c r="V19" s="94"/>
      <c r="W19" s="111">
        <f t="shared" ca="1" si="5"/>
        <v>0</v>
      </c>
      <c r="X19" s="112"/>
      <c r="Y19" s="161">
        <f t="shared" si="6"/>
        <v>0</v>
      </c>
    </row>
    <row r="20" spans="1:25" ht="20.100000000000001" customHeight="1" x14ac:dyDescent="0.15">
      <c r="A20" s="60">
        <f t="shared" si="7"/>
        <v>41589</v>
      </c>
      <c r="B20" s="62"/>
      <c r="C20" s="14" t="s">
        <v>8</v>
      </c>
      <c r="D20" s="43"/>
      <c r="E20" s="48"/>
      <c r="F20" s="47"/>
      <c r="G20" s="68">
        <f t="shared" ca="1" si="2"/>
        <v>0</v>
      </c>
      <c r="H20" s="57">
        <f t="shared" si="3"/>
        <v>0</v>
      </c>
      <c r="I20" s="413"/>
      <c r="J20" s="414"/>
      <c r="K20" s="415"/>
      <c r="L20" s="416"/>
      <c r="M20" s="39" t="str">
        <f t="shared" ca="1" si="4"/>
        <v/>
      </c>
      <c r="N20" s="77">
        <f t="shared" si="8"/>
        <v>41589</v>
      </c>
      <c r="O20" s="129">
        <f t="shared" ca="1" si="9"/>
        <v>0</v>
      </c>
      <c r="P20" s="130">
        <f t="shared" si="10"/>
        <v>0</v>
      </c>
      <c r="Q20" s="99">
        <f t="shared" ca="1" si="5"/>
        <v>0</v>
      </c>
      <c r="R20" s="92"/>
      <c r="S20" s="102">
        <f t="shared" ca="1" si="5"/>
        <v>0</v>
      </c>
      <c r="T20" s="93"/>
      <c r="U20" s="105">
        <f t="shared" ca="1" si="5"/>
        <v>0</v>
      </c>
      <c r="V20" s="94"/>
      <c r="W20" s="111">
        <f t="shared" ca="1" si="5"/>
        <v>0</v>
      </c>
      <c r="X20" s="112"/>
      <c r="Y20" s="161">
        <f t="shared" si="6"/>
        <v>0</v>
      </c>
    </row>
    <row r="21" spans="1:25" ht="20.100000000000001" customHeight="1" x14ac:dyDescent="0.15">
      <c r="A21" s="60">
        <f t="shared" si="7"/>
        <v>41590</v>
      </c>
      <c r="B21" s="62">
        <v>0.41666666666666669</v>
      </c>
      <c r="C21" s="14" t="s">
        <v>8</v>
      </c>
      <c r="D21" s="43">
        <v>0.875</v>
      </c>
      <c r="E21" s="48">
        <v>4.1666666666666664E-2</v>
      </c>
      <c r="F21" s="47"/>
      <c r="G21" s="68">
        <f t="shared" ca="1" si="2"/>
        <v>0.33333333333333331</v>
      </c>
      <c r="H21" s="57">
        <f t="shared" si="3"/>
        <v>0.41666666666666663</v>
      </c>
      <c r="I21" s="413"/>
      <c r="J21" s="414"/>
      <c r="K21" s="415"/>
      <c r="L21" s="416"/>
      <c r="M21" s="39" t="str">
        <f t="shared" ca="1" si="4"/>
        <v>営業日</v>
      </c>
      <c r="N21" s="77">
        <f t="shared" si="8"/>
        <v>41590</v>
      </c>
      <c r="O21" s="129">
        <f t="shared" ca="1" si="9"/>
        <v>10</v>
      </c>
      <c r="P21" s="130">
        <f t="shared" si="10"/>
        <v>10</v>
      </c>
      <c r="Q21" s="99">
        <f t="shared" ca="1" si="5"/>
        <v>0</v>
      </c>
      <c r="R21" s="92"/>
      <c r="S21" s="102">
        <f t="shared" ca="1" si="5"/>
        <v>0</v>
      </c>
      <c r="T21" s="93"/>
      <c r="U21" s="105">
        <f t="shared" ca="1" si="5"/>
        <v>0</v>
      </c>
      <c r="V21" s="94"/>
      <c r="W21" s="111">
        <f t="shared" ca="1" si="5"/>
        <v>0</v>
      </c>
      <c r="X21" s="112"/>
      <c r="Y21" s="161">
        <f t="shared" si="6"/>
        <v>0</v>
      </c>
    </row>
    <row r="22" spans="1:25" ht="20.100000000000001" customHeight="1" x14ac:dyDescent="0.15">
      <c r="A22" s="60">
        <f t="shared" si="7"/>
        <v>41591</v>
      </c>
      <c r="B22" s="62">
        <v>0.4375</v>
      </c>
      <c r="C22" s="14" t="s">
        <v>8</v>
      </c>
      <c r="D22" s="43">
        <v>0.9375</v>
      </c>
      <c r="E22" s="48">
        <v>4.1666666666666664E-2</v>
      </c>
      <c r="F22" s="47"/>
      <c r="G22" s="68">
        <f t="shared" ca="1" si="2"/>
        <v>0.33333333333333331</v>
      </c>
      <c r="H22" s="57">
        <f t="shared" si="3"/>
        <v>0.45833333333333331</v>
      </c>
      <c r="I22" s="413"/>
      <c r="J22" s="414"/>
      <c r="K22" s="415"/>
      <c r="L22" s="416"/>
      <c r="M22" s="39" t="str">
        <f t="shared" ca="1" si="4"/>
        <v>営業日</v>
      </c>
      <c r="N22" s="77">
        <f t="shared" si="8"/>
        <v>41591</v>
      </c>
      <c r="O22" s="129">
        <f t="shared" ca="1" si="9"/>
        <v>10</v>
      </c>
      <c r="P22" s="130">
        <f t="shared" si="10"/>
        <v>11</v>
      </c>
      <c r="Q22" s="99">
        <f t="shared" ca="1" si="5"/>
        <v>0</v>
      </c>
      <c r="R22" s="92"/>
      <c r="S22" s="102">
        <f t="shared" ca="1" si="5"/>
        <v>0</v>
      </c>
      <c r="T22" s="93"/>
      <c r="U22" s="105">
        <f t="shared" ca="1" si="5"/>
        <v>0</v>
      </c>
      <c r="V22" s="94"/>
      <c r="W22" s="111">
        <f t="shared" ca="1" si="5"/>
        <v>0</v>
      </c>
      <c r="X22" s="112"/>
      <c r="Y22" s="161">
        <f t="shared" si="6"/>
        <v>0</v>
      </c>
    </row>
    <row r="23" spans="1:25" ht="20.100000000000001" customHeight="1" x14ac:dyDescent="0.15">
      <c r="A23" s="60">
        <f t="shared" si="7"/>
        <v>41592</v>
      </c>
      <c r="B23" s="62">
        <v>0.47916666666666669</v>
      </c>
      <c r="C23" s="14" t="s">
        <v>8</v>
      </c>
      <c r="D23" s="43">
        <v>0.89583333333333337</v>
      </c>
      <c r="E23" s="48">
        <v>4.1666666666666664E-2</v>
      </c>
      <c r="F23" s="47"/>
      <c r="G23" s="68">
        <f t="shared" ca="1" si="2"/>
        <v>0.33333333333333331</v>
      </c>
      <c r="H23" s="57">
        <f t="shared" si="3"/>
        <v>0.375</v>
      </c>
      <c r="I23" s="413" t="s">
        <v>131</v>
      </c>
      <c r="J23" s="414"/>
      <c r="K23" s="415"/>
      <c r="L23" s="416"/>
      <c r="M23" s="39" t="str">
        <f t="shared" ca="1" si="4"/>
        <v>営業日</v>
      </c>
      <c r="N23" s="77">
        <f t="shared" si="8"/>
        <v>41592</v>
      </c>
      <c r="O23" s="129">
        <f t="shared" ca="1" si="9"/>
        <v>10</v>
      </c>
      <c r="P23" s="130">
        <f t="shared" si="10"/>
        <v>9</v>
      </c>
      <c r="Q23" s="99">
        <f t="shared" ca="1" si="5"/>
        <v>0</v>
      </c>
      <c r="R23" s="92"/>
      <c r="S23" s="102">
        <f t="shared" ca="1" si="5"/>
        <v>0</v>
      </c>
      <c r="T23" s="93"/>
      <c r="U23" s="105">
        <f t="shared" ca="1" si="5"/>
        <v>0</v>
      </c>
      <c r="V23" s="94"/>
      <c r="W23" s="111">
        <f t="shared" ca="1" si="5"/>
        <v>0</v>
      </c>
      <c r="X23" s="112"/>
      <c r="Y23" s="161">
        <f t="shared" si="6"/>
        <v>0</v>
      </c>
    </row>
    <row r="24" spans="1:25" ht="20.100000000000001" customHeight="1" x14ac:dyDescent="0.15">
      <c r="A24" s="60">
        <f t="shared" si="7"/>
        <v>41593</v>
      </c>
      <c r="B24" s="62">
        <v>0.41666666666666669</v>
      </c>
      <c r="C24" s="14" t="s">
        <v>8</v>
      </c>
      <c r="D24" s="43">
        <v>0.79166666666666663</v>
      </c>
      <c r="E24" s="48">
        <v>4.1666666666666664E-2</v>
      </c>
      <c r="F24" s="47"/>
      <c r="G24" s="68">
        <f t="shared" ca="1" si="2"/>
        <v>0.33333333333333331</v>
      </c>
      <c r="H24" s="57">
        <f t="shared" si="3"/>
        <v>0.33333333333333326</v>
      </c>
      <c r="I24" s="413"/>
      <c r="J24" s="414"/>
      <c r="K24" s="415"/>
      <c r="L24" s="416"/>
      <c r="M24" s="39" t="str">
        <f t="shared" ca="1" si="4"/>
        <v>営業日</v>
      </c>
      <c r="N24" s="77">
        <f t="shared" si="8"/>
        <v>41593</v>
      </c>
      <c r="O24" s="129">
        <f t="shared" ca="1" si="9"/>
        <v>10</v>
      </c>
      <c r="P24" s="130">
        <f t="shared" si="10"/>
        <v>7.9999999999999982</v>
      </c>
      <c r="Q24" s="99">
        <f t="shared" ca="1" si="5"/>
        <v>0</v>
      </c>
      <c r="R24" s="92"/>
      <c r="S24" s="102">
        <f t="shared" ca="1" si="5"/>
        <v>0</v>
      </c>
      <c r="T24" s="93"/>
      <c r="U24" s="105">
        <f t="shared" ca="1" si="5"/>
        <v>0</v>
      </c>
      <c r="V24" s="94"/>
      <c r="W24" s="111">
        <f t="shared" ca="1" si="5"/>
        <v>0</v>
      </c>
      <c r="X24" s="112"/>
      <c r="Y24" s="161">
        <f t="shared" si="6"/>
        <v>0</v>
      </c>
    </row>
    <row r="25" spans="1:25" ht="20.100000000000001" customHeight="1" x14ac:dyDescent="0.15">
      <c r="A25" s="60">
        <f t="shared" si="7"/>
        <v>41594</v>
      </c>
      <c r="B25" s="62">
        <v>0.41666666666666669</v>
      </c>
      <c r="C25" s="14" t="s">
        <v>8</v>
      </c>
      <c r="D25" s="43">
        <v>0.9375</v>
      </c>
      <c r="E25" s="48">
        <v>4.1666666666666664E-2</v>
      </c>
      <c r="F25" s="47"/>
      <c r="G25" s="68">
        <f t="shared" ca="1" si="2"/>
        <v>0.33333333333333331</v>
      </c>
      <c r="H25" s="57">
        <f t="shared" si="3"/>
        <v>0.47916666666666657</v>
      </c>
      <c r="I25" s="413"/>
      <c r="J25" s="414"/>
      <c r="K25" s="415"/>
      <c r="L25" s="416"/>
      <c r="M25" s="39" t="str">
        <f t="shared" ca="1" si="4"/>
        <v>営業日</v>
      </c>
      <c r="N25" s="77">
        <f t="shared" si="8"/>
        <v>41594</v>
      </c>
      <c r="O25" s="129">
        <f t="shared" ca="1" si="9"/>
        <v>10</v>
      </c>
      <c r="P25" s="130">
        <f t="shared" si="10"/>
        <v>11.499999999999998</v>
      </c>
      <c r="Q25" s="99">
        <f t="shared" ca="1" si="5"/>
        <v>0</v>
      </c>
      <c r="R25" s="92"/>
      <c r="S25" s="102">
        <f t="shared" ca="1" si="5"/>
        <v>0</v>
      </c>
      <c r="T25" s="93"/>
      <c r="U25" s="105">
        <f t="shared" ca="1" si="5"/>
        <v>0</v>
      </c>
      <c r="V25" s="94"/>
      <c r="W25" s="111">
        <f t="shared" ca="1" si="5"/>
        <v>0</v>
      </c>
      <c r="X25" s="112"/>
      <c r="Y25" s="161">
        <f t="shared" si="6"/>
        <v>0</v>
      </c>
    </row>
    <row r="26" spans="1:25" ht="20.100000000000001" customHeight="1" x14ac:dyDescent="0.15">
      <c r="A26" s="60">
        <f t="shared" si="7"/>
        <v>41595</v>
      </c>
      <c r="B26" s="62"/>
      <c r="C26" s="14" t="s">
        <v>8</v>
      </c>
      <c r="D26" s="43"/>
      <c r="E26" s="48"/>
      <c r="F26" s="47"/>
      <c r="G26" s="68">
        <f t="shared" ca="1" si="2"/>
        <v>0</v>
      </c>
      <c r="H26" s="57">
        <f t="shared" si="3"/>
        <v>0</v>
      </c>
      <c r="I26" s="413"/>
      <c r="J26" s="414"/>
      <c r="K26" s="415"/>
      <c r="L26" s="416"/>
      <c r="M26" s="39" t="str">
        <f t="shared" ca="1" si="4"/>
        <v/>
      </c>
      <c r="N26" s="77">
        <f t="shared" si="8"/>
        <v>41595</v>
      </c>
      <c r="O26" s="129">
        <f t="shared" ca="1" si="9"/>
        <v>0</v>
      </c>
      <c r="P26" s="130">
        <f t="shared" si="10"/>
        <v>0</v>
      </c>
      <c r="Q26" s="99">
        <f t="shared" ca="1" si="5"/>
        <v>0</v>
      </c>
      <c r="R26" s="92"/>
      <c r="S26" s="102">
        <f t="shared" ca="1" si="5"/>
        <v>0</v>
      </c>
      <c r="T26" s="93"/>
      <c r="U26" s="105">
        <f t="shared" ca="1" si="5"/>
        <v>0</v>
      </c>
      <c r="V26" s="94"/>
      <c r="W26" s="111">
        <f t="shared" ca="1" si="5"/>
        <v>0</v>
      </c>
      <c r="X26" s="112"/>
      <c r="Y26" s="161">
        <f t="shared" si="6"/>
        <v>0</v>
      </c>
    </row>
    <row r="27" spans="1:25" ht="20.100000000000001" customHeight="1" x14ac:dyDescent="0.15">
      <c r="A27" s="60">
        <f t="shared" si="7"/>
        <v>41596</v>
      </c>
      <c r="B27" s="62"/>
      <c r="C27" s="14" t="s">
        <v>8</v>
      </c>
      <c r="D27" s="43"/>
      <c r="E27" s="48"/>
      <c r="F27" s="47"/>
      <c r="G27" s="68">
        <f t="shared" ca="1" si="2"/>
        <v>0</v>
      </c>
      <c r="H27" s="57">
        <f t="shared" si="3"/>
        <v>0</v>
      </c>
      <c r="I27" s="413"/>
      <c r="J27" s="414"/>
      <c r="K27" s="415"/>
      <c r="L27" s="416"/>
      <c r="M27" s="39" t="str">
        <f t="shared" ca="1" si="4"/>
        <v/>
      </c>
      <c r="N27" s="77">
        <f t="shared" si="8"/>
        <v>41596</v>
      </c>
      <c r="O27" s="129">
        <f t="shared" ca="1" si="9"/>
        <v>0</v>
      </c>
      <c r="P27" s="130">
        <f t="shared" si="10"/>
        <v>0</v>
      </c>
      <c r="Q27" s="99">
        <f t="shared" ca="1" si="5"/>
        <v>0</v>
      </c>
      <c r="R27" s="92"/>
      <c r="S27" s="102">
        <f t="shared" ca="1" si="5"/>
        <v>0</v>
      </c>
      <c r="T27" s="93"/>
      <c r="U27" s="105">
        <f t="shared" ca="1" si="5"/>
        <v>0</v>
      </c>
      <c r="V27" s="94"/>
      <c r="W27" s="111">
        <f t="shared" ca="1" si="5"/>
        <v>0</v>
      </c>
      <c r="X27" s="112"/>
      <c r="Y27" s="161">
        <f t="shared" si="6"/>
        <v>0</v>
      </c>
    </row>
    <row r="28" spans="1:25" ht="20.100000000000001" customHeight="1" x14ac:dyDescent="0.15">
      <c r="A28" s="60">
        <f t="shared" si="7"/>
        <v>41597</v>
      </c>
      <c r="B28" s="62">
        <v>0.33333333333333331</v>
      </c>
      <c r="C28" s="14" t="s">
        <v>8</v>
      </c>
      <c r="D28" s="43">
        <v>0.89583333333333337</v>
      </c>
      <c r="E28" s="48">
        <v>4.1666666666666664E-2</v>
      </c>
      <c r="F28" s="47"/>
      <c r="G28" s="68">
        <f t="shared" ca="1" si="2"/>
        <v>0.33333333333333331</v>
      </c>
      <c r="H28" s="57">
        <f t="shared" si="3"/>
        <v>0.52083333333333337</v>
      </c>
      <c r="I28" s="425"/>
      <c r="J28" s="425"/>
      <c r="K28" s="425"/>
      <c r="L28" s="426"/>
      <c r="M28" s="39" t="str">
        <f t="shared" ca="1" si="4"/>
        <v>営業日</v>
      </c>
      <c r="N28" s="77">
        <f t="shared" si="8"/>
        <v>41597</v>
      </c>
      <c r="O28" s="129">
        <f t="shared" ca="1" si="9"/>
        <v>10</v>
      </c>
      <c r="P28" s="130">
        <f t="shared" si="10"/>
        <v>12.5</v>
      </c>
      <c r="Q28" s="99">
        <f t="shared" ca="1" si="5"/>
        <v>0</v>
      </c>
      <c r="R28" s="92"/>
      <c r="S28" s="102">
        <f t="shared" ca="1" si="5"/>
        <v>0</v>
      </c>
      <c r="T28" s="93"/>
      <c r="U28" s="105">
        <f t="shared" ca="1" si="5"/>
        <v>0</v>
      </c>
      <c r="V28" s="94"/>
      <c r="W28" s="111">
        <f t="shared" ca="1" si="5"/>
        <v>0</v>
      </c>
      <c r="X28" s="112"/>
      <c r="Y28" s="161">
        <f t="shared" si="6"/>
        <v>0</v>
      </c>
    </row>
    <row r="29" spans="1:25" ht="20.100000000000001" customHeight="1" x14ac:dyDescent="0.15">
      <c r="A29" s="60">
        <f t="shared" si="7"/>
        <v>41598</v>
      </c>
      <c r="B29" s="62">
        <v>0.33333333333333331</v>
      </c>
      <c r="C29" s="14" t="s">
        <v>8</v>
      </c>
      <c r="D29" s="43">
        <v>0.9375</v>
      </c>
      <c r="E29" s="48">
        <v>4.1666666666666664E-2</v>
      </c>
      <c r="F29" s="47"/>
      <c r="G29" s="68">
        <f t="shared" ca="1" si="2"/>
        <v>0.33333333333333331</v>
      </c>
      <c r="H29" s="57">
        <f t="shared" si="3"/>
        <v>0.56250000000000011</v>
      </c>
      <c r="I29" s="413"/>
      <c r="J29" s="414"/>
      <c r="K29" s="415"/>
      <c r="L29" s="416"/>
      <c r="M29" s="39" t="str">
        <f t="shared" ca="1" si="4"/>
        <v>営業日</v>
      </c>
      <c r="N29" s="77">
        <f t="shared" si="8"/>
        <v>41598</v>
      </c>
      <c r="O29" s="129">
        <f t="shared" ca="1" si="9"/>
        <v>10</v>
      </c>
      <c r="P29" s="130">
        <f t="shared" si="10"/>
        <v>13.500000000000004</v>
      </c>
      <c r="Q29" s="99">
        <f t="shared" ca="1" si="5"/>
        <v>0</v>
      </c>
      <c r="R29" s="92"/>
      <c r="S29" s="102">
        <f t="shared" ca="1" si="5"/>
        <v>0</v>
      </c>
      <c r="T29" s="93"/>
      <c r="U29" s="105">
        <f t="shared" ca="1" si="5"/>
        <v>0</v>
      </c>
      <c r="V29" s="94"/>
      <c r="W29" s="111">
        <f t="shared" ca="1" si="5"/>
        <v>0</v>
      </c>
      <c r="X29" s="112"/>
      <c r="Y29" s="161">
        <f t="shared" si="6"/>
        <v>0</v>
      </c>
    </row>
    <row r="30" spans="1:25" ht="20.100000000000001" customHeight="1" x14ac:dyDescent="0.15">
      <c r="A30" s="60">
        <f t="shared" si="7"/>
        <v>41599</v>
      </c>
      <c r="B30" s="62">
        <v>0.33333333333333331</v>
      </c>
      <c r="C30" s="14" t="s">
        <v>8</v>
      </c>
      <c r="D30" s="43">
        <v>0.91666666666666663</v>
      </c>
      <c r="E30" s="48">
        <v>4.1666666666666664E-2</v>
      </c>
      <c r="F30" s="47"/>
      <c r="G30" s="68">
        <f t="shared" ca="1" si="2"/>
        <v>0.33333333333333331</v>
      </c>
      <c r="H30" s="57">
        <f t="shared" si="3"/>
        <v>0.54166666666666663</v>
      </c>
      <c r="I30" s="413"/>
      <c r="J30" s="414"/>
      <c r="K30" s="415"/>
      <c r="L30" s="416"/>
      <c r="M30" s="39" t="str">
        <f t="shared" ca="1" si="4"/>
        <v>営業日</v>
      </c>
      <c r="N30" s="77">
        <f t="shared" si="8"/>
        <v>41599</v>
      </c>
      <c r="O30" s="129">
        <f t="shared" ca="1" si="9"/>
        <v>10</v>
      </c>
      <c r="P30" s="130">
        <f t="shared" si="10"/>
        <v>13</v>
      </c>
      <c r="Q30" s="99">
        <f t="shared" ca="1" si="5"/>
        <v>0</v>
      </c>
      <c r="R30" s="92"/>
      <c r="S30" s="102">
        <f t="shared" ca="1" si="5"/>
        <v>0</v>
      </c>
      <c r="T30" s="93"/>
      <c r="U30" s="105">
        <f t="shared" ca="1" si="5"/>
        <v>0</v>
      </c>
      <c r="V30" s="94"/>
      <c r="W30" s="111">
        <f t="shared" ca="1" si="5"/>
        <v>0</v>
      </c>
      <c r="X30" s="112"/>
      <c r="Y30" s="161">
        <f t="shared" si="6"/>
        <v>0</v>
      </c>
    </row>
    <row r="31" spans="1:25" ht="20.100000000000001" customHeight="1" x14ac:dyDescent="0.15">
      <c r="A31" s="60">
        <f t="shared" si="7"/>
        <v>41600</v>
      </c>
      <c r="B31" s="62"/>
      <c r="C31" s="14" t="s">
        <v>8</v>
      </c>
      <c r="D31" s="43"/>
      <c r="E31" s="48"/>
      <c r="F31" s="47"/>
      <c r="G31" s="68">
        <f t="shared" ca="1" si="2"/>
        <v>0</v>
      </c>
      <c r="H31" s="57">
        <f t="shared" si="3"/>
        <v>0</v>
      </c>
      <c r="I31" s="413"/>
      <c r="J31" s="414"/>
      <c r="K31" s="415"/>
      <c r="L31" s="416"/>
      <c r="M31" s="39" t="str">
        <f t="shared" ca="1" si="4"/>
        <v/>
      </c>
      <c r="N31" s="77">
        <f t="shared" si="8"/>
        <v>41600</v>
      </c>
      <c r="O31" s="129">
        <f t="shared" ca="1" si="9"/>
        <v>0</v>
      </c>
      <c r="P31" s="130">
        <f t="shared" si="10"/>
        <v>0</v>
      </c>
      <c r="Q31" s="99">
        <f t="shared" ca="1" si="5"/>
        <v>0</v>
      </c>
      <c r="R31" s="92"/>
      <c r="S31" s="102">
        <f t="shared" ca="1" si="5"/>
        <v>0</v>
      </c>
      <c r="T31" s="93"/>
      <c r="U31" s="105">
        <f t="shared" ca="1" si="5"/>
        <v>0</v>
      </c>
      <c r="V31" s="94"/>
      <c r="W31" s="111">
        <f t="shared" ca="1" si="5"/>
        <v>0</v>
      </c>
      <c r="X31" s="112"/>
      <c r="Y31" s="161">
        <f t="shared" si="6"/>
        <v>0</v>
      </c>
    </row>
    <row r="32" spans="1:25" ht="20.100000000000001" customHeight="1" x14ac:dyDescent="0.15">
      <c r="A32" s="60">
        <f t="shared" si="7"/>
        <v>41601</v>
      </c>
      <c r="B32" s="62">
        <v>0.41666666666666669</v>
      </c>
      <c r="C32" s="14" t="s">
        <v>8</v>
      </c>
      <c r="D32" s="43">
        <v>0.83333333333333337</v>
      </c>
      <c r="E32" s="48">
        <v>4.1666666666666664E-2</v>
      </c>
      <c r="F32" s="47"/>
      <c r="G32" s="68">
        <f t="shared" ca="1" si="2"/>
        <v>0.33333333333333331</v>
      </c>
      <c r="H32" s="57">
        <f t="shared" si="3"/>
        <v>0.375</v>
      </c>
      <c r="I32" s="413"/>
      <c r="J32" s="414"/>
      <c r="K32" s="415"/>
      <c r="L32" s="416"/>
      <c r="M32" s="39" t="str">
        <f t="shared" ca="1" si="4"/>
        <v>営業日</v>
      </c>
      <c r="N32" s="77">
        <f t="shared" si="8"/>
        <v>41601</v>
      </c>
      <c r="O32" s="129">
        <f t="shared" ca="1" si="9"/>
        <v>10</v>
      </c>
      <c r="P32" s="130">
        <f t="shared" si="10"/>
        <v>9</v>
      </c>
      <c r="Q32" s="99">
        <f t="shared" ca="1" si="5"/>
        <v>0</v>
      </c>
      <c r="R32" s="92"/>
      <c r="S32" s="102">
        <f t="shared" ca="1" si="5"/>
        <v>0</v>
      </c>
      <c r="T32" s="93"/>
      <c r="U32" s="105">
        <f t="shared" ca="1" si="5"/>
        <v>0</v>
      </c>
      <c r="V32" s="94"/>
      <c r="W32" s="111">
        <f t="shared" ca="1" si="5"/>
        <v>0</v>
      </c>
      <c r="X32" s="112"/>
      <c r="Y32" s="161">
        <f t="shared" si="6"/>
        <v>0</v>
      </c>
    </row>
    <row r="33" spans="1:25" ht="20.100000000000001" customHeight="1" x14ac:dyDescent="0.15">
      <c r="A33" s="60">
        <f t="shared" si="7"/>
        <v>41602</v>
      </c>
      <c r="B33" s="62"/>
      <c r="C33" s="14" t="s">
        <v>8</v>
      </c>
      <c r="D33" s="43"/>
      <c r="E33" s="48"/>
      <c r="F33" s="47"/>
      <c r="G33" s="68">
        <f t="shared" ca="1" si="2"/>
        <v>0</v>
      </c>
      <c r="H33" s="57">
        <f t="shared" si="3"/>
        <v>0</v>
      </c>
      <c r="I33" s="413"/>
      <c r="J33" s="414"/>
      <c r="K33" s="415"/>
      <c r="L33" s="416"/>
      <c r="M33" s="39" t="str">
        <f t="shared" ca="1" si="4"/>
        <v/>
      </c>
      <c r="N33" s="77">
        <f t="shared" si="8"/>
        <v>41602</v>
      </c>
      <c r="O33" s="129">
        <f t="shared" ca="1" si="9"/>
        <v>0</v>
      </c>
      <c r="P33" s="130">
        <f t="shared" si="10"/>
        <v>0</v>
      </c>
      <c r="Q33" s="99">
        <f t="shared" ca="1" si="5"/>
        <v>0</v>
      </c>
      <c r="R33" s="92"/>
      <c r="S33" s="102">
        <f t="shared" ca="1" si="5"/>
        <v>0</v>
      </c>
      <c r="T33" s="93"/>
      <c r="U33" s="105">
        <f t="shared" ca="1" si="5"/>
        <v>0</v>
      </c>
      <c r="V33" s="94"/>
      <c r="W33" s="111">
        <f t="shared" ca="1" si="5"/>
        <v>0</v>
      </c>
      <c r="X33" s="112"/>
      <c r="Y33" s="161">
        <f t="shared" si="6"/>
        <v>0</v>
      </c>
    </row>
    <row r="34" spans="1:25" ht="20.100000000000001" customHeight="1" x14ac:dyDescent="0.15">
      <c r="A34" s="60">
        <f t="shared" si="7"/>
        <v>41603</v>
      </c>
      <c r="B34" s="62"/>
      <c r="C34" s="14" t="s">
        <v>8</v>
      </c>
      <c r="D34" s="43"/>
      <c r="E34" s="48"/>
      <c r="F34" s="47"/>
      <c r="G34" s="68">
        <f t="shared" ca="1" si="2"/>
        <v>0</v>
      </c>
      <c r="H34" s="57">
        <f t="shared" si="3"/>
        <v>0</v>
      </c>
      <c r="I34" s="413"/>
      <c r="J34" s="414"/>
      <c r="K34" s="415"/>
      <c r="L34" s="416"/>
      <c r="M34" s="39" t="str">
        <f t="shared" ca="1" si="4"/>
        <v/>
      </c>
      <c r="N34" s="77">
        <f t="shared" si="8"/>
        <v>41603</v>
      </c>
      <c r="O34" s="129">
        <f t="shared" ca="1" si="9"/>
        <v>0</v>
      </c>
      <c r="P34" s="130">
        <f t="shared" si="10"/>
        <v>0</v>
      </c>
      <c r="Q34" s="99">
        <f t="shared" ca="1" si="5"/>
        <v>0</v>
      </c>
      <c r="R34" s="92"/>
      <c r="S34" s="102">
        <f t="shared" ca="1" si="5"/>
        <v>0</v>
      </c>
      <c r="T34" s="93"/>
      <c r="U34" s="105">
        <f t="shared" ca="1" si="5"/>
        <v>0</v>
      </c>
      <c r="V34" s="94"/>
      <c r="W34" s="111">
        <f t="shared" ca="1" si="5"/>
        <v>0</v>
      </c>
      <c r="X34" s="112"/>
      <c r="Y34" s="161">
        <f t="shared" si="6"/>
        <v>0</v>
      </c>
    </row>
    <row r="35" spans="1:25" ht="20.100000000000001" customHeight="1" x14ac:dyDescent="0.15">
      <c r="A35" s="60">
        <f t="shared" si="7"/>
        <v>41604</v>
      </c>
      <c r="B35" s="62">
        <v>0.41666666666666669</v>
      </c>
      <c r="C35" s="14" t="s">
        <v>8</v>
      </c>
      <c r="D35" s="43">
        <v>0.8125</v>
      </c>
      <c r="E35" s="48">
        <v>4.1666666666666664E-2</v>
      </c>
      <c r="F35" s="47"/>
      <c r="G35" s="68">
        <f t="shared" ca="1" si="2"/>
        <v>0.33333333333333331</v>
      </c>
      <c r="H35" s="57">
        <f t="shared" si="3"/>
        <v>0.35416666666666663</v>
      </c>
      <c r="I35" s="413"/>
      <c r="J35" s="414"/>
      <c r="K35" s="415"/>
      <c r="L35" s="416"/>
      <c r="M35" s="39" t="str">
        <f t="shared" ca="1" si="4"/>
        <v>営業日</v>
      </c>
      <c r="N35" s="77">
        <f t="shared" si="8"/>
        <v>41604</v>
      </c>
      <c r="O35" s="129">
        <f t="shared" ca="1" si="9"/>
        <v>10</v>
      </c>
      <c r="P35" s="130">
        <f t="shared" si="10"/>
        <v>8.5</v>
      </c>
      <c r="Q35" s="99">
        <f t="shared" ca="1" si="5"/>
        <v>0</v>
      </c>
      <c r="R35" s="92"/>
      <c r="S35" s="102">
        <f t="shared" ca="1" si="5"/>
        <v>0</v>
      </c>
      <c r="T35" s="93"/>
      <c r="U35" s="105">
        <f t="shared" ca="1" si="5"/>
        <v>0</v>
      </c>
      <c r="V35" s="94"/>
      <c r="W35" s="111">
        <f t="shared" ca="1" si="5"/>
        <v>0</v>
      </c>
      <c r="X35" s="112"/>
      <c r="Y35" s="161">
        <f t="shared" si="6"/>
        <v>0</v>
      </c>
    </row>
    <row r="36" spans="1:25" ht="20.100000000000001" customHeight="1" x14ac:dyDescent="0.15">
      <c r="A36" s="60">
        <f t="shared" si="7"/>
        <v>41605</v>
      </c>
      <c r="B36" s="62">
        <v>0.33333333333333331</v>
      </c>
      <c r="C36" s="14" t="s">
        <v>8</v>
      </c>
      <c r="D36" s="43">
        <v>0.83333333333333337</v>
      </c>
      <c r="E36" s="48">
        <v>4.1666666666666664E-2</v>
      </c>
      <c r="F36" s="47"/>
      <c r="G36" s="68">
        <f t="shared" ca="1" si="2"/>
        <v>0.33333333333333331</v>
      </c>
      <c r="H36" s="57">
        <f t="shared" si="3"/>
        <v>0.45833333333333331</v>
      </c>
      <c r="I36" s="413"/>
      <c r="J36" s="414"/>
      <c r="K36" s="415"/>
      <c r="L36" s="416"/>
      <c r="M36" s="39" t="str">
        <f t="shared" ca="1" si="4"/>
        <v>営業日</v>
      </c>
      <c r="N36" s="77">
        <f t="shared" si="8"/>
        <v>41605</v>
      </c>
      <c r="O36" s="129">
        <f t="shared" ca="1" si="9"/>
        <v>10</v>
      </c>
      <c r="P36" s="130">
        <f t="shared" si="10"/>
        <v>11</v>
      </c>
      <c r="Q36" s="99">
        <f t="shared" ca="1" si="5"/>
        <v>0</v>
      </c>
      <c r="R36" s="92"/>
      <c r="S36" s="102">
        <f t="shared" ca="1" si="5"/>
        <v>0</v>
      </c>
      <c r="T36" s="93"/>
      <c r="U36" s="105">
        <f t="shared" ca="1" si="5"/>
        <v>0</v>
      </c>
      <c r="V36" s="94"/>
      <c r="W36" s="111">
        <f t="shared" ca="1" si="5"/>
        <v>0</v>
      </c>
      <c r="X36" s="112"/>
      <c r="Y36" s="161">
        <f t="shared" si="6"/>
        <v>0</v>
      </c>
    </row>
    <row r="37" spans="1:25" ht="20.100000000000001" customHeight="1" x14ac:dyDescent="0.15">
      <c r="A37" s="60">
        <f t="shared" si="7"/>
        <v>41606</v>
      </c>
      <c r="B37" s="62">
        <v>0.47916666666666669</v>
      </c>
      <c r="C37" s="15" t="s">
        <v>13</v>
      </c>
      <c r="D37" s="49">
        <v>0.91666666666666663</v>
      </c>
      <c r="E37" s="48">
        <v>4.1666666666666664E-2</v>
      </c>
      <c r="F37" s="47"/>
      <c r="G37" s="68">
        <f t="shared" ca="1" si="2"/>
        <v>0.33333333333333331</v>
      </c>
      <c r="H37" s="57">
        <f t="shared" si="3"/>
        <v>0.39583333333333326</v>
      </c>
      <c r="I37" s="413" t="s">
        <v>132</v>
      </c>
      <c r="J37" s="414"/>
      <c r="K37" s="415"/>
      <c r="L37" s="416"/>
      <c r="M37" s="39" t="str">
        <f t="shared" ca="1" si="4"/>
        <v>営業日</v>
      </c>
      <c r="N37" s="77">
        <f t="shared" si="8"/>
        <v>41606</v>
      </c>
      <c r="O37" s="129">
        <f t="shared" ca="1" si="9"/>
        <v>10</v>
      </c>
      <c r="P37" s="130">
        <f t="shared" si="10"/>
        <v>9.4999999999999982</v>
      </c>
      <c r="Q37" s="99">
        <f t="shared" ca="1" si="5"/>
        <v>0</v>
      </c>
      <c r="R37" s="92"/>
      <c r="S37" s="102">
        <f t="shared" ca="1" si="5"/>
        <v>0</v>
      </c>
      <c r="T37" s="93"/>
      <c r="U37" s="105">
        <f t="shared" ca="1" si="5"/>
        <v>0</v>
      </c>
      <c r="V37" s="94"/>
      <c r="W37" s="111">
        <f t="shared" ca="1" si="5"/>
        <v>0</v>
      </c>
      <c r="X37" s="112"/>
      <c r="Y37" s="161">
        <f t="shared" si="6"/>
        <v>0</v>
      </c>
    </row>
    <row r="38" spans="1:25" ht="20.100000000000001" customHeight="1" x14ac:dyDescent="0.15">
      <c r="A38" s="60">
        <f t="shared" si="7"/>
        <v>41607</v>
      </c>
      <c r="B38" s="62">
        <v>0.33333333333333331</v>
      </c>
      <c r="C38" s="15" t="s">
        <v>13</v>
      </c>
      <c r="D38" s="43">
        <v>0.72916666666666663</v>
      </c>
      <c r="E38" s="48">
        <v>4.1666666666666664E-2</v>
      </c>
      <c r="F38" s="47"/>
      <c r="G38" s="68">
        <f t="shared" ca="1" si="2"/>
        <v>0.33333333333333331</v>
      </c>
      <c r="H38" s="57">
        <f t="shared" si="3"/>
        <v>0.35416666666666663</v>
      </c>
      <c r="I38" s="413"/>
      <c r="J38" s="414"/>
      <c r="K38" s="415"/>
      <c r="L38" s="416"/>
      <c r="M38" s="39" t="str">
        <f t="shared" ca="1" si="4"/>
        <v>営業日</v>
      </c>
      <c r="N38" s="77">
        <f t="shared" si="8"/>
        <v>41607</v>
      </c>
      <c r="O38" s="129">
        <f t="shared" ca="1" si="9"/>
        <v>10</v>
      </c>
      <c r="P38" s="130">
        <f t="shared" si="10"/>
        <v>8.5</v>
      </c>
      <c r="Q38" s="99">
        <f t="shared" ca="1" si="5"/>
        <v>0</v>
      </c>
      <c r="R38" s="92"/>
      <c r="S38" s="102">
        <f t="shared" ca="1" si="5"/>
        <v>0</v>
      </c>
      <c r="T38" s="93"/>
      <c r="U38" s="105">
        <f t="shared" ca="1" si="5"/>
        <v>0</v>
      </c>
      <c r="V38" s="94"/>
      <c r="W38" s="111">
        <f t="shared" ca="1" si="5"/>
        <v>0</v>
      </c>
      <c r="X38" s="112"/>
      <c r="Y38" s="161">
        <f t="shared" si="6"/>
        <v>0</v>
      </c>
    </row>
    <row r="39" spans="1:25" ht="20.100000000000001" customHeight="1" thickBot="1" x14ac:dyDescent="0.2">
      <c r="A39" s="61" t="str">
        <f t="shared" si="7"/>
        <v/>
      </c>
      <c r="B39" s="64"/>
      <c r="C39" s="16" t="s">
        <v>13</v>
      </c>
      <c r="D39" s="50"/>
      <c r="E39" s="51"/>
      <c r="F39" s="52"/>
      <c r="G39" s="69">
        <f t="shared" ca="1" si="2"/>
        <v>0</v>
      </c>
      <c r="H39" s="58">
        <f t="shared" si="3"/>
        <v>0</v>
      </c>
      <c r="I39" s="417"/>
      <c r="J39" s="418"/>
      <c r="K39" s="419"/>
      <c r="L39" s="420"/>
      <c r="M39" s="39" t="e">
        <f t="shared" ca="1" si="4"/>
        <v>#VALUE!</v>
      </c>
      <c r="N39" s="78" t="str">
        <f t="shared" si="8"/>
        <v/>
      </c>
      <c r="O39" s="131">
        <f t="shared" ca="1" si="9"/>
        <v>0</v>
      </c>
      <c r="P39" s="132">
        <f t="shared" si="10"/>
        <v>0</v>
      </c>
      <c r="Q39" s="100">
        <f t="shared" ca="1" si="5"/>
        <v>0</v>
      </c>
      <c r="R39" s="95"/>
      <c r="S39" s="103">
        <f t="shared" ca="1" si="5"/>
        <v>0</v>
      </c>
      <c r="T39" s="96"/>
      <c r="U39" s="106">
        <f t="shared" ca="1" si="5"/>
        <v>0</v>
      </c>
      <c r="V39" s="97"/>
      <c r="W39" s="113">
        <f t="shared" ca="1" si="5"/>
        <v>0</v>
      </c>
      <c r="X39" s="114"/>
      <c r="Y39" s="162">
        <f t="shared" si="6"/>
        <v>0</v>
      </c>
    </row>
    <row r="40" spans="1:25" ht="20.100000000000001" customHeight="1" thickBot="1" x14ac:dyDescent="0.2">
      <c r="A40" s="421" t="s">
        <v>9</v>
      </c>
      <c r="B40" s="422"/>
      <c r="C40" s="53">
        <f ca="1">COUNTIF(M9:M39, "営業日")</f>
        <v>20</v>
      </c>
      <c r="D40" s="74" t="s">
        <v>10</v>
      </c>
      <c r="E40" s="54">
        <v>0</v>
      </c>
      <c r="F40" s="55">
        <v>0</v>
      </c>
      <c r="G40" s="54">
        <f ca="1">SUM(G9:G39)</f>
        <v>6.6666666666666643</v>
      </c>
      <c r="H40" s="59">
        <f>SUM(H9:H39)</f>
        <v>8.2291666666666661</v>
      </c>
      <c r="I40" s="423"/>
      <c r="J40" s="423"/>
      <c r="K40" s="423"/>
      <c r="L40" s="424"/>
      <c r="M40" s="6"/>
      <c r="N40" s="6"/>
      <c r="O40" s="139">
        <f t="shared" ref="O40:X40" ca="1" si="11">SUM(O9:O39)</f>
        <v>200</v>
      </c>
      <c r="P40" s="140">
        <f>SUM(P9:P39)</f>
        <v>197.5</v>
      </c>
      <c r="Q40" s="143">
        <f t="shared" ca="1" si="11"/>
        <v>0</v>
      </c>
      <c r="R40" s="144">
        <f t="shared" si="11"/>
        <v>0</v>
      </c>
      <c r="S40" s="147">
        <f t="shared" ca="1" si="11"/>
        <v>0</v>
      </c>
      <c r="T40" s="148">
        <f t="shared" si="11"/>
        <v>0</v>
      </c>
      <c r="U40" s="151">
        <f t="shared" ca="1" si="11"/>
        <v>0</v>
      </c>
      <c r="V40" s="152">
        <f t="shared" si="11"/>
        <v>0</v>
      </c>
      <c r="W40" s="155">
        <f t="shared" ca="1" si="11"/>
        <v>0</v>
      </c>
      <c r="X40" s="156">
        <f t="shared" si="11"/>
        <v>0</v>
      </c>
      <c r="Y40" s="163">
        <f>SUM(Y9:Y39)</f>
        <v>0</v>
      </c>
    </row>
    <row r="41" spans="1:25" ht="8.25" customHeight="1" thickBot="1" x14ac:dyDescent="0.2">
      <c r="C41" s="2"/>
      <c r="D41" s="2"/>
      <c r="E41" s="2"/>
      <c r="F41" s="2"/>
      <c r="G41" s="2"/>
      <c r="H41" s="2"/>
      <c r="I41" s="6"/>
      <c r="J41" s="6"/>
      <c r="K41" s="6"/>
      <c r="L41" s="6"/>
      <c r="M41" s="6"/>
      <c r="N41" s="6"/>
      <c r="P41">
        <f>COUNTIF(P9:P39,"&lt;&gt;"&amp;0)</f>
        <v>20</v>
      </c>
    </row>
    <row r="42" spans="1:25" s="17" customFormat="1" ht="16.5" customHeight="1" thickBot="1" x14ac:dyDescent="0.2">
      <c r="A42" s="411" t="s">
        <v>11</v>
      </c>
      <c r="B42" s="412"/>
      <c r="I42" s="18"/>
      <c r="J42" s="18"/>
      <c r="K42" s="18"/>
      <c r="L42" s="18"/>
      <c r="M42" s="19"/>
      <c r="N42" s="19"/>
      <c r="Y42" s="159"/>
    </row>
    <row r="43" spans="1:25" s="17" customFormat="1" ht="16.5" customHeight="1" thickBot="1" x14ac:dyDescent="0.2">
      <c r="A43" s="360"/>
      <c r="B43" s="361"/>
      <c r="C43" s="361"/>
      <c r="D43" s="361"/>
      <c r="E43" s="361"/>
      <c r="F43" s="361"/>
      <c r="G43" s="361"/>
      <c r="H43" s="362"/>
      <c r="I43" s="20"/>
      <c r="J43" s="21"/>
      <c r="K43" s="21"/>
      <c r="L43" s="21"/>
      <c r="M43" s="19"/>
      <c r="N43" s="19"/>
      <c r="O43" s="166" t="s">
        <v>29</v>
      </c>
      <c r="P43" s="167" t="s">
        <v>56</v>
      </c>
      <c r="Y43" s="159"/>
    </row>
    <row r="44" spans="1:25" s="17" customFormat="1" ht="16.5" customHeight="1" thickBot="1" x14ac:dyDescent="0.2">
      <c r="A44" s="357"/>
      <c r="B44" s="358"/>
      <c r="C44" s="358"/>
      <c r="D44" s="358"/>
      <c r="E44" s="358"/>
      <c r="F44" s="358"/>
      <c r="G44" s="358"/>
      <c r="H44" s="359"/>
      <c r="I44" s="22"/>
      <c r="J44" s="22"/>
      <c r="K44" s="22"/>
      <c r="L44" s="22"/>
      <c r="M44" s="19"/>
      <c r="N44" s="19"/>
      <c r="O44" s="164">
        <f ca="1">Q40+S40+U40+W40</f>
        <v>0</v>
      </c>
      <c r="P44" s="165">
        <f>R40+T40+V40+X40</f>
        <v>0</v>
      </c>
      <c r="Y44" s="159"/>
    </row>
    <row r="45" spans="1:25" s="17" customFormat="1" ht="16.5" customHeight="1" x14ac:dyDescent="0.15">
      <c r="A45" s="357"/>
      <c r="B45" s="358"/>
      <c r="C45" s="358"/>
      <c r="D45" s="358"/>
      <c r="E45" s="358"/>
      <c r="F45" s="358"/>
      <c r="G45" s="358"/>
      <c r="H45" s="359"/>
      <c r="I45" s="22"/>
      <c r="J45" s="22"/>
      <c r="K45" s="22"/>
      <c r="L45" s="22"/>
      <c r="M45" s="19"/>
      <c r="N45" s="19"/>
      <c r="Y45" s="159"/>
    </row>
    <row r="46" spans="1:25" s="17" customFormat="1" ht="16.5" customHeight="1" thickBot="1" x14ac:dyDescent="0.2">
      <c r="A46" s="363"/>
      <c r="B46" s="364"/>
      <c r="C46" s="364"/>
      <c r="D46" s="364"/>
      <c r="E46" s="364"/>
      <c r="F46" s="364"/>
      <c r="G46" s="364"/>
      <c r="H46" s="365"/>
      <c r="I46" s="22"/>
      <c r="J46" s="22"/>
      <c r="K46" s="22"/>
      <c r="L46" s="22"/>
      <c r="M46" s="19"/>
      <c r="N46" s="19"/>
      <c r="Y46" s="159"/>
    </row>
    <row r="47" spans="1:25" s="17" customFormat="1" ht="24" customHeight="1" x14ac:dyDescent="0.15">
      <c r="A47"/>
      <c r="B47"/>
      <c r="C47"/>
      <c r="D47"/>
      <c r="E47"/>
      <c r="F47"/>
      <c r="G47"/>
      <c r="H47"/>
      <c r="I47" s="23"/>
      <c r="J47"/>
      <c r="K47"/>
      <c r="L47" s="24"/>
      <c r="M47" s="19"/>
      <c r="N47" s="19"/>
      <c r="Y47" s="159"/>
    </row>
    <row r="48" spans="1:25" ht="13.5" hidden="1" x14ac:dyDescent="0.15"/>
    <row r="49" spans="11:11" ht="13.5" hidden="1" x14ac:dyDescent="0.15">
      <c r="K49" t="s">
        <v>12</v>
      </c>
    </row>
    <row r="50" spans="11:11" ht="13.5" hidden="1" x14ac:dyDescent="0.15"/>
  </sheetData>
  <sheetProtection insertColumns="0" insertRows="0" deleteColumns="0" deleteRows="0" selectLockedCells="1" selectUnlockedCells="1"/>
  <dataConsolidate/>
  <mergeCells count="44">
    <mergeCell ref="B6:D6"/>
    <mergeCell ref="G6:H6"/>
    <mergeCell ref="I6:K6"/>
    <mergeCell ref="A1:L1"/>
    <mergeCell ref="N1:V1"/>
    <mergeCell ref="B5:D5"/>
    <mergeCell ref="G5:H5"/>
    <mergeCell ref="I5:L5"/>
    <mergeCell ref="I18:L18"/>
    <mergeCell ref="B8:D8"/>
    <mergeCell ref="I8:L8"/>
    <mergeCell ref="I9:L9"/>
    <mergeCell ref="I10:L10"/>
    <mergeCell ref="I11:L11"/>
    <mergeCell ref="I12:L12"/>
    <mergeCell ref="I13:L13"/>
    <mergeCell ref="I14:L14"/>
    <mergeCell ref="I15:L15"/>
    <mergeCell ref="I16:L16"/>
    <mergeCell ref="I17:L17"/>
    <mergeCell ref="I30:L30"/>
    <mergeCell ref="I19:L19"/>
    <mergeCell ref="I20:L20"/>
    <mergeCell ref="I21:L21"/>
    <mergeCell ref="I22:L22"/>
    <mergeCell ref="I23:L23"/>
    <mergeCell ref="I24:L24"/>
    <mergeCell ref="I25:L25"/>
    <mergeCell ref="I26:L26"/>
    <mergeCell ref="I27:L27"/>
    <mergeCell ref="I28:L28"/>
    <mergeCell ref="I29:L29"/>
    <mergeCell ref="A42:B42"/>
    <mergeCell ref="I31:L31"/>
    <mergeCell ref="I32:L32"/>
    <mergeCell ref="I33:L33"/>
    <mergeCell ref="I34:L34"/>
    <mergeCell ref="I35:L35"/>
    <mergeCell ref="I36:L36"/>
    <mergeCell ref="I37:L37"/>
    <mergeCell ref="I38:L38"/>
    <mergeCell ref="I39:L39"/>
    <mergeCell ref="A40:B40"/>
    <mergeCell ref="I40:L40"/>
  </mergeCells>
  <phoneticPr fontId="4"/>
  <conditionalFormatting sqref="F9:F33 D31:D33 B32:B33 D35:D39 F35:F39 D9:D29 B9:B29 B35:B39">
    <cfRule type="expression" dxfId="258" priority="21" stopIfTrue="1">
      <formula>#REF!=1</formula>
    </cfRule>
  </conditionalFormatting>
  <conditionalFormatting sqref="M9:M39">
    <cfRule type="expression" dxfId="257" priority="22" stopIfTrue="1">
      <formula>#REF!</formula>
    </cfRule>
  </conditionalFormatting>
  <conditionalFormatting sqref="E9:E33 E35:E39">
    <cfRule type="expression" dxfId="256" priority="23" stopIfTrue="1">
      <formula>#REF!</formula>
    </cfRule>
    <cfRule type="expression" dxfId="255" priority="24" stopIfTrue="1">
      <formula>#REF!=1</formula>
    </cfRule>
  </conditionalFormatting>
  <conditionalFormatting sqref="A19:A39">
    <cfRule type="expression" dxfId="254" priority="19" stopIfTrue="1">
      <formula>WEEKDAY(A19)=1</formula>
    </cfRule>
    <cfRule type="expression" dxfId="253" priority="20">
      <formula>WEEKDAY(A19)=7</formula>
    </cfRule>
  </conditionalFormatting>
  <conditionalFormatting sqref="A19">
    <cfRule type="expression" dxfId="252" priority="18" stopIfTrue="1">
      <formula>ISERROR(MATCH($A19, INDIRECT("休業日!A1:A365"), 0)) =FALSE</formula>
    </cfRule>
  </conditionalFormatting>
  <conditionalFormatting sqref="A9:A18">
    <cfRule type="expression" dxfId="251" priority="16" stopIfTrue="1">
      <formula>WEEKDAY(A9)=1</formula>
    </cfRule>
    <cfRule type="expression" dxfId="250" priority="17">
      <formula>WEEKDAY(A9)=7</formula>
    </cfRule>
  </conditionalFormatting>
  <conditionalFormatting sqref="A9:A18">
    <cfRule type="expression" dxfId="249" priority="15" stopIfTrue="1">
      <formula>ISERROR(MATCH($A9, INDIRECT("休業日!A1:A365"), 0)) =FALSE</formula>
    </cfRule>
  </conditionalFormatting>
  <conditionalFormatting sqref="A20:A39">
    <cfRule type="expression" dxfId="248" priority="14" stopIfTrue="1">
      <formula>ISERROR(MATCH($A20, INDIRECT("休業日!A1:A365"), 0)) =FALSE</formula>
    </cfRule>
  </conditionalFormatting>
  <conditionalFormatting sqref="N19:N39">
    <cfRule type="expression" dxfId="247" priority="12" stopIfTrue="1">
      <formula>WEEKDAY(N19)=1</formula>
    </cfRule>
    <cfRule type="expression" dxfId="246" priority="13">
      <formula>WEEKDAY(N19)=7</formula>
    </cfRule>
  </conditionalFormatting>
  <conditionalFormatting sqref="N19">
    <cfRule type="expression" dxfId="245" priority="11" stopIfTrue="1">
      <formula>ISERROR(MATCH($A19, INDIRECT("休業日!A1:A365"), 0)) =FALSE</formula>
    </cfRule>
  </conditionalFormatting>
  <conditionalFormatting sqref="N9:N18">
    <cfRule type="expression" dxfId="244" priority="9" stopIfTrue="1">
      <formula>WEEKDAY(N9)=1</formula>
    </cfRule>
    <cfRule type="expression" dxfId="243" priority="10">
      <formula>WEEKDAY(N9)=7</formula>
    </cfRule>
  </conditionalFormatting>
  <conditionalFormatting sqref="N9:N18">
    <cfRule type="expression" dxfId="242" priority="8" stopIfTrue="1">
      <formula>ISERROR(MATCH($A9, INDIRECT("休業日!A1:A365"), 0)) =FALSE</formula>
    </cfRule>
  </conditionalFormatting>
  <conditionalFormatting sqref="N20:N39">
    <cfRule type="expression" dxfId="241" priority="7" stopIfTrue="1">
      <formula>ISERROR(MATCH($A20, INDIRECT("休業日!A1:A365"), 0)) =FALSE</formula>
    </cfRule>
  </conditionalFormatting>
  <conditionalFormatting sqref="D30">
    <cfRule type="expression" dxfId="240" priority="6" stopIfTrue="1">
      <formula>#REF!=1</formula>
    </cfRule>
  </conditionalFormatting>
  <conditionalFormatting sqref="F34 B34 D34">
    <cfRule type="expression" dxfId="239" priority="3" stopIfTrue="1">
      <formula>#REF!=1</formula>
    </cfRule>
  </conditionalFormatting>
  <conditionalFormatting sqref="E34">
    <cfRule type="expression" dxfId="238" priority="4" stopIfTrue="1">
      <formula>#REF!</formula>
    </cfRule>
    <cfRule type="expression" dxfId="237" priority="5" stopIfTrue="1">
      <formula>#REF!=1</formula>
    </cfRule>
  </conditionalFormatting>
  <conditionalFormatting sqref="B31">
    <cfRule type="expression" dxfId="236" priority="2" stopIfTrue="1">
      <formula>#REF!=1</formula>
    </cfRule>
  </conditionalFormatting>
  <conditionalFormatting sqref="B30">
    <cfRule type="expression" dxfId="235" priority="1" stopIfTrue="1">
      <formula>#REF!=1</formula>
    </cfRule>
  </conditionalFormatting>
  <dataValidations count="7">
    <dataValidation type="textLength" imeMode="hiragana" operator="lessThanOrEqual" allowBlank="1" showInputMessage="1" showErrorMessage="1" errorTitle="入力文字数制限" error="２５５文字以内で入力してください。" sqref="A43:H46">
      <formula1>256</formula1>
    </dataValidation>
    <dataValidation imeMode="hiragana" allowBlank="1" sqref="I9:L39"/>
    <dataValidation type="whole" showInputMessage="1" showErrorMessage="1" sqref="J4:K4">
      <formula1>1</formula1>
      <formula2>20</formula2>
    </dataValidation>
    <dataValidation type="time" imeMode="off" operator="greaterThanOrEqual" allowBlank="1" showInputMessage="1" showErrorMessage="1" sqref="B9:B39 D9:F39">
      <formula1>0</formula1>
    </dataValidation>
    <dataValidation imeMode="hiragana" allowBlank="1" showInputMessage="1" showErrorMessage="1" sqref="J43:L43 I44:L46 A9:A39 N9:N39"/>
    <dataValidation allowBlank="1" showInputMessage="1" showErrorMessage="1" errorTitle="入力不可" error="自動計算のため、入力不可です。" sqref="C40"/>
    <dataValidation type="whole" operator="lessThanOrEqual" allowBlank="1" showInputMessage="1" showErrorMessage="1" errorTitle="入力不可" error="自動計算のため、入力不可です。" sqref="G9:H40 E40:F40 W9:W40 S9:S40 U9:U40 R40 Q9:Q40 Y9:Y40 X40 V40 T40 O9:P44">
      <formula1>0</formula1>
    </dataValidation>
  </dataValidations>
  <printOptions horizontalCentered="1" verticalCentered="1"/>
  <pageMargins left="0.70866141732283472" right="0.70866141732283472" top="0.74803149606299213" bottom="0.74803149606299213" header="0.31496062992125984" footer="0.31496062992125984"/>
  <pageSetup paperSize="9" scale="88" orientation="portrait" r:id="rId1"/>
  <colBreaks count="1" manualBreakCount="1">
    <brk id="12" max="1048575" man="1"/>
  </colBreaks>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pageSetUpPr fitToPage="1"/>
  </sheetPr>
  <dimension ref="A1:Y50"/>
  <sheetViews>
    <sheetView zoomScale="85" zoomScaleNormal="85" workbookViewId="0">
      <pane ySplit="8" topLeftCell="A21" activePane="bottomLeft" state="frozen"/>
      <selection pane="bottomLeft" activeCell="B31" sqref="B31"/>
    </sheetView>
  </sheetViews>
  <sheetFormatPr defaultColWidth="8" defaultRowHeight="0" customHeight="1" zeroHeight="1" x14ac:dyDescent="0.15"/>
  <cols>
    <col min="1" max="1" width="11.375" bestFit="1" customWidth="1"/>
    <col min="2" max="2" width="8.625" customWidth="1"/>
    <col min="3" max="3" width="4.375" customWidth="1"/>
    <col min="4" max="8" width="8.625" customWidth="1"/>
    <col min="9" max="9" width="15.75" customWidth="1"/>
    <col min="10" max="10" width="7.75" customWidth="1"/>
    <col min="11" max="12" width="3.875" customWidth="1"/>
    <col min="13" max="13" width="2.5" style="5" customWidth="1"/>
    <col min="14" max="14" width="5.5" style="5" bestFit="1" customWidth="1"/>
    <col min="15" max="15" width="13.875" bestFit="1" customWidth="1"/>
    <col min="16" max="16" width="13.875" customWidth="1"/>
    <col min="17" max="17" width="13.875" bestFit="1" customWidth="1"/>
    <col min="18" max="18" width="13.875" customWidth="1"/>
    <col min="19" max="19" width="13.875" bestFit="1" customWidth="1"/>
    <col min="20" max="20" width="13.875" customWidth="1"/>
    <col min="21" max="21" width="13.875" bestFit="1" customWidth="1"/>
    <col min="22" max="22" width="13.875" customWidth="1"/>
    <col min="23" max="23" width="13.875" bestFit="1" customWidth="1"/>
    <col min="24" max="24" width="13.875" customWidth="1"/>
    <col min="25" max="25" width="17.25" style="157" customWidth="1"/>
  </cols>
  <sheetData>
    <row r="1" spans="1:25" ht="33" customHeight="1" thickBot="1" x14ac:dyDescent="0.2">
      <c r="A1" s="442" t="s">
        <v>19</v>
      </c>
      <c r="B1" s="442"/>
      <c r="C1" s="442"/>
      <c r="D1" s="442"/>
      <c r="E1" s="442"/>
      <c r="F1" s="442"/>
      <c r="G1" s="442"/>
      <c r="H1" s="442"/>
      <c r="I1" s="442"/>
      <c r="J1" s="442"/>
      <c r="K1" s="442"/>
      <c r="L1" s="442"/>
      <c r="N1" s="443" t="s">
        <v>20</v>
      </c>
      <c r="O1" s="444"/>
      <c r="P1" s="444"/>
      <c r="Q1" s="444"/>
      <c r="R1" s="444"/>
      <c r="S1" s="444"/>
      <c r="T1" s="444"/>
      <c r="U1" s="444"/>
      <c r="V1" s="444"/>
    </row>
    <row r="2" spans="1:25" ht="17.25" customHeight="1" thickBot="1" x14ac:dyDescent="0.2">
      <c r="A2" s="41"/>
      <c r="B2" s="2"/>
      <c r="C2" s="2"/>
      <c r="D2" s="2"/>
      <c r="E2" s="36"/>
      <c r="F2" s="36"/>
      <c r="G2" s="36"/>
      <c r="H2" s="36"/>
      <c r="I2" s="3"/>
      <c r="J2" s="4"/>
      <c r="K2" s="4"/>
      <c r="N2" s="26"/>
      <c r="O2" s="134" t="s">
        <v>30</v>
      </c>
      <c r="P2" s="135" t="s">
        <v>31</v>
      </c>
      <c r="Q2" s="135" t="s">
        <v>32</v>
      </c>
      <c r="R2" s="136" t="s">
        <v>28</v>
      </c>
      <c r="Y2" s="158" t="s">
        <v>54</v>
      </c>
    </row>
    <row r="3" spans="1:25" ht="17.25" customHeight="1" thickBot="1" x14ac:dyDescent="0.2">
      <c r="A3" s="1"/>
      <c r="B3" s="2"/>
      <c r="C3" s="2"/>
      <c r="D3" s="2"/>
      <c r="E3" s="36"/>
      <c r="F3" s="36"/>
      <c r="G3" s="36"/>
      <c r="H3" s="36"/>
      <c r="I3" s="3"/>
      <c r="J3" s="4"/>
      <c r="K3" s="4"/>
      <c r="N3" s="26"/>
      <c r="O3" s="42">
        <v>200</v>
      </c>
      <c r="P3" s="40">
        <f ca="1">C40</f>
        <v>18</v>
      </c>
      <c r="Q3" s="65">
        <f ca="1">O3/P3</f>
        <v>11.111111111111111</v>
      </c>
      <c r="R3" s="66" t="str">
        <f ca="1">TEXT(Q3/24,"h:mm")</f>
        <v>11:06</v>
      </c>
    </row>
    <row r="4" spans="1:25" ht="8.1" customHeight="1" thickBot="1" x14ac:dyDescent="0.2">
      <c r="B4" s="37"/>
      <c r="C4" s="37"/>
      <c r="D4" s="37"/>
      <c r="I4" s="6"/>
      <c r="J4" s="7">
        <v>1</v>
      </c>
      <c r="K4" s="7"/>
      <c r="M4" s="6"/>
      <c r="N4" s="6"/>
      <c r="O4" s="88"/>
      <c r="P4" s="88"/>
    </row>
    <row r="5" spans="1:25" ht="20.100000000000001" customHeight="1" thickTop="1" x14ac:dyDescent="0.15">
      <c r="A5" s="331" t="s">
        <v>18</v>
      </c>
      <c r="B5" s="445">
        <v>41608</v>
      </c>
      <c r="C5" s="446"/>
      <c r="D5" s="447"/>
      <c r="G5" s="448" t="s">
        <v>0</v>
      </c>
      <c r="H5" s="449"/>
      <c r="I5" s="450" t="s">
        <v>59</v>
      </c>
      <c r="J5" s="450"/>
      <c r="K5" s="450"/>
      <c r="L5" s="451"/>
      <c r="M5" s="6"/>
      <c r="N5" s="133" t="s">
        <v>16</v>
      </c>
      <c r="P5" s="133"/>
      <c r="Q5" s="83" t="s">
        <v>52</v>
      </c>
      <c r="R5" s="79"/>
      <c r="S5" s="85" t="s">
        <v>37</v>
      </c>
      <c r="T5" s="117"/>
      <c r="U5" s="87" t="s">
        <v>40</v>
      </c>
      <c r="V5" s="81"/>
      <c r="W5" s="115" t="s">
        <v>43</v>
      </c>
      <c r="X5" s="107"/>
    </row>
    <row r="6" spans="1:25" ht="20.100000000000001" customHeight="1" thickBot="1" x14ac:dyDescent="0.2">
      <c r="A6" s="332" t="s">
        <v>57</v>
      </c>
      <c r="B6" s="436" t="s">
        <v>61</v>
      </c>
      <c r="C6" s="437"/>
      <c r="D6" s="438"/>
      <c r="E6" s="8"/>
      <c r="F6" s="9"/>
      <c r="G6" s="439" t="s">
        <v>1</v>
      </c>
      <c r="H6" s="440"/>
      <c r="I6" s="441" t="s">
        <v>60</v>
      </c>
      <c r="J6" s="441"/>
      <c r="K6" s="441"/>
      <c r="L6" s="25" t="s">
        <v>2</v>
      </c>
      <c r="M6" s="6"/>
      <c r="N6" s="6"/>
      <c r="Q6" s="84" t="s">
        <v>53</v>
      </c>
      <c r="R6" s="80"/>
      <c r="S6" s="86" t="s">
        <v>38</v>
      </c>
      <c r="T6" s="118"/>
      <c r="U6" s="120" t="s">
        <v>41</v>
      </c>
      <c r="V6" s="82"/>
      <c r="W6" s="121" t="s">
        <v>44</v>
      </c>
      <c r="X6" s="108"/>
    </row>
    <row r="7" spans="1:25" ht="19.5" customHeight="1" thickBot="1" x14ac:dyDescent="0.2">
      <c r="A7" s="330" t="str">
        <f>IF(LEN(B5)=6,B5,CONCATENATE(,YEAR(B5),IF(LEN(MONTH(B5)) &gt; 1, "", "0"), MONTH(B5)))</f>
        <v>201712</v>
      </c>
      <c r="D7" s="10"/>
      <c r="E7" s="11"/>
      <c r="F7" s="12"/>
      <c r="G7" s="12"/>
      <c r="H7" s="2"/>
      <c r="I7" s="2"/>
      <c r="J7" s="2"/>
      <c r="K7" s="2"/>
      <c r="L7" s="13"/>
      <c r="M7" s="6"/>
      <c r="N7" s="6"/>
      <c r="Q7" s="84" t="s">
        <v>50</v>
      </c>
      <c r="R7" s="116"/>
      <c r="S7" s="119" t="s">
        <v>39</v>
      </c>
      <c r="T7" s="122"/>
      <c r="U7" s="125" t="s">
        <v>42</v>
      </c>
      <c r="V7" s="123"/>
      <c r="W7" s="126" t="s">
        <v>45</v>
      </c>
      <c r="X7" s="124"/>
    </row>
    <row r="8" spans="1:25" ht="24.75" customHeight="1" thickTop="1" thickBot="1" x14ac:dyDescent="0.2">
      <c r="A8" s="70" t="s">
        <v>3</v>
      </c>
      <c r="B8" s="427" t="s">
        <v>4</v>
      </c>
      <c r="C8" s="428"/>
      <c r="D8" s="429"/>
      <c r="E8" s="71" t="s">
        <v>17</v>
      </c>
      <c r="F8" s="72" t="s">
        <v>5</v>
      </c>
      <c r="G8" s="71" t="s">
        <v>21</v>
      </c>
      <c r="H8" s="73" t="s">
        <v>6</v>
      </c>
      <c r="I8" s="430" t="s">
        <v>7</v>
      </c>
      <c r="J8" s="430"/>
      <c r="K8" s="430"/>
      <c r="L8" s="431"/>
      <c r="M8" s="67">
        <v>0.33333333333333331</v>
      </c>
      <c r="N8" s="75" t="s">
        <v>15</v>
      </c>
      <c r="O8" s="137" t="s">
        <v>27</v>
      </c>
      <c r="P8" s="138" t="s">
        <v>14</v>
      </c>
      <c r="Q8" s="141" t="s">
        <v>46</v>
      </c>
      <c r="R8" s="142" t="s">
        <v>14</v>
      </c>
      <c r="S8" s="145" t="s">
        <v>47</v>
      </c>
      <c r="T8" s="146" t="s">
        <v>14</v>
      </c>
      <c r="U8" s="149" t="s">
        <v>48</v>
      </c>
      <c r="V8" s="150" t="s">
        <v>14</v>
      </c>
      <c r="W8" s="153" t="s">
        <v>49</v>
      </c>
      <c r="X8" s="154" t="s">
        <v>14</v>
      </c>
      <c r="Y8" s="138" t="s">
        <v>55</v>
      </c>
    </row>
    <row r="9" spans="1:25" ht="20.100000000000001" customHeight="1" thickTop="1" x14ac:dyDescent="0.15">
      <c r="A9" s="60">
        <f>TEXT(CONCATENATE(A7, "01"), "0000!/00!/00")*1</f>
        <v>41608</v>
      </c>
      <c r="B9" s="62">
        <v>0.41666666666666669</v>
      </c>
      <c r="C9" s="14" t="s">
        <v>8</v>
      </c>
      <c r="D9" s="43">
        <v>0.875</v>
      </c>
      <c r="E9" s="44">
        <v>4.1666666666666664E-2</v>
      </c>
      <c r="F9" s="45"/>
      <c r="G9" s="68">
        <f ca="1">IF(ISERROR(M9), 0, IF(M9="営業日", M$8, 0))</f>
        <v>0.33333333333333331</v>
      </c>
      <c r="H9" s="56">
        <f>D9-B9-E9-F9</f>
        <v>0.41666666666666663</v>
      </c>
      <c r="I9" s="432"/>
      <c r="J9" s="433"/>
      <c r="K9" s="434"/>
      <c r="L9" s="435"/>
      <c r="M9" s="39" t="str">
        <f ca="1">IF(WEEKDAY(A9)=1,"",IF(WEEKDAY(A9)=7,"",IF(ISERROR(MATCH(A9,INDIRECT("休業日!a1:a365"),0))=FALSE,"","営業日")))</f>
        <v>営業日</v>
      </c>
      <c r="N9" s="76">
        <f>TEXT(CONCATENATE(A7, "01"), "0000!/00!/00")*1</f>
        <v>41608</v>
      </c>
      <c r="O9" s="127">
        <f t="shared" ref="O9:O10" ca="1" si="0">IF(ISERROR(M9), 0, IF(M9="営業日", $Q$3, 0))</f>
        <v>11.111111111111111</v>
      </c>
      <c r="P9" s="128">
        <f t="shared" ref="P9:P10" si="1">H9*24</f>
        <v>10</v>
      </c>
      <c r="Q9" s="98">
        <f ca="1">$O9*R$7</f>
        <v>0</v>
      </c>
      <c r="R9" s="89"/>
      <c r="S9" s="101">
        <f ca="1">$O9*T$7</f>
        <v>0</v>
      </c>
      <c r="T9" s="90"/>
      <c r="U9" s="104">
        <f ca="1">$O9*V$7</f>
        <v>0</v>
      </c>
      <c r="V9" s="91"/>
      <c r="W9" s="109">
        <f ca="1">$O9*X$7</f>
        <v>0</v>
      </c>
      <c r="X9" s="110"/>
      <c r="Y9" s="160">
        <f>R9+T9+V9+X9</f>
        <v>0</v>
      </c>
    </row>
    <row r="10" spans="1:25" ht="20.100000000000001" customHeight="1" x14ac:dyDescent="0.15">
      <c r="A10" s="60">
        <f>IF(A9="", "",IF(MONTH(A9)=MONTH(A9+1),A9+1,""))</f>
        <v>41609</v>
      </c>
      <c r="B10" s="62"/>
      <c r="C10" s="14" t="s">
        <v>8</v>
      </c>
      <c r="D10" s="43"/>
      <c r="E10" s="46"/>
      <c r="F10" s="47"/>
      <c r="G10" s="68">
        <f t="shared" ref="G10:G39" ca="1" si="2">IF(ISERROR(M10), 0, IF(M10="営業日", M$8, 0))</f>
        <v>0</v>
      </c>
      <c r="H10" s="57">
        <f t="shared" ref="H10:H39" si="3">D10-B10-E10-F10</f>
        <v>0</v>
      </c>
      <c r="I10" s="413"/>
      <c r="J10" s="414"/>
      <c r="K10" s="415"/>
      <c r="L10" s="416"/>
      <c r="M10" s="39" t="str">
        <f t="shared" ref="M10:M39" ca="1" si="4">IF(WEEKDAY(A10)=1,"",IF(WEEKDAY(A10)=7,"",IF(ISERROR(MATCH(A10,INDIRECT("休業日!a1:a365"),0))=FALSE,"","営業日")))</f>
        <v/>
      </c>
      <c r="N10" s="77">
        <f>IF(N9="", "",IF(MONTH(N9)=MONTH(N9+1),N9+1,""))</f>
        <v>41609</v>
      </c>
      <c r="O10" s="129">
        <f t="shared" ca="1" si="0"/>
        <v>0</v>
      </c>
      <c r="P10" s="130">
        <f t="shared" si="1"/>
        <v>0</v>
      </c>
      <c r="Q10" s="99">
        <f t="shared" ref="Q10:W39" ca="1" si="5">$O10*R$7</f>
        <v>0</v>
      </c>
      <c r="R10" s="92"/>
      <c r="S10" s="102">
        <f t="shared" ca="1" si="5"/>
        <v>0</v>
      </c>
      <c r="T10" s="93"/>
      <c r="U10" s="105">
        <f t="shared" ca="1" si="5"/>
        <v>0</v>
      </c>
      <c r="V10" s="94"/>
      <c r="W10" s="111">
        <f t="shared" ca="1" si="5"/>
        <v>0</v>
      </c>
      <c r="X10" s="112"/>
      <c r="Y10" s="161">
        <f t="shared" ref="Y10:Y39" si="6">R10+T10+V10+X10</f>
        <v>0</v>
      </c>
    </row>
    <row r="11" spans="1:25" ht="20.100000000000001" customHeight="1" x14ac:dyDescent="0.15">
      <c r="A11" s="60">
        <f t="shared" ref="A11:A39" si="7">IF(A10="", "",IF(MONTH(A10)=MONTH(A10+1),A10+1,""))</f>
        <v>41610</v>
      </c>
      <c r="B11" s="62"/>
      <c r="C11" s="14" t="s">
        <v>8</v>
      </c>
      <c r="D11" s="43"/>
      <c r="E11" s="48"/>
      <c r="F11" s="47"/>
      <c r="G11" s="68">
        <f t="shared" ca="1" si="2"/>
        <v>0</v>
      </c>
      <c r="H11" s="57">
        <f t="shared" si="3"/>
        <v>0</v>
      </c>
      <c r="I11" s="413"/>
      <c r="J11" s="414"/>
      <c r="K11" s="415"/>
      <c r="L11" s="416"/>
      <c r="M11" s="39" t="str">
        <f t="shared" ca="1" si="4"/>
        <v/>
      </c>
      <c r="N11" s="77">
        <f t="shared" ref="N11:N39" si="8">IF(N10="", "",IF(MONTH(N10)=MONTH(N10+1),N10+1,""))</f>
        <v>41610</v>
      </c>
      <c r="O11" s="129">
        <f ca="1">IF(ISERROR(M11), 0, IF(M11="営業日", $Q$3, 0))</f>
        <v>0</v>
      </c>
      <c r="P11" s="130">
        <f>H11*24</f>
        <v>0</v>
      </c>
      <c r="Q11" s="99">
        <f t="shared" ca="1" si="5"/>
        <v>0</v>
      </c>
      <c r="R11" s="92"/>
      <c r="S11" s="102">
        <f t="shared" ca="1" si="5"/>
        <v>0</v>
      </c>
      <c r="T11" s="93"/>
      <c r="U11" s="105">
        <f t="shared" ca="1" si="5"/>
        <v>0</v>
      </c>
      <c r="V11" s="94"/>
      <c r="W11" s="111">
        <f t="shared" ca="1" si="5"/>
        <v>0</v>
      </c>
      <c r="X11" s="112"/>
      <c r="Y11" s="161">
        <f t="shared" si="6"/>
        <v>0</v>
      </c>
    </row>
    <row r="12" spans="1:25" ht="20.100000000000001" customHeight="1" x14ac:dyDescent="0.15">
      <c r="A12" s="60">
        <f t="shared" si="7"/>
        <v>41611</v>
      </c>
      <c r="B12" s="62">
        <v>0.33333333333333331</v>
      </c>
      <c r="C12" s="14" t="s">
        <v>8</v>
      </c>
      <c r="D12" s="43">
        <v>0.89583333333333337</v>
      </c>
      <c r="E12" s="48">
        <v>4.1666666666666664E-2</v>
      </c>
      <c r="F12" s="47"/>
      <c r="G12" s="68">
        <f t="shared" ca="1" si="2"/>
        <v>0.33333333333333331</v>
      </c>
      <c r="H12" s="57">
        <f t="shared" si="3"/>
        <v>0.52083333333333337</v>
      </c>
      <c r="I12" s="413"/>
      <c r="J12" s="414"/>
      <c r="K12" s="415"/>
      <c r="L12" s="416"/>
      <c r="M12" s="39" t="str">
        <f t="shared" ca="1" si="4"/>
        <v>営業日</v>
      </c>
      <c r="N12" s="77">
        <f t="shared" si="8"/>
        <v>41611</v>
      </c>
      <c r="O12" s="129">
        <f t="shared" ref="O12:O39" ca="1" si="9">IF(ISERROR(M12), 0, IF(M12="営業日", $Q$3, 0))</f>
        <v>11.111111111111111</v>
      </c>
      <c r="P12" s="130">
        <f t="shared" ref="P12:P39" si="10">H12*24</f>
        <v>12.5</v>
      </c>
      <c r="Q12" s="99">
        <f t="shared" ca="1" si="5"/>
        <v>0</v>
      </c>
      <c r="R12" s="92"/>
      <c r="S12" s="102">
        <f t="shared" ca="1" si="5"/>
        <v>0</v>
      </c>
      <c r="T12" s="93"/>
      <c r="U12" s="105">
        <f t="shared" ca="1" si="5"/>
        <v>0</v>
      </c>
      <c r="V12" s="94"/>
      <c r="W12" s="111">
        <f t="shared" ca="1" si="5"/>
        <v>0</v>
      </c>
      <c r="X12" s="112"/>
      <c r="Y12" s="161">
        <f t="shared" si="6"/>
        <v>0</v>
      </c>
    </row>
    <row r="13" spans="1:25" ht="20.100000000000001" customHeight="1" x14ac:dyDescent="0.15">
      <c r="A13" s="60">
        <f t="shared" si="7"/>
        <v>41612</v>
      </c>
      <c r="B13" s="62">
        <v>0.33333333333333331</v>
      </c>
      <c r="C13" s="14" t="s">
        <v>8</v>
      </c>
      <c r="D13" s="43">
        <v>0.75</v>
      </c>
      <c r="E13" s="48">
        <v>4.1666666666666664E-2</v>
      </c>
      <c r="F13" s="47"/>
      <c r="G13" s="68">
        <f t="shared" ca="1" si="2"/>
        <v>0.33333333333333331</v>
      </c>
      <c r="H13" s="57">
        <f t="shared" si="3"/>
        <v>0.375</v>
      </c>
      <c r="I13" s="413"/>
      <c r="J13" s="414"/>
      <c r="K13" s="415"/>
      <c r="L13" s="416"/>
      <c r="M13" s="39" t="str">
        <f t="shared" ca="1" si="4"/>
        <v>営業日</v>
      </c>
      <c r="N13" s="77">
        <f t="shared" si="8"/>
        <v>41612</v>
      </c>
      <c r="O13" s="129">
        <f t="shared" ca="1" si="9"/>
        <v>11.111111111111111</v>
      </c>
      <c r="P13" s="130">
        <f t="shared" si="10"/>
        <v>9</v>
      </c>
      <c r="Q13" s="99">
        <f t="shared" ca="1" si="5"/>
        <v>0</v>
      </c>
      <c r="R13" s="92"/>
      <c r="S13" s="102">
        <f t="shared" ca="1" si="5"/>
        <v>0</v>
      </c>
      <c r="T13" s="93"/>
      <c r="U13" s="105">
        <f t="shared" ca="1" si="5"/>
        <v>0</v>
      </c>
      <c r="V13" s="94"/>
      <c r="W13" s="111">
        <f t="shared" ca="1" si="5"/>
        <v>0</v>
      </c>
      <c r="X13" s="112"/>
      <c r="Y13" s="161">
        <f t="shared" si="6"/>
        <v>0</v>
      </c>
    </row>
    <row r="14" spans="1:25" ht="20.100000000000001" customHeight="1" x14ac:dyDescent="0.15">
      <c r="A14" s="60">
        <f t="shared" si="7"/>
        <v>41613</v>
      </c>
      <c r="B14" s="62"/>
      <c r="C14" s="14" t="s">
        <v>8</v>
      </c>
      <c r="D14" s="43"/>
      <c r="E14" s="48"/>
      <c r="F14" s="47"/>
      <c r="G14" s="68">
        <f t="shared" ca="1" si="2"/>
        <v>0.33333333333333331</v>
      </c>
      <c r="H14" s="57">
        <f t="shared" si="3"/>
        <v>0</v>
      </c>
      <c r="I14" s="413"/>
      <c r="J14" s="414"/>
      <c r="K14" s="415"/>
      <c r="L14" s="416"/>
      <c r="M14" s="39" t="str">
        <f t="shared" ca="1" si="4"/>
        <v>営業日</v>
      </c>
      <c r="N14" s="77">
        <f t="shared" si="8"/>
        <v>41613</v>
      </c>
      <c r="O14" s="129">
        <f t="shared" ca="1" si="9"/>
        <v>11.111111111111111</v>
      </c>
      <c r="P14" s="130">
        <f t="shared" si="10"/>
        <v>0</v>
      </c>
      <c r="Q14" s="99">
        <f t="shared" ca="1" si="5"/>
        <v>0</v>
      </c>
      <c r="R14" s="92"/>
      <c r="S14" s="102">
        <f t="shared" ca="1" si="5"/>
        <v>0</v>
      </c>
      <c r="T14" s="93"/>
      <c r="U14" s="105">
        <f t="shared" ca="1" si="5"/>
        <v>0</v>
      </c>
      <c r="V14" s="94"/>
      <c r="W14" s="111">
        <f t="shared" ca="1" si="5"/>
        <v>0</v>
      </c>
      <c r="X14" s="112"/>
      <c r="Y14" s="161">
        <f t="shared" si="6"/>
        <v>0</v>
      </c>
    </row>
    <row r="15" spans="1:25" ht="20.100000000000001" customHeight="1" x14ac:dyDescent="0.15">
      <c r="A15" s="60">
        <f t="shared" si="7"/>
        <v>41614</v>
      </c>
      <c r="B15" s="62">
        <v>0.33333333333333331</v>
      </c>
      <c r="C15" s="14" t="s">
        <v>8</v>
      </c>
      <c r="D15" s="43">
        <v>0.89583333333333337</v>
      </c>
      <c r="E15" s="48">
        <v>4.1666666666666664E-2</v>
      </c>
      <c r="F15" s="47"/>
      <c r="G15" s="68">
        <f t="shared" ca="1" si="2"/>
        <v>0.33333333333333331</v>
      </c>
      <c r="H15" s="57">
        <f t="shared" si="3"/>
        <v>0.52083333333333337</v>
      </c>
      <c r="I15" s="413"/>
      <c r="J15" s="414"/>
      <c r="K15" s="415"/>
      <c r="L15" s="416"/>
      <c r="M15" s="39" t="str">
        <f t="shared" ca="1" si="4"/>
        <v>営業日</v>
      </c>
      <c r="N15" s="77">
        <f t="shared" si="8"/>
        <v>41614</v>
      </c>
      <c r="O15" s="129">
        <f t="shared" ca="1" si="9"/>
        <v>11.111111111111111</v>
      </c>
      <c r="P15" s="130">
        <f t="shared" si="10"/>
        <v>12.5</v>
      </c>
      <c r="Q15" s="99">
        <f t="shared" ca="1" si="5"/>
        <v>0</v>
      </c>
      <c r="R15" s="92"/>
      <c r="S15" s="102">
        <f t="shared" ca="1" si="5"/>
        <v>0</v>
      </c>
      <c r="T15" s="93"/>
      <c r="U15" s="105">
        <f t="shared" ca="1" si="5"/>
        <v>0</v>
      </c>
      <c r="V15" s="94"/>
      <c r="W15" s="111">
        <f t="shared" ca="1" si="5"/>
        <v>0</v>
      </c>
      <c r="X15" s="112"/>
      <c r="Y15" s="161">
        <f t="shared" si="6"/>
        <v>0</v>
      </c>
    </row>
    <row r="16" spans="1:25" ht="20.100000000000001" customHeight="1" x14ac:dyDescent="0.15">
      <c r="A16" s="60">
        <f t="shared" si="7"/>
        <v>41615</v>
      </c>
      <c r="B16" s="62">
        <v>0.41666666666666669</v>
      </c>
      <c r="C16" s="14" t="s">
        <v>8</v>
      </c>
      <c r="D16" s="43">
        <v>0.91666666666666663</v>
      </c>
      <c r="E16" s="48">
        <v>4.1666666666666664E-2</v>
      </c>
      <c r="F16" s="47"/>
      <c r="G16" s="68">
        <f t="shared" ca="1" si="2"/>
        <v>0.33333333333333331</v>
      </c>
      <c r="H16" s="57">
        <f t="shared" si="3"/>
        <v>0.45833333333333326</v>
      </c>
      <c r="I16" s="413"/>
      <c r="J16" s="414"/>
      <c r="K16" s="415"/>
      <c r="L16" s="416"/>
      <c r="M16" s="39" t="str">
        <f t="shared" ca="1" si="4"/>
        <v>営業日</v>
      </c>
      <c r="N16" s="77">
        <f t="shared" si="8"/>
        <v>41615</v>
      </c>
      <c r="O16" s="129">
        <f t="shared" ca="1" si="9"/>
        <v>11.111111111111111</v>
      </c>
      <c r="P16" s="130">
        <f t="shared" si="10"/>
        <v>10.999999999999998</v>
      </c>
      <c r="Q16" s="99">
        <f t="shared" ca="1" si="5"/>
        <v>0</v>
      </c>
      <c r="R16" s="92"/>
      <c r="S16" s="102">
        <f t="shared" ca="1" si="5"/>
        <v>0</v>
      </c>
      <c r="T16" s="93"/>
      <c r="U16" s="105">
        <f t="shared" ca="1" si="5"/>
        <v>0</v>
      </c>
      <c r="V16" s="94"/>
      <c r="W16" s="111">
        <f t="shared" ca="1" si="5"/>
        <v>0</v>
      </c>
      <c r="X16" s="112"/>
      <c r="Y16" s="161">
        <f t="shared" si="6"/>
        <v>0</v>
      </c>
    </row>
    <row r="17" spans="1:25" ht="20.100000000000001" customHeight="1" x14ac:dyDescent="0.15">
      <c r="A17" s="60">
        <f t="shared" si="7"/>
        <v>41616</v>
      </c>
      <c r="B17" s="62"/>
      <c r="C17" s="14" t="s">
        <v>8</v>
      </c>
      <c r="D17" s="43"/>
      <c r="E17" s="48"/>
      <c r="F17" s="47"/>
      <c r="G17" s="68">
        <f t="shared" ca="1" si="2"/>
        <v>0</v>
      </c>
      <c r="H17" s="57">
        <f t="shared" si="3"/>
        <v>0</v>
      </c>
      <c r="I17" s="413"/>
      <c r="J17" s="414"/>
      <c r="K17" s="415"/>
      <c r="L17" s="416"/>
      <c r="M17" s="39" t="str">
        <f t="shared" ca="1" si="4"/>
        <v/>
      </c>
      <c r="N17" s="77">
        <f t="shared" si="8"/>
        <v>41616</v>
      </c>
      <c r="O17" s="129">
        <f t="shared" ca="1" si="9"/>
        <v>0</v>
      </c>
      <c r="P17" s="130">
        <f t="shared" si="10"/>
        <v>0</v>
      </c>
      <c r="Q17" s="99">
        <f t="shared" ca="1" si="5"/>
        <v>0</v>
      </c>
      <c r="R17" s="92"/>
      <c r="S17" s="102">
        <f t="shared" ca="1" si="5"/>
        <v>0</v>
      </c>
      <c r="T17" s="93"/>
      <c r="U17" s="105">
        <f t="shared" ca="1" si="5"/>
        <v>0</v>
      </c>
      <c r="V17" s="94"/>
      <c r="W17" s="111">
        <f t="shared" ca="1" si="5"/>
        <v>0</v>
      </c>
      <c r="X17" s="112"/>
      <c r="Y17" s="161">
        <f t="shared" si="6"/>
        <v>0</v>
      </c>
    </row>
    <row r="18" spans="1:25" ht="20.100000000000001" customHeight="1" x14ac:dyDescent="0.15">
      <c r="A18" s="60">
        <f t="shared" si="7"/>
        <v>41617</v>
      </c>
      <c r="B18" s="62"/>
      <c r="C18" s="14" t="s">
        <v>8</v>
      </c>
      <c r="D18" s="43"/>
      <c r="E18" s="48"/>
      <c r="F18" s="47"/>
      <c r="G18" s="68">
        <f t="shared" ca="1" si="2"/>
        <v>0</v>
      </c>
      <c r="H18" s="57">
        <f t="shared" si="3"/>
        <v>0</v>
      </c>
      <c r="I18" s="413"/>
      <c r="J18" s="414"/>
      <c r="K18" s="415"/>
      <c r="L18" s="416"/>
      <c r="M18" s="39" t="str">
        <f t="shared" ca="1" si="4"/>
        <v/>
      </c>
      <c r="N18" s="77">
        <f t="shared" si="8"/>
        <v>41617</v>
      </c>
      <c r="O18" s="129">
        <f t="shared" ca="1" si="9"/>
        <v>0</v>
      </c>
      <c r="P18" s="130">
        <f t="shared" si="10"/>
        <v>0</v>
      </c>
      <c r="Q18" s="99">
        <f t="shared" ca="1" si="5"/>
        <v>0</v>
      </c>
      <c r="R18" s="92"/>
      <c r="S18" s="102">
        <f t="shared" ca="1" si="5"/>
        <v>0</v>
      </c>
      <c r="T18" s="93"/>
      <c r="U18" s="105">
        <f t="shared" ca="1" si="5"/>
        <v>0</v>
      </c>
      <c r="V18" s="94"/>
      <c r="W18" s="111">
        <f t="shared" ca="1" si="5"/>
        <v>0</v>
      </c>
      <c r="X18" s="112"/>
      <c r="Y18" s="161">
        <f t="shared" si="6"/>
        <v>0</v>
      </c>
    </row>
    <row r="19" spans="1:25" ht="20.100000000000001" customHeight="1" x14ac:dyDescent="0.15">
      <c r="A19" s="60">
        <f t="shared" si="7"/>
        <v>41618</v>
      </c>
      <c r="B19" s="62">
        <v>0.5</v>
      </c>
      <c r="C19" s="14" t="s">
        <v>8</v>
      </c>
      <c r="D19" s="43">
        <v>0.89583333333333337</v>
      </c>
      <c r="E19" s="48">
        <v>4.1666666666666664E-2</v>
      </c>
      <c r="F19" s="47"/>
      <c r="G19" s="68">
        <f t="shared" ca="1" si="2"/>
        <v>0.33333333333333331</v>
      </c>
      <c r="H19" s="57">
        <f t="shared" si="3"/>
        <v>0.35416666666666669</v>
      </c>
      <c r="I19" s="413" t="s">
        <v>133</v>
      </c>
      <c r="J19" s="414"/>
      <c r="K19" s="415"/>
      <c r="L19" s="416"/>
      <c r="M19" s="39" t="str">
        <f t="shared" ca="1" si="4"/>
        <v>営業日</v>
      </c>
      <c r="N19" s="77">
        <f t="shared" si="8"/>
        <v>41618</v>
      </c>
      <c r="O19" s="129">
        <f t="shared" ca="1" si="9"/>
        <v>11.111111111111111</v>
      </c>
      <c r="P19" s="130">
        <f t="shared" si="10"/>
        <v>8.5</v>
      </c>
      <c r="Q19" s="99">
        <f t="shared" ca="1" si="5"/>
        <v>0</v>
      </c>
      <c r="R19" s="92"/>
      <c r="S19" s="102">
        <f t="shared" ca="1" si="5"/>
        <v>0</v>
      </c>
      <c r="T19" s="93"/>
      <c r="U19" s="105">
        <f t="shared" ca="1" si="5"/>
        <v>0</v>
      </c>
      <c r="V19" s="94"/>
      <c r="W19" s="111">
        <f t="shared" ca="1" si="5"/>
        <v>0</v>
      </c>
      <c r="X19" s="112"/>
      <c r="Y19" s="161">
        <f t="shared" si="6"/>
        <v>0</v>
      </c>
    </row>
    <row r="20" spans="1:25" ht="20.100000000000001" customHeight="1" x14ac:dyDescent="0.15">
      <c r="A20" s="60">
        <f t="shared" si="7"/>
        <v>41619</v>
      </c>
      <c r="B20" s="62">
        <v>0.33333333333333331</v>
      </c>
      <c r="C20" s="14" t="s">
        <v>8</v>
      </c>
      <c r="D20" s="43">
        <v>0.79166666666666663</v>
      </c>
      <c r="E20" s="48">
        <v>4.1666666666666664E-2</v>
      </c>
      <c r="F20" s="47"/>
      <c r="G20" s="68">
        <f t="shared" ca="1" si="2"/>
        <v>0.33333333333333331</v>
      </c>
      <c r="H20" s="57">
        <f t="shared" si="3"/>
        <v>0.41666666666666663</v>
      </c>
      <c r="I20" s="413"/>
      <c r="J20" s="414"/>
      <c r="K20" s="415"/>
      <c r="L20" s="416"/>
      <c r="M20" s="39" t="str">
        <f t="shared" ca="1" si="4"/>
        <v>営業日</v>
      </c>
      <c r="N20" s="77">
        <f t="shared" si="8"/>
        <v>41619</v>
      </c>
      <c r="O20" s="129">
        <f t="shared" ca="1" si="9"/>
        <v>11.111111111111111</v>
      </c>
      <c r="P20" s="130">
        <f t="shared" si="10"/>
        <v>10</v>
      </c>
      <c r="Q20" s="99">
        <f t="shared" ca="1" si="5"/>
        <v>0</v>
      </c>
      <c r="R20" s="92"/>
      <c r="S20" s="102">
        <f t="shared" ca="1" si="5"/>
        <v>0</v>
      </c>
      <c r="T20" s="93"/>
      <c r="U20" s="105">
        <f t="shared" ca="1" si="5"/>
        <v>0</v>
      </c>
      <c r="V20" s="94"/>
      <c r="W20" s="111">
        <f t="shared" ca="1" si="5"/>
        <v>0</v>
      </c>
      <c r="X20" s="112"/>
      <c r="Y20" s="161">
        <f t="shared" si="6"/>
        <v>0</v>
      </c>
    </row>
    <row r="21" spans="1:25" ht="20.100000000000001" customHeight="1" x14ac:dyDescent="0.15">
      <c r="A21" s="60">
        <f t="shared" si="7"/>
        <v>41620</v>
      </c>
      <c r="B21" s="62">
        <v>0.41666666666666669</v>
      </c>
      <c r="C21" s="14" t="s">
        <v>8</v>
      </c>
      <c r="D21" s="43">
        <v>0.875</v>
      </c>
      <c r="E21" s="48">
        <v>4.1666666666666664E-2</v>
      </c>
      <c r="F21" s="47"/>
      <c r="G21" s="68">
        <f t="shared" ca="1" si="2"/>
        <v>0.33333333333333331</v>
      </c>
      <c r="H21" s="57">
        <f t="shared" si="3"/>
        <v>0.41666666666666663</v>
      </c>
      <c r="I21" s="413"/>
      <c r="J21" s="414"/>
      <c r="K21" s="415"/>
      <c r="L21" s="416"/>
      <c r="M21" s="39" t="str">
        <f t="shared" ca="1" si="4"/>
        <v>営業日</v>
      </c>
      <c r="N21" s="77">
        <f t="shared" si="8"/>
        <v>41620</v>
      </c>
      <c r="O21" s="129">
        <f t="shared" ca="1" si="9"/>
        <v>11.111111111111111</v>
      </c>
      <c r="P21" s="130">
        <f t="shared" si="10"/>
        <v>10</v>
      </c>
      <c r="Q21" s="99">
        <f t="shared" ca="1" si="5"/>
        <v>0</v>
      </c>
      <c r="R21" s="92"/>
      <c r="S21" s="102">
        <f t="shared" ca="1" si="5"/>
        <v>0</v>
      </c>
      <c r="T21" s="93"/>
      <c r="U21" s="105">
        <f t="shared" ca="1" si="5"/>
        <v>0</v>
      </c>
      <c r="V21" s="94"/>
      <c r="W21" s="111">
        <f t="shared" ca="1" si="5"/>
        <v>0</v>
      </c>
      <c r="X21" s="112"/>
      <c r="Y21" s="161">
        <f t="shared" si="6"/>
        <v>0</v>
      </c>
    </row>
    <row r="22" spans="1:25" ht="20.100000000000001" customHeight="1" x14ac:dyDescent="0.15">
      <c r="A22" s="60">
        <f t="shared" si="7"/>
        <v>41621</v>
      </c>
      <c r="B22" s="62">
        <v>0.41666666666666669</v>
      </c>
      <c r="C22" s="14" t="s">
        <v>8</v>
      </c>
      <c r="D22" s="43">
        <v>0.8125</v>
      </c>
      <c r="E22" s="48">
        <v>4.1666666666666664E-2</v>
      </c>
      <c r="F22" s="47"/>
      <c r="G22" s="68">
        <f t="shared" ca="1" si="2"/>
        <v>0.33333333333333331</v>
      </c>
      <c r="H22" s="57">
        <f t="shared" si="3"/>
        <v>0.35416666666666663</v>
      </c>
      <c r="I22" s="413"/>
      <c r="J22" s="414"/>
      <c r="K22" s="415"/>
      <c r="L22" s="416"/>
      <c r="M22" s="39" t="str">
        <f t="shared" ca="1" si="4"/>
        <v>営業日</v>
      </c>
      <c r="N22" s="77">
        <f t="shared" si="8"/>
        <v>41621</v>
      </c>
      <c r="O22" s="129">
        <f t="shared" ca="1" si="9"/>
        <v>11.111111111111111</v>
      </c>
      <c r="P22" s="130">
        <f t="shared" si="10"/>
        <v>8.5</v>
      </c>
      <c r="Q22" s="99">
        <f t="shared" ca="1" si="5"/>
        <v>0</v>
      </c>
      <c r="R22" s="92"/>
      <c r="S22" s="102">
        <f t="shared" ca="1" si="5"/>
        <v>0</v>
      </c>
      <c r="T22" s="93"/>
      <c r="U22" s="105">
        <f t="shared" ca="1" si="5"/>
        <v>0</v>
      </c>
      <c r="V22" s="94"/>
      <c r="W22" s="111">
        <f t="shared" ca="1" si="5"/>
        <v>0</v>
      </c>
      <c r="X22" s="112"/>
      <c r="Y22" s="161">
        <f t="shared" si="6"/>
        <v>0</v>
      </c>
    </row>
    <row r="23" spans="1:25" ht="20.100000000000001" customHeight="1" x14ac:dyDescent="0.15">
      <c r="A23" s="60">
        <f t="shared" si="7"/>
        <v>41622</v>
      </c>
      <c r="B23" s="62">
        <v>0.33333333333333331</v>
      </c>
      <c r="C23" s="14" t="s">
        <v>8</v>
      </c>
      <c r="D23" s="43">
        <v>0.79166666666666663</v>
      </c>
      <c r="E23" s="48">
        <v>4.1666666666666664E-2</v>
      </c>
      <c r="F23" s="47"/>
      <c r="G23" s="68">
        <f t="shared" ca="1" si="2"/>
        <v>0.33333333333333331</v>
      </c>
      <c r="H23" s="57">
        <f t="shared" si="3"/>
        <v>0.41666666666666663</v>
      </c>
      <c r="I23" s="413"/>
      <c r="J23" s="414"/>
      <c r="K23" s="415"/>
      <c r="L23" s="416"/>
      <c r="M23" s="39" t="str">
        <f t="shared" ca="1" si="4"/>
        <v>営業日</v>
      </c>
      <c r="N23" s="77">
        <f t="shared" si="8"/>
        <v>41622</v>
      </c>
      <c r="O23" s="129">
        <f t="shared" ca="1" si="9"/>
        <v>11.111111111111111</v>
      </c>
      <c r="P23" s="130">
        <f t="shared" si="10"/>
        <v>10</v>
      </c>
      <c r="Q23" s="99">
        <f t="shared" ca="1" si="5"/>
        <v>0</v>
      </c>
      <c r="R23" s="92"/>
      <c r="S23" s="102">
        <f t="shared" ca="1" si="5"/>
        <v>0</v>
      </c>
      <c r="T23" s="93"/>
      <c r="U23" s="105">
        <f t="shared" ca="1" si="5"/>
        <v>0</v>
      </c>
      <c r="V23" s="94"/>
      <c r="W23" s="111">
        <f t="shared" ca="1" si="5"/>
        <v>0</v>
      </c>
      <c r="X23" s="112"/>
      <c r="Y23" s="161">
        <f t="shared" si="6"/>
        <v>0</v>
      </c>
    </row>
    <row r="24" spans="1:25" ht="20.100000000000001" customHeight="1" x14ac:dyDescent="0.15">
      <c r="A24" s="60">
        <f t="shared" si="7"/>
        <v>41623</v>
      </c>
      <c r="B24" s="62"/>
      <c r="C24" s="14" t="s">
        <v>8</v>
      </c>
      <c r="D24" s="43"/>
      <c r="E24" s="48"/>
      <c r="F24" s="47"/>
      <c r="G24" s="68">
        <f t="shared" ca="1" si="2"/>
        <v>0</v>
      </c>
      <c r="H24" s="57">
        <f t="shared" si="3"/>
        <v>0</v>
      </c>
      <c r="I24" s="413"/>
      <c r="J24" s="414"/>
      <c r="K24" s="415"/>
      <c r="L24" s="416"/>
      <c r="M24" s="39" t="str">
        <f t="shared" ca="1" si="4"/>
        <v/>
      </c>
      <c r="N24" s="77">
        <f t="shared" si="8"/>
        <v>41623</v>
      </c>
      <c r="O24" s="129">
        <f t="shared" ca="1" si="9"/>
        <v>0</v>
      </c>
      <c r="P24" s="130">
        <f t="shared" si="10"/>
        <v>0</v>
      </c>
      <c r="Q24" s="99">
        <f t="shared" ca="1" si="5"/>
        <v>0</v>
      </c>
      <c r="R24" s="92"/>
      <c r="S24" s="102">
        <f t="shared" ca="1" si="5"/>
        <v>0</v>
      </c>
      <c r="T24" s="93"/>
      <c r="U24" s="105">
        <f t="shared" ca="1" si="5"/>
        <v>0</v>
      </c>
      <c r="V24" s="94"/>
      <c r="W24" s="111">
        <f t="shared" ca="1" si="5"/>
        <v>0</v>
      </c>
      <c r="X24" s="112"/>
      <c r="Y24" s="161">
        <f t="shared" si="6"/>
        <v>0</v>
      </c>
    </row>
    <row r="25" spans="1:25" ht="20.100000000000001" customHeight="1" x14ac:dyDescent="0.15">
      <c r="A25" s="60">
        <f t="shared" si="7"/>
        <v>41624</v>
      </c>
      <c r="B25" s="62"/>
      <c r="C25" s="14" t="s">
        <v>8</v>
      </c>
      <c r="D25" s="43"/>
      <c r="E25" s="48"/>
      <c r="F25" s="47"/>
      <c r="G25" s="68">
        <f t="shared" ca="1" si="2"/>
        <v>0</v>
      </c>
      <c r="H25" s="57">
        <f t="shared" si="3"/>
        <v>0</v>
      </c>
      <c r="I25" s="413"/>
      <c r="J25" s="414"/>
      <c r="K25" s="415"/>
      <c r="L25" s="416"/>
      <c r="M25" s="39" t="str">
        <f t="shared" ca="1" si="4"/>
        <v/>
      </c>
      <c r="N25" s="77">
        <f t="shared" si="8"/>
        <v>41624</v>
      </c>
      <c r="O25" s="129">
        <f t="shared" ca="1" si="9"/>
        <v>0</v>
      </c>
      <c r="P25" s="130">
        <f t="shared" si="10"/>
        <v>0</v>
      </c>
      <c r="Q25" s="99">
        <f t="shared" ca="1" si="5"/>
        <v>0</v>
      </c>
      <c r="R25" s="92"/>
      <c r="S25" s="102">
        <f t="shared" ca="1" si="5"/>
        <v>0</v>
      </c>
      <c r="T25" s="93"/>
      <c r="U25" s="105">
        <f t="shared" ca="1" si="5"/>
        <v>0</v>
      </c>
      <c r="V25" s="94"/>
      <c r="W25" s="111">
        <f t="shared" ca="1" si="5"/>
        <v>0</v>
      </c>
      <c r="X25" s="112"/>
      <c r="Y25" s="161">
        <f t="shared" si="6"/>
        <v>0</v>
      </c>
    </row>
    <row r="26" spans="1:25" ht="20.100000000000001" customHeight="1" x14ac:dyDescent="0.15">
      <c r="A26" s="60">
        <f t="shared" si="7"/>
        <v>41625</v>
      </c>
      <c r="B26" s="62">
        <v>0.42708333333333331</v>
      </c>
      <c r="C26" s="14" t="s">
        <v>8</v>
      </c>
      <c r="D26" s="43">
        <v>0.80208333333333337</v>
      </c>
      <c r="E26" s="48">
        <v>4.1666666666666664E-2</v>
      </c>
      <c r="F26" s="47"/>
      <c r="G26" s="68">
        <f t="shared" ca="1" si="2"/>
        <v>0.33333333333333331</v>
      </c>
      <c r="H26" s="57">
        <f t="shared" si="3"/>
        <v>0.33333333333333337</v>
      </c>
      <c r="I26" s="413"/>
      <c r="J26" s="414"/>
      <c r="K26" s="415"/>
      <c r="L26" s="416"/>
      <c r="M26" s="39" t="str">
        <f t="shared" ca="1" si="4"/>
        <v>営業日</v>
      </c>
      <c r="N26" s="77">
        <f t="shared" si="8"/>
        <v>41625</v>
      </c>
      <c r="O26" s="129">
        <f t="shared" ca="1" si="9"/>
        <v>11.111111111111111</v>
      </c>
      <c r="P26" s="130">
        <f t="shared" si="10"/>
        <v>8</v>
      </c>
      <c r="Q26" s="99">
        <f t="shared" ca="1" si="5"/>
        <v>0</v>
      </c>
      <c r="R26" s="92"/>
      <c r="S26" s="102">
        <f t="shared" ca="1" si="5"/>
        <v>0</v>
      </c>
      <c r="T26" s="93"/>
      <c r="U26" s="105">
        <f t="shared" ca="1" si="5"/>
        <v>0</v>
      </c>
      <c r="V26" s="94"/>
      <c r="W26" s="111">
        <f t="shared" ca="1" si="5"/>
        <v>0</v>
      </c>
      <c r="X26" s="112"/>
      <c r="Y26" s="161">
        <f t="shared" si="6"/>
        <v>0</v>
      </c>
    </row>
    <row r="27" spans="1:25" ht="20.100000000000001" customHeight="1" x14ac:dyDescent="0.15">
      <c r="A27" s="60">
        <f t="shared" si="7"/>
        <v>41626</v>
      </c>
      <c r="B27" s="62">
        <v>0.41666666666666669</v>
      </c>
      <c r="C27" s="14" t="s">
        <v>8</v>
      </c>
      <c r="D27" s="43">
        <v>0.875</v>
      </c>
      <c r="E27" s="48">
        <v>4.1666666666666664E-2</v>
      </c>
      <c r="F27" s="47"/>
      <c r="G27" s="68">
        <f t="shared" ca="1" si="2"/>
        <v>0.33333333333333331</v>
      </c>
      <c r="H27" s="57">
        <f t="shared" si="3"/>
        <v>0.41666666666666663</v>
      </c>
      <c r="I27" s="413"/>
      <c r="J27" s="414"/>
      <c r="K27" s="415"/>
      <c r="L27" s="416"/>
      <c r="M27" s="39" t="str">
        <f t="shared" ca="1" si="4"/>
        <v>営業日</v>
      </c>
      <c r="N27" s="77">
        <f t="shared" si="8"/>
        <v>41626</v>
      </c>
      <c r="O27" s="129">
        <f t="shared" ca="1" si="9"/>
        <v>11.111111111111111</v>
      </c>
      <c r="P27" s="130">
        <f t="shared" si="10"/>
        <v>10</v>
      </c>
      <c r="Q27" s="99">
        <f t="shared" ca="1" si="5"/>
        <v>0</v>
      </c>
      <c r="R27" s="92"/>
      <c r="S27" s="102">
        <f t="shared" ca="1" si="5"/>
        <v>0</v>
      </c>
      <c r="T27" s="93"/>
      <c r="U27" s="105">
        <f t="shared" ca="1" si="5"/>
        <v>0</v>
      </c>
      <c r="V27" s="94"/>
      <c r="W27" s="111">
        <f t="shared" ca="1" si="5"/>
        <v>0</v>
      </c>
      <c r="X27" s="112"/>
      <c r="Y27" s="161">
        <f t="shared" si="6"/>
        <v>0</v>
      </c>
    </row>
    <row r="28" spans="1:25" ht="20.100000000000001" customHeight="1" x14ac:dyDescent="0.15">
      <c r="A28" s="60">
        <f t="shared" si="7"/>
        <v>41627</v>
      </c>
      <c r="B28" s="62">
        <v>0.33333333333333331</v>
      </c>
      <c r="C28" s="14" t="s">
        <v>8</v>
      </c>
      <c r="D28" s="43">
        <v>0.875</v>
      </c>
      <c r="E28" s="48">
        <v>4.1666666666666664E-2</v>
      </c>
      <c r="F28" s="47"/>
      <c r="G28" s="68">
        <f t="shared" ca="1" si="2"/>
        <v>0.33333333333333331</v>
      </c>
      <c r="H28" s="57">
        <f t="shared" si="3"/>
        <v>0.50000000000000011</v>
      </c>
      <c r="I28" s="425"/>
      <c r="J28" s="425"/>
      <c r="K28" s="425"/>
      <c r="L28" s="426"/>
      <c r="M28" s="39" t="str">
        <f t="shared" ca="1" si="4"/>
        <v>営業日</v>
      </c>
      <c r="N28" s="77">
        <f t="shared" si="8"/>
        <v>41627</v>
      </c>
      <c r="O28" s="129">
        <f t="shared" ca="1" si="9"/>
        <v>11.111111111111111</v>
      </c>
      <c r="P28" s="130">
        <f t="shared" si="10"/>
        <v>12.000000000000004</v>
      </c>
      <c r="Q28" s="99">
        <f t="shared" ca="1" si="5"/>
        <v>0</v>
      </c>
      <c r="R28" s="92"/>
      <c r="S28" s="102">
        <f t="shared" ca="1" si="5"/>
        <v>0</v>
      </c>
      <c r="T28" s="93"/>
      <c r="U28" s="105">
        <f t="shared" ca="1" si="5"/>
        <v>0</v>
      </c>
      <c r="V28" s="94"/>
      <c r="W28" s="111">
        <f t="shared" ca="1" si="5"/>
        <v>0</v>
      </c>
      <c r="X28" s="112"/>
      <c r="Y28" s="161">
        <f t="shared" si="6"/>
        <v>0</v>
      </c>
    </row>
    <row r="29" spans="1:25" ht="20.100000000000001" customHeight="1" x14ac:dyDescent="0.15">
      <c r="A29" s="60">
        <f t="shared" si="7"/>
        <v>41628</v>
      </c>
      <c r="B29" s="62">
        <v>0.375</v>
      </c>
      <c r="C29" s="14" t="s">
        <v>8</v>
      </c>
      <c r="D29" s="43">
        <v>0.79166666666666663</v>
      </c>
      <c r="E29" s="48">
        <v>4.1666666666666664E-2</v>
      </c>
      <c r="F29" s="47"/>
      <c r="G29" s="68">
        <f t="shared" ca="1" si="2"/>
        <v>0.33333333333333331</v>
      </c>
      <c r="H29" s="57">
        <f t="shared" si="3"/>
        <v>0.37499999999999994</v>
      </c>
      <c r="I29" s="413"/>
      <c r="J29" s="414"/>
      <c r="K29" s="415"/>
      <c r="L29" s="416"/>
      <c r="M29" s="39" t="str">
        <f t="shared" ca="1" si="4"/>
        <v>営業日</v>
      </c>
      <c r="N29" s="77">
        <f t="shared" si="8"/>
        <v>41628</v>
      </c>
      <c r="O29" s="129">
        <f t="shared" ca="1" si="9"/>
        <v>11.111111111111111</v>
      </c>
      <c r="P29" s="130">
        <f t="shared" si="10"/>
        <v>8.9999999999999982</v>
      </c>
      <c r="Q29" s="99">
        <f t="shared" ca="1" si="5"/>
        <v>0</v>
      </c>
      <c r="R29" s="92"/>
      <c r="S29" s="102">
        <f t="shared" ca="1" si="5"/>
        <v>0</v>
      </c>
      <c r="T29" s="93"/>
      <c r="U29" s="105">
        <f t="shared" ca="1" si="5"/>
        <v>0</v>
      </c>
      <c r="V29" s="94"/>
      <c r="W29" s="111">
        <f t="shared" ca="1" si="5"/>
        <v>0</v>
      </c>
      <c r="X29" s="112"/>
      <c r="Y29" s="161">
        <f t="shared" si="6"/>
        <v>0</v>
      </c>
    </row>
    <row r="30" spans="1:25" ht="20.100000000000001" customHeight="1" x14ac:dyDescent="0.15">
      <c r="A30" s="60">
        <f t="shared" si="7"/>
        <v>41629</v>
      </c>
      <c r="B30" s="62">
        <v>0.41666666666666669</v>
      </c>
      <c r="C30" s="14" t="s">
        <v>8</v>
      </c>
      <c r="D30" s="43">
        <v>0.625</v>
      </c>
      <c r="E30" s="48">
        <v>4.1666666666666664E-2</v>
      </c>
      <c r="F30" s="47"/>
      <c r="G30" s="68">
        <f t="shared" ca="1" si="2"/>
        <v>0.33333333333333331</v>
      </c>
      <c r="H30" s="57">
        <f t="shared" si="3"/>
        <v>0.16666666666666666</v>
      </c>
      <c r="I30" s="413"/>
      <c r="J30" s="414"/>
      <c r="K30" s="415"/>
      <c r="L30" s="416"/>
      <c r="M30" s="39" t="str">
        <f t="shared" ca="1" si="4"/>
        <v>営業日</v>
      </c>
      <c r="N30" s="77">
        <f t="shared" si="8"/>
        <v>41629</v>
      </c>
      <c r="O30" s="129">
        <f t="shared" ca="1" si="9"/>
        <v>11.111111111111111</v>
      </c>
      <c r="P30" s="130">
        <f t="shared" si="10"/>
        <v>4</v>
      </c>
      <c r="Q30" s="99">
        <f t="shared" ca="1" si="5"/>
        <v>0</v>
      </c>
      <c r="R30" s="92"/>
      <c r="S30" s="102">
        <f t="shared" ca="1" si="5"/>
        <v>0</v>
      </c>
      <c r="T30" s="93"/>
      <c r="U30" s="105">
        <f t="shared" ca="1" si="5"/>
        <v>0</v>
      </c>
      <c r="V30" s="94"/>
      <c r="W30" s="111">
        <f t="shared" ca="1" si="5"/>
        <v>0</v>
      </c>
      <c r="X30" s="112"/>
      <c r="Y30" s="161">
        <f t="shared" si="6"/>
        <v>0</v>
      </c>
    </row>
    <row r="31" spans="1:25" ht="20.100000000000001" customHeight="1" x14ac:dyDescent="0.15">
      <c r="A31" s="60">
        <f t="shared" si="7"/>
        <v>41630</v>
      </c>
      <c r="B31" s="62"/>
      <c r="C31" s="14" t="s">
        <v>8</v>
      </c>
      <c r="D31" s="43"/>
      <c r="E31" s="48"/>
      <c r="F31" s="47"/>
      <c r="G31" s="68">
        <f t="shared" ca="1" si="2"/>
        <v>0</v>
      </c>
      <c r="H31" s="57">
        <f t="shared" si="3"/>
        <v>0</v>
      </c>
      <c r="I31" s="413"/>
      <c r="J31" s="414"/>
      <c r="K31" s="415"/>
      <c r="L31" s="416"/>
      <c r="M31" s="39" t="str">
        <f t="shared" ca="1" si="4"/>
        <v/>
      </c>
      <c r="N31" s="77">
        <f t="shared" si="8"/>
        <v>41630</v>
      </c>
      <c r="O31" s="129">
        <f t="shared" ca="1" si="9"/>
        <v>0</v>
      </c>
      <c r="P31" s="130">
        <f t="shared" si="10"/>
        <v>0</v>
      </c>
      <c r="Q31" s="99">
        <f t="shared" ca="1" si="5"/>
        <v>0</v>
      </c>
      <c r="R31" s="92"/>
      <c r="S31" s="102">
        <f t="shared" ca="1" si="5"/>
        <v>0</v>
      </c>
      <c r="T31" s="93"/>
      <c r="U31" s="105">
        <f t="shared" ca="1" si="5"/>
        <v>0</v>
      </c>
      <c r="V31" s="94"/>
      <c r="W31" s="111">
        <f t="shared" ca="1" si="5"/>
        <v>0</v>
      </c>
      <c r="X31" s="112"/>
      <c r="Y31" s="161">
        <f t="shared" si="6"/>
        <v>0</v>
      </c>
    </row>
    <row r="32" spans="1:25" ht="20.100000000000001" customHeight="1" x14ac:dyDescent="0.15">
      <c r="A32" s="60">
        <f t="shared" si="7"/>
        <v>41631</v>
      </c>
      <c r="B32" s="62"/>
      <c r="C32" s="14" t="s">
        <v>8</v>
      </c>
      <c r="D32" s="43"/>
      <c r="E32" s="48"/>
      <c r="F32" s="47"/>
      <c r="G32" s="68">
        <f t="shared" ca="1" si="2"/>
        <v>0</v>
      </c>
      <c r="H32" s="57">
        <f t="shared" si="3"/>
        <v>0</v>
      </c>
      <c r="I32" s="413"/>
      <c r="J32" s="414"/>
      <c r="K32" s="415"/>
      <c r="L32" s="416"/>
      <c r="M32" s="39" t="str">
        <f t="shared" ca="1" si="4"/>
        <v/>
      </c>
      <c r="N32" s="77">
        <f t="shared" si="8"/>
        <v>41631</v>
      </c>
      <c r="O32" s="129">
        <f t="shared" ca="1" si="9"/>
        <v>0</v>
      </c>
      <c r="P32" s="130">
        <f t="shared" si="10"/>
        <v>0</v>
      </c>
      <c r="Q32" s="99">
        <f t="shared" ca="1" si="5"/>
        <v>0</v>
      </c>
      <c r="R32" s="92"/>
      <c r="S32" s="102">
        <f t="shared" ca="1" si="5"/>
        <v>0</v>
      </c>
      <c r="T32" s="93"/>
      <c r="U32" s="105">
        <f t="shared" ca="1" si="5"/>
        <v>0</v>
      </c>
      <c r="V32" s="94"/>
      <c r="W32" s="111">
        <f t="shared" ca="1" si="5"/>
        <v>0</v>
      </c>
      <c r="X32" s="112"/>
      <c r="Y32" s="161">
        <f t="shared" si="6"/>
        <v>0</v>
      </c>
    </row>
    <row r="33" spans="1:25" ht="20.100000000000001" customHeight="1" x14ac:dyDescent="0.15">
      <c r="A33" s="60">
        <f t="shared" si="7"/>
        <v>41632</v>
      </c>
      <c r="B33" s="62"/>
      <c r="C33" s="14" t="s">
        <v>8</v>
      </c>
      <c r="D33" s="43"/>
      <c r="E33" s="48"/>
      <c r="F33" s="47"/>
      <c r="G33" s="68">
        <f t="shared" ca="1" si="2"/>
        <v>0.33333333333333331</v>
      </c>
      <c r="H33" s="57">
        <f t="shared" si="3"/>
        <v>0</v>
      </c>
      <c r="I33" s="413"/>
      <c r="J33" s="414"/>
      <c r="K33" s="415"/>
      <c r="L33" s="416"/>
      <c r="M33" s="39" t="str">
        <f t="shared" ca="1" si="4"/>
        <v>営業日</v>
      </c>
      <c r="N33" s="77">
        <f t="shared" si="8"/>
        <v>41632</v>
      </c>
      <c r="O33" s="129">
        <f t="shared" ca="1" si="9"/>
        <v>11.111111111111111</v>
      </c>
      <c r="P33" s="130">
        <f t="shared" si="10"/>
        <v>0</v>
      </c>
      <c r="Q33" s="99">
        <f t="shared" ca="1" si="5"/>
        <v>0</v>
      </c>
      <c r="R33" s="92"/>
      <c r="S33" s="102">
        <f t="shared" ca="1" si="5"/>
        <v>0</v>
      </c>
      <c r="T33" s="93"/>
      <c r="U33" s="105">
        <f t="shared" ca="1" si="5"/>
        <v>0</v>
      </c>
      <c r="V33" s="94"/>
      <c r="W33" s="111">
        <f t="shared" ca="1" si="5"/>
        <v>0</v>
      </c>
      <c r="X33" s="112"/>
      <c r="Y33" s="161">
        <f t="shared" si="6"/>
        <v>0</v>
      </c>
    </row>
    <row r="34" spans="1:25" ht="20.100000000000001" customHeight="1" x14ac:dyDescent="0.15">
      <c r="A34" s="60">
        <f t="shared" si="7"/>
        <v>41633</v>
      </c>
      <c r="B34" s="62"/>
      <c r="C34" s="14" t="s">
        <v>8</v>
      </c>
      <c r="D34" s="43"/>
      <c r="E34" s="48"/>
      <c r="F34" s="47"/>
      <c r="G34" s="68">
        <f t="shared" ca="1" si="2"/>
        <v>0.33333333333333331</v>
      </c>
      <c r="H34" s="57">
        <f t="shared" si="3"/>
        <v>0</v>
      </c>
      <c r="I34" s="413"/>
      <c r="J34" s="414"/>
      <c r="K34" s="415"/>
      <c r="L34" s="416"/>
      <c r="M34" s="39" t="str">
        <f t="shared" ca="1" si="4"/>
        <v>営業日</v>
      </c>
      <c r="N34" s="77">
        <f t="shared" si="8"/>
        <v>41633</v>
      </c>
      <c r="O34" s="129">
        <f t="shared" ca="1" si="9"/>
        <v>11.111111111111111</v>
      </c>
      <c r="P34" s="130">
        <f t="shared" si="10"/>
        <v>0</v>
      </c>
      <c r="Q34" s="99">
        <f t="shared" ca="1" si="5"/>
        <v>0</v>
      </c>
      <c r="R34" s="92"/>
      <c r="S34" s="102">
        <f t="shared" ca="1" si="5"/>
        <v>0</v>
      </c>
      <c r="T34" s="93"/>
      <c r="U34" s="105">
        <f t="shared" ca="1" si="5"/>
        <v>0</v>
      </c>
      <c r="V34" s="94"/>
      <c r="W34" s="111">
        <f t="shared" ca="1" si="5"/>
        <v>0</v>
      </c>
      <c r="X34" s="112"/>
      <c r="Y34" s="161">
        <f t="shared" si="6"/>
        <v>0</v>
      </c>
    </row>
    <row r="35" spans="1:25" ht="20.100000000000001" customHeight="1" x14ac:dyDescent="0.15">
      <c r="A35" s="60">
        <f t="shared" si="7"/>
        <v>41634</v>
      </c>
      <c r="B35" s="62"/>
      <c r="C35" s="14" t="s">
        <v>8</v>
      </c>
      <c r="D35" s="43"/>
      <c r="E35" s="48"/>
      <c r="F35" s="47"/>
      <c r="G35" s="68">
        <f t="shared" ca="1" si="2"/>
        <v>0</v>
      </c>
      <c r="H35" s="57">
        <f t="shared" si="3"/>
        <v>0</v>
      </c>
      <c r="I35" s="413"/>
      <c r="J35" s="414"/>
      <c r="K35" s="415"/>
      <c r="L35" s="416"/>
      <c r="M35" s="39" t="str">
        <f t="shared" ca="1" si="4"/>
        <v/>
      </c>
      <c r="N35" s="77">
        <f t="shared" si="8"/>
        <v>41634</v>
      </c>
      <c r="O35" s="129">
        <f t="shared" ca="1" si="9"/>
        <v>0</v>
      </c>
      <c r="P35" s="130">
        <f t="shared" si="10"/>
        <v>0</v>
      </c>
      <c r="Q35" s="99">
        <f t="shared" ca="1" si="5"/>
        <v>0</v>
      </c>
      <c r="R35" s="92"/>
      <c r="S35" s="102">
        <f t="shared" ca="1" si="5"/>
        <v>0</v>
      </c>
      <c r="T35" s="93"/>
      <c r="U35" s="105">
        <f t="shared" ca="1" si="5"/>
        <v>0</v>
      </c>
      <c r="V35" s="94"/>
      <c r="W35" s="111">
        <f t="shared" ca="1" si="5"/>
        <v>0</v>
      </c>
      <c r="X35" s="112"/>
      <c r="Y35" s="161">
        <f t="shared" si="6"/>
        <v>0</v>
      </c>
    </row>
    <row r="36" spans="1:25" ht="20.100000000000001" customHeight="1" x14ac:dyDescent="0.15">
      <c r="A36" s="60">
        <f t="shared" si="7"/>
        <v>41635</v>
      </c>
      <c r="B36" s="62"/>
      <c r="C36" s="14" t="s">
        <v>8</v>
      </c>
      <c r="D36" s="43"/>
      <c r="E36" s="48"/>
      <c r="F36" s="47"/>
      <c r="G36" s="68">
        <f t="shared" ca="1" si="2"/>
        <v>0</v>
      </c>
      <c r="H36" s="57">
        <f t="shared" si="3"/>
        <v>0</v>
      </c>
      <c r="I36" s="413"/>
      <c r="J36" s="414"/>
      <c r="K36" s="415"/>
      <c r="L36" s="416"/>
      <c r="M36" s="39" t="str">
        <f t="shared" ca="1" si="4"/>
        <v/>
      </c>
      <c r="N36" s="77">
        <f t="shared" si="8"/>
        <v>41635</v>
      </c>
      <c r="O36" s="129">
        <f t="shared" ca="1" si="9"/>
        <v>0</v>
      </c>
      <c r="P36" s="130">
        <f t="shared" si="10"/>
        <v>0</v>
      </c>
      <c r="Q36" s="99">
        <f t="shared" ca="1" si="5"/>
        <v>0</v>
      </c>
      <c r="R36" s="92"/>
      <c r="S36" s="102">
        <f t="shared" ca="1" si="5"/>
        <v>0</v>
      </c>
      <c r="T36" s="93"/>
      <c r="U36" s="105">
        <f t="shared" ca="1" si="5"/>
        <v>0</v>
      </c>
      <c r="V36" s="94"/>
      <c r="W36" s="111">
        <f t="shared" ca="1" si="5"/>
        <v>0</v>
      </c>
      <c r="X36" s="112"/>
      <c r="Y36" s="161">
        <f t="shared" si="6"/>
        <v>0</v>
      </c>
    </row>
    <row r="37" spans="1:25" ht="20.100000000000001" customHeight="1" x14ac:dyDescent="0.15">
      <c r="A37" s="60">
        <f t="shared" si="7"/>
        <v>41636</v>
      </c>
      <c r="B37" s="63"/>
      <c r="C37" s="15" t="s">
        <v>13</v>
      </c>
      <c r="D37" s="49"/>
      <c r="E37" s="48"/>
      <c r="F37" s="47"/>
      <c r="G37" s="68">
        <f t="shared" ca="1" si="2"/>
        <v>0</v>
      </c>
      <c r="H37" s="57">
        <f t="shared" si="3"/>
        <v>0</v>
      </c>
      <c r="I37" s="413"/>
      <c r="J37" s="414"/>
      <c r="K37" s="415"/>
      <c r="L37" s="416"/>
      <c r="M37" s="39" t="str">
        <f t="shared" ca="1" si="4"/>
        <v/>
      </c>
      <c r="N37" s="77">
        <f t="shared" si="8"/>
        <v>41636</v>
      </c>
      <c r="O37" s="129">
        <f t="shared" ca="1" si="9"/>
        <v>0</v>
      </c>
      <c r="P37" s="130">
        <f t="shared" si="10"/>
        <v>0</v>
      </c>
      <c r="Q37" s="99">
        <f t="shared" ca="1" si="5"/>
        <v>0</v>
      </c>
      <c r="R37" s="92"/>
      <c r="S37" s="102">
        <f t="shared" ca="1" si="5"/>
        <v>0</v>
      </c>
      <c r="T37" s="93"/>
      <c r="U37" s="105">
        <f t="shared" ca="1" si="5"/>
        <v>0</v>
      </c>
      <c r="V37" s="94"/>
      <c r="W37" s="111">
        <f t="shared" ca="1" si="5"/>
        <v>0</v>
      </c>
      <c r="X37" s="112"/>
      <c r="Y37" s="161">
        <f t="shared" si="6"/>
        <v>0</v>
      </c>
    </row>
    <row r="38" spans="1:25" ht="20.100000000000001" customHeight="1" x14ac:dyDescent="0.15">
      <c r="A38" s="60">
        <f t="shared" si="7"/>
        <v>41637</v>
      </c>
      <c r="B38" s="62"/>
      <c r="C38" s="15" t="s">
        <v>13</v>
      </c>
      <c r="D38" s="43"/>
      <c r="E38" s="48"/>
      <c r="F38" s="47"/>
      <c r="G38" s="68">
        <f t="shared" ca="1" si="2"/>
        <v>0</v>
      </c>
      <c r="H38" s="57">
        <f t="shared" si="3"/>
        <v>0</v>
      </c>
      <c r="I38" s="413"/>
      <c r="J38" s="414"/>
      <c r="K38" s="415"/>
      <c r="L38" s="416"/>
      <c r="M38" s="39" t="str">
        <f t="shared" ca="1" si="4"/>
        <v/>
      </c>
      <c r="N38" s="77">
        <f t="shared" si="8"/>
        <v>41637</v>
      </c>
      <c r="O38" s="129">
        <f t="shared" ca="1" si="9"/>
        <v>0</v>
      </c>
      <c r="P38" s="130">
        <f t="shared" si="10"/>
        <v>0</v>
      </c>
      <c r="Q38" s="99">
        <f t="shared" ca="1" si="5"/>
        <v>0</v>
      </c>
      <c r="R38" s="92"/>
      <c r="S38" s="102">
        <f t="shared" ca="1" si="5"/>
        <v>0</v>
      </c>
      <c r="T38" s="93"/>
      <c r="U38" s="105">
        <f t="shared" ca="1" si="5"/>
        <v>0</v>
      </c>
      <c r="V38" s="94"/>
      <c r="W38" s="111">
        <f t="shared" ca="1" si="5"/>
        <v>0</v>
      </c>
      <c r="X38" s="112"/>
      <c r="Y38" s="161">
        <f t="shared" si="6"/>
        <v>0</v>
      </c>
    </row>
    <row r="39" spans="1:25" ht="20.100000000000001" customHeight="1" thickBot="1" x14ac:dyDescent="0.2">
      <c r="A39" s="61">
        <f t="shared" si="7"/>
        <v>41638</v>
      </c>
      <c r="B39" s="64"/>
      <c r="C39" s="16" t="s">
        <v>13</v>
      </c>
      <c r="D39" s="50"/>
      <c r="E39" s="51"/>
      <c r="F39" s="52"/>
      <c r="G39" s="69">
        <f t="shared" ca="1" si="2"/>
        <v>0</v>
      </c>
      <c r="H39" s="58">
        <f t="shared" si="3"/>
        <v>0</v>
      </c>
      <c r="I39" s="417"/>
      <c r="J39" s="418"/>
      <c r="K39" s="419"/>
      <c r="L39" s="420"/>
      <c r="M39" s="39" t="str">
        <f t="shared" ca="1" si="4"/>
        <v/>
      </c>
      <c r="N39" s="78">
        <f t="shared" si="8"/>
        <v>41638</v>
      </c>
      <c r="O39" s="131">
        <f t="shared" ca="1" si="9"/>
        <v>0</v>
      </c>
      <c r="P39" s="132">
        <f t="shared" si="10"/>
        <v>0</v>
      </c>
      <c r="Q39" s="100">
        <f t="shared" ca="1" si="5"/>
        <v>0</v>
      </c>
      <c r="R39" s="95"/>
      <c r="S39" s="103">
        <f t="shared" ca="1" si="5"/>
        <v>0</v>
      </c>
      <c r="T39" s="96"/>
      <c r="U39" s="106">
        <f t="shared" ca="1" si="5"/>
        <v>0</v>
      </c>
      <c r="V39" s="97"/>
      <c r="W39" s="113">
        <f t="shared" ca="1" si="5"/>
        <v>0</v>
      </c>
      <c r="X39" s="114"/>
      <c r="Y39" s="162">
        <f t="shared" si="6"/>
        <v>0</v>
      </c>
    </row>
    <row r="40" spans="1:25" ht="20.100000000000001" customHeight="1" thickBot="1" x14ac:dyDescent="0.2">
      <c r="A40" s="421" t="s">
        <v>9</v>
      </c>
      <c r="B40" s="422"/>
      <c r="C40" s="53">
        <f ca="1">COUNTIF(M9:M39, "営業日")</f>
        <v>18</v>
      </c>
      <c r="D40" s="74" t="s">
        <v>10</v>
      </c>
      <c r="E40" s="54">
        <v>0</v>
      </c>
      <c r="F40" s="55">
        <v>0</v>
      </c>
      <c r="G40" s="54">
        <f ca="1">SUM(G9:G39)</f>
        <v>5.9999999999999982</v>
      </c>
      <c r="H40" s="59">
        <f>SUM(H9:H39)</f>
        <v>6.041666666666667</v>
      </c>
      <c r="I40" s="423"/>
      <c r="J40" s="423"/>
      <c r="K40" s="423"/>
      <c r="L40" s="424"/>
      <c r="M40" s="6"/>
      <c r="N40" s="6"/>
      <c r="O40" s="139">
        <f t="shared" ref="O40:X40" ca="1" si="11">SUM(O9:O39)</f>
        <v>200.00000000000003</v>
      </c>
      <c r="P40" s="140">
        <f>SUM(P9:P39)</f>
        <v>145</v>
      </c>
      <c r="Q40" s="143">
        <f t="shared" ca="1" si="11"/>
        <v>0</v>
      </c>
      <c r="R40" s="144">
        <f t="shared" si="11"/>
        <v>0</v>
      </c>
      <c r="S40" s="147">
        <f t="shared" ca="1" si="11"/>
        <v>0</v>
      </c>
      <c r="T40" s="148">
        <f t="shared" si="11"/>
        <v>0</v>
      </c>
      <c r="U40" s="151">
        <f t="shared" ca="1" si="11"/>
        <v>0</v>
      </c>
      <c r="V40" s="152">
        <f t="shared" si="11"/>
        <v>0</v>
      </c>
      <c r="W40" s="155">
        <f t="shared" ca="1" si="11"/>
        <v>0</v>
      </c>
      <c r="X40" s="156">
        <f t="shared" si="11"/>
        <v>0</v>
      </c>
      <c r="Y40" s="163">
        <f>SUM(Y9:Y39)</f>
        <v>0</v>
      </c>
    </row>
    <row r="41" spans="1:25" ht="8.25" customHeight="1" thickBot="1" x14ac:dyDescent="0.2">
      <c r="C41" s="2"/>
      <c r="D41" s="2"/>
      <c r="E41" s="2"/>
      <c r="F41" s="2"/>
      <c r="G41" s="2"/>
      <c r="H41" s="2"/>
      <c r="I41" s="6"/>
      <c r="J41" s="6"/>
      <c r="K41" s="6"/>
      <c r="L41" s="6"/>
      <c r="M41" s="6"/>
      <c r="N41" s="6"/>
      <c r="P41">
        <f>COUNTIF(P9:P39,"&lt;&gt;"&amp;0)</f>
        <v>15</v>
      </c>
    </row>
    <row r="42" spans="1:25" s="17" customFormat="1" ht="16.5" customHeight="1" thickBot="1" x14ac:dyDescent="0.2">
      <c r="A42" s="411" t="s">
        <v>11</v>
      </c>
      <c r="B42" s="412"/>
      <c r="I42" s="18"/>
      <c r="J42" s="18"/>
      <c r="K42" s="18"/>
      <c r="L42" s="18"/>
      <c r="M42" s="19"/>
      <c r="N42" s="19"/>
      <c r="Y42" s="159"/>
    </row>
    <row r="43" spans="1:25" s="17" customFormat="1" ht="16.5" customHeight="1" thickBot="1" x14ac:dyDescent="0.2">
      <c r="A43" s="369"/>
      <c r="B43" s="370"/>
      <c r="C43" s="370"/>
      <c r="D43" s="370"/>
      <c r="E43" s="370"/>
      <c r="F43" s="370"/>
      <c r="G43" s="370"/>
      <c r="H43" s="371"/>
      <c r="I43" s="20"/>
      <c r="J43" s="21"/>
      <c r="K43" s="21"/>
      <c r="L43" s="21"/>
      <c r="M43" s="19"/>
      <c r="N43" s="19"/>
      <c r="O43" s="166" t="s">
        <v>29</v>
      </c>
      <c r="P43" s="167" t="s">
        <v>56</v>
      </c>
      <c r="Y43" s="159"/>
    </row>
    <row r="44" spans="1:25" s="17" customFormat="1" ht="16.5" customHeight="1" thickBot="1" x14ac:dyDescent="0.2">
      <c r="A44" s="366"/>
      <c r="B44" s="367"/>
      <c r="C44" s="367"/>
      <c r="D44" s="367"/>
      <c r="E44" s="367"/>
      <c r="F44" s="367"/>
      <c r="G44" s="367"/>
      <c r="H44" s="368"/>
      <c r="I44" s="22"/>
      <c r="J44" s="22"/>
      <c r="K44" s="22"/>
      <c r="L44" s="22"/>
      <c r="M44" s="19"/>
      <c r="N44" s="19"/>
      <c r="O44" s="164">
        <f ca="1">Q40+S40+U40+W40</f>
        <v>0</v>
      </c>
      <c r="P44" s="165">
        <f>R40+T40+V40+X40</f>
        <v>0</v>
      </c>
      <c r="Y44" s="159"/>
    </row>
    <row r="45" spans="1:25" s="17" customFormat="1" ht="16.5" customHeight="1" x14ac:dyDescent="0.15">
      <c r="A45" s="366"/>
      <c r="B45" s="367"/>
      <c r="C45" s="367"/>
      <c r="D45" s="367"/>
      <c r="E45" s="367"/>
      <c r="F45" s="367"/>
      <c r="G45" s="367"/>
      <c r="H45" s="368"/>
      <c r="I45" s="22"/>
      <c r="J45" s="22"/>
      <c r="K45" s="22"/>
      <c r="L45" s="22"/>
      <c r="M45" s="19"/>
      <c r="N45" s="19"/>
      <c r="Y45" s="159"/>
    </row>
    <row r="46" spans="1:25" s="17" customFormat="1" ht="16.5" customHeight="1" thickBot="1" x14ac:dyDescent="0.2">
      <c r="A46" s="372"/>
      <c r="B46" s="373"/>
      <c r="C46" s="373"/>
      <c r="D46" s="373"/>
      <c r="E46" s="373"/>
      <c r="F46" s="373"/>
      <c r="G46" s="373"/>
      <c r="H46" s="374"/>
      <c r="I46" s="22"/>
      <c r="J46" s="22"/>
      <c r="K46" s="22"/>
      <c r="L46" s="22"/>
      <c r="M46" s="19"/>
      <c r="N46" s="19"/>
      <c r="Y46" s="159"/>
    </row>
    <row r="47" spans="1:25" s="17" customFormat="1" ht="24" customHeight="1" x14ac:dyDescent="0.15">
      <c r="A47"/>
      <c r="B47"/>
      <c r="C47"/>
      <c r="D47"/>
      <c r="E47"/>
      <c r="F47"/>
      <c r="G47"/>
      <c r="H47"/>
      <c r="I47" s="23"/>
      <c r="J47"/>
      <c r="K47"/>
      <c r="L47" s="24"/>
      <c r="M47" s="19"/>
      <c r="N47" s="19"/>
      <c r="Y47" s="159"/>
    </row>
    <row r="48" spans="1:25" ht="13.5" hidden="1" x14ac:dyDescent="0.15"/>
    <row r="49" spans="11:11" ht="13.5" hidden="1" x14ac:dyDescent="0.15">
      <c r="K49" t="s">
        <v>12</v>
      </c>
    </row>
    <row r="50" spans="11:11" ht="13.5" hidden="1" x14ac:dyDescent="0.15"/>
  </sheetData>
  <sheetProtection insertColumns="0" insertRows="0" deleteColumns="0" deleteRows="0" selectLockedCells="1" selectUnlockedCells="1"/>
  <dataConsolidate/>
  <mergeCells count="44">
    <mergeCell ref="A42:B42"/>
    <mergeCell ref="I31:L31"/>
    <mergeCell ref="I32:L32"/>
    <mergeCell ref="I33:L33"/>
    <mergeCell ref="I34:L34"/>
    <mergeCell ref="I35:L35"/>
    <mergeCell ref="I36:L36"/>
    <mergeCell ref="I37:L37"/>
    <mergeCell ref="I38:L38"/>
    <mergeCell ref="I39:L39"/>
    <mergeCell ref="A40:B40"/>
    <mergeCell ref="I40:L40"/>
    <mergeCell ref="I30:L30"/>
    <mergeCell ref="I19:L19"/>
    <mergeCell ref="I20:L20"/>
    <mergeCell ref="I21:L21"/>
    <mergeCell ref="I22:L22"/>
    <mergeCell ref="I23:L23"/>
    <mergeCell ref="I24:L24"/>
    <mergeCell ref="I25:L25"/>
    <mergeCell ref="I26:L26"/>
    <mergeCell ref="I27:L27"/>
    <mergeCell ref="I28:L28"/>
    <mergeCell ref="I29:L29"/>
    <mergeCell ref="I18:L18"/>
    <mergeCell ref="B8:D8"/>
    <mergeCell ref="I8:L8"/>
    <mergeCell ref="I9:L9"/>
    <mergeCell ref="I10:L10"/>
    <mergeCell ref="I11:L11"/>
    <mergeCell ref="I12:L12"/>
    <mergeCell ref="I13:L13"/>
    <mergeCell ref="I14:L14"/>
    <mergeCell ref="I15:L15"/>
    <mergeCell ref="I16:L16"/>
    <mergeCell ref="I17:L17"/>
    <mergeCell ref="B6:D6"/>
    <mergeCell ref="G6:H6"/>
    <mergeCell ref="I6:K6"/>
    <mergeCell ref="A1:L1"/>
    <mergeCell ref="N1:V1"/>
    <mergeCell ref="B5:D5"/>
    <mergeCell ref="G5:H5"/>
    <mergeCell ref="I5:L5"/>
  </mergeCells>
  <phoneticPr fontId="4"/>
  <conditionalFormatting sqref="F9:F33 D31:D33 B32:B33 B35:B39 D35:D39 F35:F39 D9:D29 B9:B29">
    <cfRule type="expression" dxfId="234" priority="20" stopIfTrue="1">
      <formula>#REF!=1</formula>
    </cfRule>
  </conditionalFormatting>
  <conditionalFormatting sqref="M9:M39">
    <cfRule type="expression" dxfId="233" priority="21" stopIfTrue="1">
      <formula>#REF!</formula>
    </cfRule>
  </conditionalFormatting>
  <conditionalFormatting sqref="E35:E39 E9:E33">
    <cfRule type="expression" dxfId="232" priority="22" stopIfTrue="1">
      <formula>#REF!</formula>
    </cfRule>
    <cfRule type="expression" dxfId="231" priority="23" stopIfTrue="1">
      <formula>#REF!=1</formula>
    </cfRule>
  </conditionalFormatting>
  <conditionalFormatting sqref="A19:A39">
    <cfRule type="expression" dxfId="230" priority="18" stopIfTrue="1">
      <formula>WEEKDAY(A19)=1</formula>
    </cfRule>
    <cfRule type="expression" dxfId="229" priority="19">
      <formula>WEEKDAY(A19)=7</formula>
    </cfRule>
  </conditionalFormatting>
  <conditionalFormatting sqref="A19">
    <cfRule type="expression" dxfId="228" priority="17" stopIfTrue="1">
      <formula>ISERROR(MATCH($A19, INDIRECT("休業日!A1:A365"), 0)) =FALSE</formula>
    </cfRule>
  </conditionalFormatting>
  <conditionalFormatting sqref="A9:A18">
    <cfRule type="expression" dxfId="227" priority="15" stopIfTrue="1">
      <formula>WEEKDAY(A9)=1</formula>
    </cfRule>
    <cfRule type="expression" dxfId="226" priority="16">
      <formula>WEEKDAY(A9)=7</formula>
    </cfRule>
  </conditionalFormatting>
  <conditionalFormatting sqref="A9:A18">
    <cfRule type="expression" dxfId="225" priority="14" stopIfTrue="1">
      <formula>ISERROR(MATCH($A9, INDIRECT("休業日!A1:A365"), 0)) =FALSE</formula>
    </cfRule>
  </conditionalFormatting>
  <conditionalFormatting sqref="A20:A39">
    <cfRule type="expression" dxfId="224" priority="13" stopIfTrue="1">
      <formula>ISERROR(MATCH($A20, INDIRECT("休業日!A1:A365"), 0)) =FALSE</formula>
    </cfRule>
  </conditionalFormatting>
  <conditionalFormatting sqref="N19:N39">
    <cfRule type="expression" dxfId="223" priority="11" stopIfTrue="1">
      <formula>WEEKDAY(N19)=1</formula>
    </cfRule>
    <cfRule type="expression" dxfId="222" priority="12">
      <formula>WEEKDAY(N19)=7</formula>
    </cfRule>
  </conditionalFormatting>
  <conditionalFormatting sqref="N19">
    <cfRule type="expression" dxfId="221" priority="10" stopIfTrue="1">
      <formula>ISERROR(MATCH($A19, INDIRECT("休業日!A1:A365"), 0)) =FALSE</formula>
    </cfRule>
  </conditionalFormatting>
  <conditionalFormatting sqref="N9:N18">
    <cfRule type="expression" dxfId="220" priority="8" stopIfTrue="1">
      <formula>WEEKDAY(N9)=1</formula>
    </cfRule>
    <cfRule type="expression" dxfId="219" priority="9">
      <formula>WEEKDAY(N9)=7</formula>
    </cfRule>
  </conditionalFormatting>
  <conditionalFormatting sqref="N9:N18">
    <cfRule type="expression" dxfId="218" priority="7" stopIfTrue="1">
      <formula>ISERROR(MATCH($A9, INDIRECT("休業日!A1:A365"), 0)) =FALSE</formula>
    </cfRule>
  </conditionalFormatting>
  <conditionalFormatting sqref="N20:N39">
    <cfRule type="expression" dxfId="217" priority="6" stopIfTrue="1">
      <formula>ISERROR(MATCH($A20, INDIRECT("休業日!A1:A365"), 0)) =FALSE</formula>
    </cfRule>
  </conditionalFormatting>
  <conditionalFormatting sqref="B30 D30">
    <cfRule type="expression" dxfId="216" priority="5" stopIfTrue="1">
      <formula>#REF!=1</formula>
    </cfRule>
  </conditionalFormatting>
  <conditionalFormatting sqref="F34 B34 D34">
    <cfRule type="expression" dxfId="215" priority="2" stopIfTrue="1">
      <formula>#REF!=1</formula>
    </cfRule>
  </conditionalFormatting>
  <conditionalFormatting sqref="E34">
    <cfRule type="expression" dxfId="214" priority="3" stopIfTrue="1">
      <formula>#REF!</formula>
    </cfRule>
    <cfRule type="expression" dxfId="213" priority="4" stopIfTrue="1">
      <formula>#REF!=1</formula>
    </cfRule>
  </conditionalFormatting>
  <conditionalFormatting sqref="B31">
    <cfRule type="expression" dxfId="212" priority="1" stopIfTrue="1">
      <formula>#REF!=1</formula>
    </cfRule>
  </conditionalFormatting>
  <dataValidations count="7">
    <dataValidation type="textLength" imeMode="hiragana" operator="lessThanOrEqual" allowBlank="1" showInputMessage="1" showErrorMessage="1" errorTitle="入力文字数制限" error="２５５文字以内で入力してください。" sqref="A43:H46">
      <formula1>256</formula1>
    </dataValidation>
    <dataValidation imeMode="hiragana" allowBlank="1" sqref="I9:L39"/>
    <dataValidation type="whole" showInputMessage="1" showErrorMessage="1" sqref="J4:K4">
      <formula1>1</formula1>
      <formula2>20</formula2>
    </dataValidation>
    <dataValidation type="time" imeMode="off" operator="greaterThanOrEqual" allowBlank="1" showInputMessage="1" showErrorMessage="1" sqref="B9:B39 D9:F39">
      <formula1>0</formula1>
    </dataValidation>
    <dataValidation imeMode="hiragana" allowBlank="1" showInputMessage="1" showErrorMessage="1" sqref="J43:L43 I44:L46 A9:A39 N9:N39"/>
    <dataValidation allowBlank="1" showInputMessage="1" showErrorMessage="1" errorTitle="入力不可" error="自動計算のため、入力不可です。" sqref="C40"/>
    <dataValidation type="whole" operator="lessThanOrEqual" allowBlank="1" showInputMessage="1" showErrorMessage="1" errorTitle="入力不可" error="自動計算のため、入力不可です。" sqref="G9:H40 E40:F40 W9:W40 S9:S40 U9:U40 R40 Q9:Q40 Y9:Y40 X40 V40 T40 O9:P44">
      <formula1>0</formula1>
    </dataValidation>
  </dataValidations>
  <printOptions horizontalCentered="1" verticalCentered="1"/>
  <pageMargins left="0.70866141732283472" right="0.70866141732283472" top="0.74803149606299213" bottom="0.74803149606299213" header="0.31496062992125984" footer="0.31496062992125984"/>
  <pageSetup paperSize="9" scale="88" orientation="portrait" r:id="rId1"/>
  <colBreaks count="1" manualBreakCount="1">
    <brk id="12" max="1048575" man="1"/>
  </colBreaks>
  <drawing r:id="rId2"/>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pageSetUpPr fitToPage="1"/>
  </sheetPr>
  <dimension ref="A1:Y50"/>
  <sheetViews>
    <sheetView zoomScale="85" zoomScaleNormal="85" workbookViewId="0">
      <pane ySplit="8" topLeftCell="A33" activePane="bottomLeft" state="frozen"/>
      <selection pane="bottomLeft" activeCell="A43" sqref="A43:H46"/>
    </sheetView>
  </sheetViews>
  <sheetFormatPr defaultColWidth="8" defaultRowHeight="0" customHeight="1" zeroHeight="1" x14ac:dyDescent="0.15"/>
  <cols>
    <col min="1" max="1" width="11.375" bestFit="1" customWidth="1"/>
    <col min="2" max="2" width="8.625" customWidth="1"/>
    <col min="3" max="3" width="4.375" customWidth="1"/>
    <col min="4" max="8" width="8.625" customWidth="1"/>
    <col min="9" max="9" width="15.75" customWidth="1"/>
    <col min="10" max="10" width="7.75" customWidth="1"/>
    <col min="11" max="12" width="3.875" customWidth="1"/>
    <col min="13" max="13" width="2.5" style="5" customWidth="1"/>
    <col min="14" max="14" width="5.5" style="5" bestFit="1" customWidth="1"/>
    <col min="15" max="15" width="13.875" bestFit="1" customWidth="1"/>
    <col min="16" max="16" width="13.875" customWidth="1"/>
    <col min="17" max="17" width="13.875" bestFit="1" customWidth="1"/>
    <col min="18" max="18" width="13.875" customWidth="1"/>
    <col min="19" max="19" width="13.875" bestFit="1" customWidth="1"/>
    <col min="20" max="20" width="13.875" customWidth="1"/>
    <col min="21" max="21" width="13.875" bestFit="1" customWidth="1"/>
    <col min="22" max="22" width="13.875" customWidth="1"/>
    <col min="23" max="23" width="13.875" bestFit="1" customWidth="1"/>
    <col min="24" max="24" width="13.875" customWidth="1"/>
    <col min="25" max="25" width="17.25" style="157" customWidth="1"/>
  </cols>
  <sheetData>
    <row r="1" spans="1:25" ht="33" customHeight="1" thickBot="1" x14ac:dyDescent="0.2">
      <c r="A1" s="442" t="s">
        <v>19</v>
      </c>
      <c r="B1" s="442"/>
      <c r="C1" s="442"/>
      <c r="D1" s="442"/>
      <c r="E1" s="442"/>
      <c r="F1" s="442"/>
      <c r="G1" s="442"/>
      <c r="H1" s="442"/>
      <c r="I1" s="442"/>
      <c r="J1" s="442"/>
      <c r="K1" s="442"/>
      <c r="L1" s="442"/>
      <c r="N1" s="443" t="s">
        <v>20</v>
      </c>
      <c r="O1" s="444"/>
      <c r="P1" s="444"/>
      <c r="Q1" s="444"/>
      <c r="R1" s="444"/>
      <c r="S1" s="444"/>
      <c r="T1" s="444"/>
      <c r="U1" s="444"/>
      <c r="V1" s="444"/>
    </row>
    <row r="2" spans="1:25" ht="17.25" customHeight="1" thickBot="1" x14ac:dyDescent="0.2">
      <c r="A2" s="41"/>
      <c r="B2" s="2"/>
      <c r="C2" s="2"/>
      <c r="D2" s="2"/>
      <c r="E2" s="36"/>
      <c r="F2" s="36"/>
      <c r="G2" s="36"/>
      <c r="H2" s="36"/>
      <c r="I2" s="3"/>
      <c r="J2" s="4"/>
      <c r="K2" s="4"/>
      <c r="N2" s="26"/>
      <c r="O2" s="134" t="s">
        <v>30</v>
      </c>
      <c r="P2" s="135" t="s">
        <v>31</v>
      </c>
      <c r="Q2" s="135" t="s">
        <v>32</v>
      </c>
      <c r="R2" s="136" t="s">
        <v>28</v>
      </c>
      <c r="Y2" s="158" t="s">
        <v>54</v>
      </c>
    </row>
    <row r="3" spans="1:25" ht="17.25" customHeight="1" thickBot="1" x14ac:dyDescent="0.2">
      <c r="A3" s="1"/>
      <c r="B3" s="2"/>
      <c r="C3" s="2"/>
      <c r="D3" s="2"/>
      <c r="E3" s="36"/>
      <c r="F3" s="36"/>
      <c r="G3" s="36"/>
      <c r="H3" s="36"/>
      <c r="I3" s="3"/>
      <c r="J3" s="4"/>
      <c r="K3" s="4"/>
      <c r="N3" s="26"/>
      <c r="O3" s="42">
        <v>200</v>
      </c>
      <c r="P3" s="40">
        <f ca="1">C40</f>
        <v>19</v>
      </c>
      <c r="Q3" s="65">
        <f ca="1">O3/P3</f>
        <v>10.526315789473685</v>
      </c>
      <c r="R3" s="66" t="str">
        <f ca="1">TEXT(Q3/24,"h:mm")</f>
        <v>10:31</v>
      </c>
    </row>
    <row r="4" spans="1:25" ht="8.1" customHeight="1" thickBot="1" x14ac:dyDescent="0.2">
      <c r="B4" s="37"/>
      <c r="C4" s="37"/>
      <c r="D4" s="37"/>
      <c r="I4" s="6"/>
      <c r="J4" s="7">
        <v>1</v>
      </c>
      <c r="K4" s="7"/>
      <c r="M4" s="6"/>
      <c r="N4" s="6"/>
      <c r="O4" s="88"/>
      <c r="P4" s="88"/>
    </row>
    <row r="5" spans="1:25" ht="20.100000000000001" customHeight="1" thickTop="1" x14ac:dyDescent="0.15">
      <c r="A5" s="331" t="s">
        <v>18</v>
      </c>
      <c r="B5" s="445">
        <v>41639</v>
      </c>
      <c r="C5" s="446"/>
      <c r="D5" s="447"/>
      <c r="G5" s="448" t="s">
        <v>0</v>
      </c>
      <c r="H5" s="449"/>
      <c r="I5" s="450" t="s">
        <v>59</v>
      </c>
      <c r="J5" s="450"/>
      <c r="K5" s="450"/>
      <c r="L5" s="451"/>
      <c r="M5" s="6"/>
      <c r="N5" s="133" t="s">
        <v>16</v>
      </c>
      <c r="P5" s="133"/>
      <c r="Q5" s="83" t="s">
        <v>52</v>
      </c>
      <c r="R5" s="79"/>
      <c r="S5" s="85" t="s">
        <v>37</v>
      </c>
      <c r="T5" s="117"/>
      <c r="U5" s="87" t="s">
        <v>40</v>
      </c>
      <c r="V5" s="81"/>
      <c r="W5" s="115" t="s">
        <v>43</v>
      </c>
      <c r="X5" s="107"/>
    </row>
    <row r="6" spans="1:25" ht="20.100000000000001" customHeight="1" thickBot="1" x14ac:dyDescent="0.2">
      <c r="A6" s="332" t="s">
        <v>57</v>
      </c>
      <c r="B6" s="436" t="s">
        <v>61</v>
      </c>
      <c r="C6" s="437"/>
      <c r="D6" s="438"/>
      <c r="E6" s="8"/>
      <c r="F6" s="9"/>
      <c r="G6" s="439" t="s">
        <v>1</v>
      </c>
      <c r="H6" s="440"/>
      <c r="I6" s="441" t="s">
        <v>60</v>
      </c>
      <c r="J6" s="441"/>
      <c r="K6" s="441"/>
      <c r="L6" s="25" t="s">
        <v>2</v>
      </c>
      <c r="M6" s="6"/>
      <c r="N6" s="6"/>
      <c r="Q6" s="84" t="s">
        <v>53</v>
      </c>
      <c r="R6" s="80"/>
      <c r="S6" s="86" t="s">
        <v>38</v>
      </c>
      <c r="T6" s="118"/>
      <c r="U6" s="120" t="s">
        <v>41</v>
      </c>
      <c r="V6" s="82"/>
      <c r="W6" s="121" t="s">
        <v>44</v>
      </c>
      <c r="X6" s="108"/>
    </row>
    <row r="7" spans="1:25" ht="19.5" customHeight="1" thickBot="1" x14ac:dyDescent="0.2">
      <c r="A7" s="330" t="str">
        <f>IF(LEN(B5)=6,B5,CONCATENATE(,YEAR(B5),IF(LEN(MONTH(B5)) &gt; 1, "", "0"), MONTH(B5)))</f>
        <v>201801</v>
      </c>
      <c r="D7" s="10"/>
      <c r="E7" s="11"/>
      <c r="F7" s="12"/>
      <c r="G7" s="12"/>
      <c r="H7" s="2"/>
      <c r="I7" s="2"/>
      <c r="J7" s="2"/>
      <c r="K7" s="2"/>
      <c r="L7" s="13"/>
      <c r="M7" s="6"/>
      <c r="N7" s="6"/>
      <c r="Q7" s="84" t="s">
        <v>50</v>
      </c>
      <c r="R7" s="116"/>
      <c r="S7" s="119" t="s">
        <v>39</v>
      </c>
      <c r="T7" s="122"/>
      <c r="U7" s="125" t="s">
        <v>42</v>
      </c>
      <c r="V7" s="123"/>
      <c r="W7" s="126" t="s">
        <v>45</v>
      </c>
      <c r="X7" s="124"/>
    </row>
    <row r="8" spans="1:25" ht="24.75" customHeight="1" thickTop="1" thickBot="1" x14ac:dyDescent="0.2">
      <c r="A8" s="70" t="s">
        <v>3</v>
      </c>
      <c r="B8" s="427" t="s">
        <v>4</v>
      </c>
      <c r="C8" s="428"/>
      <c r="D8" s="429"/>
      <c r="E8" s="71" t="s">
        <v>17</v>
      </c>
      <c r="F8" s="72" t="s">
        <v>5</v>
      </c>
      <c r="G8" s="71" t="s">
        <v>21</v>
      </c>
      <c r="H8" s="73" t="s">
        <v>6</v>
      </c>
      <c r="I8" s="430" t="s">
        <v>7</v>
      </c>
      <c r="J8" s="430"/>
      <c r="K8" s="430"/>
      <c r="L8" s="431"/>
      <c r="M8" s="67">
        <v>0.33333333333333331</v>
      </c>
      <c r="N8" s="75" t="s">
        <v>15</v>
      </c>
      <c r="O8" s="137" t="s">
        <v>27</v>
      </c>
      <c r="P8" s="138" t="s">
        <v>14</v>
      </c>
      <c r="Q8" s="141" t="s">
        <v>46</v>
      </c>
      <c r="R8" s="142" t="s">
        <v>14</v>
      </c>
      <c r="S8" s="145" t="s">
        <v>47</v>
      </c>
      <c r="T8" s="146" t="s">
        <v>14</v>
      </c>
      <c r="U8" s="149" t="s">
        <v>48</v>
      </c>
      <c r="V8" s="150" t="s">
        <v>14</v>
      </c>
      <c r="W8" s="153" t="s">
        <v>49</v>
      </c>
      <c r="X8" s="154" t="s">
        <v>14</v>
      </c>
      <c r="Y8" s="138" t="s">
        <v>55</v>
      </c>
    </row>
    <row r="9" spans="1:25" ht="20.100000000000001" customHeight="1" thickTop="1" x14ac:dyDescent="0.15">
      <c r="A9" s="60">
        <f>TEXT(CONCATENATE(A7, "01"), "0000!/00!/00")*1</f>
        <v>41639</v>
      </c>
      <c r="B9" s="62"/>
      <c r="C9" s="14" t="s">
        <v>8</v>
      </c>
      <c r="D9" s="43"/>
      <c r="E9" s="44"/>
      <c r="F9" s="45"/>
      <c r="G9" s="68">
        <f ca="1">IF(ISERROR(M9), 0, IF(M9="営業日", M$8, 0))</f>
        <v>0</v>
      </c>
      <c r="H9" s="56">
        <f>D9-B9-E9-F9</f>
        <v>0</v>
      </c>
      <c r="I9" s="432"/>
      <c r="J9" s="433"/>
      <c r="K9" s="434"/>
      <c r="L9" s="435"/>
      <c r="M9" s="39" t="str">
        <f ca="1">IF(WEEKDAY(A9)=1,"",IF(WEEKDAY(A9)=7,"",IF(ISERROR(MATCH(A9,INDIRECT("休業日!a1:a365"),0))=FALSE,"","営業日")))</f>
        <v/>
      </c>
      <c r="N9" s="76">
        <f>TEXT(CONCATENATE(A7, "01"), "0000!/00!/00")*1</f>
        <v>41639</v>
      </c>
      <c r="O9" s="127">
        <f t="shared" ref="O9:O10" ca="1" si="0">IF(ISERROR(M9), 0, IF(M9="営業日", $Q$3, 0))</f>
        <v>0</v>
      </c>
      <c r="P9" s="128">
        <f t="shared" ref="P9:P10" si="1">H9*24</f>
        <v>0</v>
      </c>
      <c r="Q9" s="98">
        <f ca="1">$O9*R$7</f>
        <v>0</v>
      </c>
      <c r="R9" s="89"/>
      <c r="S9" s="101">
        <f ca="1">$O9*T$7</f>
        <v>0</v>
      </c>
      <c r="T9" s="90"/>
      <c r="U9" s="104">
        <f ca="1">$O9*V$7</f>
        <v>0</v>
      </c>
      <c r="V9" s="91"/>
      <c r="W9" s="109">
        <f ca="1">$O9*X$7</f>
        <v>0</v>
      </c>
      <c r="X9" s="110"/>
      <c r="Y9" s="160">
        <f>R9+T9+V9+X9</f>
        <v>0</v>
      </c>
    </row>
    <row r="10" spans="1:25" ht="20.100000000000001" customHeight="1" x14ac:dyDescent="0.15">
      <c r="A10" s="60">
        <f>IF(A9="", "",IF(MONTH(A9)=MONTH(A9+1),A9+1,""))</f>
        <v>41640</v>
      </c>
      <c r="B10" s="62"/>
      <c r="C10" s="14" t="s">
        <v>8</v>
      </c>
      <c r="D10" s="43"/>
      <c r="E10" s="46"/>
      <c r="F10" s="47"/>
      <c r="G10" s="68">
        <f t="shared" ref="G10:G39" ca="1" si="2">IF(ISERROR(M10), 0, IF(M10="営業日", M$8, 0))</f>
        <v>0</v>
      </c>
      <c r="H10" s="57">
        <f t="shared" ref="H10:H39" si="3">D10-B10-E10-F10</f>
        <v>0</v>
      </c>
      <c r="I10" s="413"/>
      <c r="J10" s="414"/>
      <c r="K10" s="415"/>
      <c r="L10" s="416"/>
      <c r="M10" s="39" t="str">
        <f t="shared" ref="M10:M39" ca="1" si="4">IF(WEEKDAY(A10)=1,"",IF(WEEKDAY(A10)=7,"",IF(ISERROR(MATCH(A10,INDIRECT("休業日!a1:a365"),0))=FALSE,"","営業日")))</f>
        <v/>
      </c>
      <c r="N10" s="77">
        <f>IF(N9="", "",IF(MONTH(N9)=MONTH(N9+1),N9+1,""))</f>
        <v>41640</v>
      </c>
      <c r="O10" s="129">
        <f t="shared" ca="1" si="0"/>
        <v>0</v>
      </c>
      <c r="P10" s="130">
        <f t="shared" si="1"/>
        <v>0</v>
      </c>
      <c r="Q10" s="99">
        <f t="shared" ref="Q10:W39" ca="1" si="5">$O10*R$7</f>
        <v>0</v>
      </c>
      <c r="R10" s="92"/>
      <c r="S10" s="102">
        <f t="shared" ca="1" si="5"/>
        <v>0</v>
      </c>
      <c r="T10" s="93"/>
      <c r="U10" s="105">
        <f t="shared" ca="1" si="5"/>
        <v>0</v>
      </c>
      <c r="V10" s="94"/>
      <c r="W10" s="111">
        <f t="shared" ca="1" si="5"/>
        <v>0</v>
      </c>
      <c r="X10" s="112"/>
      <c r="Y10" s="161">
        <f t="shared" ref="Y10:Y39" si="6">R10+T10+V10+X10</f>
        <v>0</v>
      </c>
    </row>
    <row r="11" spans="1:25" ht="20.100000000000001" customHeight="1" x14ac:dyDescent="0.15">
      <c r="A11" s="60">
        <f t="shared" ref="A11:A39" si="7">IF(A10="", "",IF(MONTH(A10)=MONTH(A10+1),A10+1,""))</f>
        <v>41641</v>
      </c>
      <c r="B11" s="62"/>
      <c r="C11" s="14" t="s">
        <v>8</v>
      </c>
      <c r="D11" s="43"/>
      <c r="E11" s="48"/>
      <c r="F11" s="47"/>
      <c r="G11" s="68">
        <f t="shared" ca="1" si="2"/>
        <v>0</v>
      </c>
      <c r="H11" s="57">
        <f t="shared" si="3"/>
        <v>0</v>
      </c>
      <c r="I11" s="413"/>
      <c r="J11" s="414"/>
      <c r="K11" s="415"/>
      <c r="L11" s="416"/>
      <c r="M11" s="39" t="str">
        <f t="shared" ca="1" si="4"/>
        <v/>
      </c>
      <c r="N11" s="77">
        <f t="shared" ref="N11:N39" si="8">IF(N10="", "",IF(MONTH(N10)=MONTH(N10+1),N10+1,""))</f>
        <v>41641</v>
      </c>
      <c r="O11" s="129">
        <f ca="1">IF(ISERROR(M11), 0, IF(M11="営業日", $Q$3, 0))</f>
        <v>0</v>
      </c>
      <c r="P11" s="130">
        <f>H11*24</f>
        <v>0</v>
      </c>
      <c r="Q11" s="99">
        <f t="shared" ca="1" si="5"/>
        <v>0</v>
      </c>
      <c r="R11" s="92"/>
      <c r="S11" s="102">
        <f t="shared" ca="1" si="5"/>
        <v>0</v>
      </c>
      <c r="T11" s="93"/>
      <c r="U11" s="105">
        <f t="shared" ca="1" si="5"/>
        <v>0</v>
      </c>
      <c r="V11" s="94"/>
      <c r="W11" s="111">
        <f t="shared" ca="1" si="5"/>
        <v>0</v>
      </c>
      <c r="X11" s="112"/>
      <c r="Y11" s="161">
        <f t="shared" si="6"/>
        <v>0</v>
      </c>
    </row>
    <row r="12" spans="1:25" ht="20.100000000000001" customHeight="1" x14ac:dyDescent="0.15">
      <c r="A12" s="60">
        <f t="shared" si="7"/>
        <v>41642</v>
      </c>
      <c r="B12" s="62"/>
      <c r="C12" s="14" t="s">
        <v>8</v>
      </c>
      <c r="D12" s="43"/>
      <c r="E12" s="48"/>
      <c r="F12" s="47"/>
      <c r="G12" s="68">
        <f t="shared" ca="1" si="2"/>
        <v>0.33333333333333331</v>
      </c>
      <c r="H12" s="57">
        <f t="shared" si="3"/>
        <v>0</v>
      </c>
      <c r="I12" s="413"/>
      <c r="J12" s="414"/>
      <c r="K12" s="415"/>
      <c r="L12" s="416"/>
      <c r="M12" s="39" t="str">
        <f t="shared" ca="1" si="4"/>
        <v>営業日</v>
      </c>
      <c r="N12" s="77">
        <f t="shared" si="8"/>
        <v>41642</v>
      </c>
      <c r="O12" s="129">
        <f t="shared" ref="O12:O39" ca="1" si="9">IF(ISERROR(M12), 0, IF(M12="営業日", $Q$3, 0))</f>
        <v>10.526315789473685</v>
      </c>
      <c r="P12" s="130">
        <f t="shared" ref="P12:P39" si="10">H12*24</f>
        <v>0</v>
      </c>
      <c r="Q12" s="99">
        <f t="shared" ca="1" si="5"/>
        <v>0</v>
      </c>
      <c r="R12" s="92"/>
      <c r="S12" s="102">
        <f t="shared" ca="1" si="5"/>
        <v>0</v>
      </c>
      <c r="T12" s="93"/>
      <c r="U12" s="105">
        <f t="shared" ca="1" si="5"/>
        <v>0</v>
      </c>
      <c r="V12" s="94"/>
      <c r="W12" s="111">
        <f t="shared" ca="1" si="5"/>
        <v>0</v>
      </c>
      <c r="X12" s="112"/>
      <c r="Y12" s="161">
        <f t="shared" si="6"/>
        <v>0</v>
      </c>
    </row>
    <row r="13" spans="1:25" ht="20.100000000000001" customHeight="1" x14ac:dyDescent="0.15">
      <c r="A13" s="60">
        <f t="shared" si="7"/>
        <v>41643</v>
      </c>
      <c r="B13" s="62"/>
      <c r="C13" s="14" t="s">
        <v>8</v>
      </c>
      <c r="D13" s="43"/>
      <c r="E13" s="48"/>
      <c r="F13" s="47"/>
      <c r="G13" s="68">
        <f t="shared" ca="1" si="2"/>
        <v>0.33333333333333331</v>
      </c>
      <c r="H13" s="57">
        <f t="shared" si="3"/>
        <v>0</v>
      </c>
      <c r="I13" s="413"/>
      <c r="J13" s="414"/>
      <c r="K13" s="415"/>
      <c r="L13" s="416"/>
      <c r="M13" s="39" t="str">
        <f t="shared" ca="1" si="4"/>
        <v>営業日</v>
      </c>
      <c r="N13" s="77">
        <f t="shared" si="8"/>
        <v>41643</v>
      </c>
      <c r="O13" s="129">
        <f t="shared" ca="1" si="9"/>
        <v>10.526315789473685</v>
      </c>
      <c r="P13" s="130">
        <f t="shared" si="10"/>
        <v>0</v>
      </c>
      <c r="Q13" s="99">
        <f t="shared" ca="1" si="5"/>
        <v>0</v>
      </c>
      <c r="R13" s="92"/>
      <c r="S13" s="102">
        <f t="shared" ca="1" si="5"/>
        <v>0</v>
      </c>
      <c r="T13" s="93"/>
      <c r="U13" s="105">
        <f t="shared" ca="1" si="5"/>
        <v>0</v>
      </c>
      <c r="V13" s="94"/>
      <c r="W13" s="111">
        <f t="shared" ca="1" si="5"/>
        <v>0</v>
      </c>
      <c r="X13" s="112"/>
      <c r="Y13" s="161">
        <f t="shared" si="6"/>
        <v>0</v>
      </c>
    </row>
    <row r="14" spans="1:25" ht="20.100000000000001" customHeight="1" x14ac:dyDescent="0.15">
      <c r="A14" s="60">
        <f t="shared" si="7"/>
        <v>41644</v>
      </c>
      <c r="B14" s="62"/>
      <c r="C14" s="14" t="s">
        <v>8</v>
      </c>
      <c r="D14" s="43"/>
      <c r="E14" s="48"/>
      <c r="F14" s="47"/>
      <c r="G14" s="68">
        <f t="shared" ca="1" si="2"/>
        <v>0</v>
      </c>
      <c r="H14" s="57">
        <f t="shared" si="3"/>
        <v>0</v>
      </c>
      <c r="I14" s="413"/>
      <c r="J14" s="414"/>
      <c r="K14" s="415"/>
      <c r="L14" s="416"/>
      <c r="M14" s="39" t="str">
        <f t="shared" ca="1" si="4"/>
        <v/>
      </c>
      <c r="N14" s="77">
        <f t="shared" si="8"/>
        <v>41644</v>
      </c>
      <c r="O14" s="129">
        <f t="shared" ca="1" si="9"/>
        <v>0</v>
      </c>
      <c r="P14" s="130">
        <f t="shared" si="10"/>
        <v>0</v>
      </c>
      <c r="Q14" s="99">
        <f t="shared" ca="1" si="5"/>
        <v>0</v>
      </c>
      <c r="R14" s="92"/>
      <c r="S14" s="102">
        <f t="shared" ca="1" si="5"/>
        <v>0</v>
      </c>
      <c r="T14" s="93"/>
      <c r="U14" s="105">
        <f t="shared" ca="1" si="5"/>
        <v>0</v>
      </c>
      <c r="V14" s="94"/>
      <c r="W14" s="111">
        <f t="shared" ca="1" si="5"/>
        <v>0</v>
      </c>
      <c r="X14" s="112"/>
      <c r="Y14" s="161">
        <f t="shared" si="6"/>
        <v>0</v>
      </c>
    </row>
    <row r="15" spans="1:25" ht="20.100000000000001" customHeight="1" x14ac:dyDescent="0.15">
      <c r="A15" s="60">
        <f t="shared" si="7"/>
        <v>41645</v>
      </c>
      <c r="B15" s="62"/>
      <c r="C15" s="14" t="s">
        <v>8</v>
      </c>
      <c r="D15" s="43"/>
      <c r="E15" s="48"/>
      <c r="F15" s="47"/>
      <c r="G15" s="68">
        <f t="shared" ca="1" si="2"/>
        <v>0</v>
      </c>
      <c r="H15" s="57">
        <f t="shared" si="3"/>
        <v>0</v>
      </c>
      <c r="I15" s="413"/>
      <c r="J15" s="414"/>
      <c r="K15" s="415"/>
      <c r="L15" s="416"/>
      <c r="M15" s="39" t="str">
        <f t="shared" ca="1" si="4"/>
        <v/>
      </c>
      <c r="N15" s="77">
        <f t="shared" si="8"/>
        <v>41645</v>
      </c>
      <c r="O15" s="129">
        <f t="shared" ca="1" si="9"/>
        <v>0</v>
      </c>
      <c r="P15" s="130">
        <f t="shared" si="10"/>
        <v>0</v>
      </c>
      <c r="Q15" s="99">
        <f t="shared" ca="1" si="5"/>
        <v>0</v>
      </c>
      <c r="R15" s="92"/>
      <c r="S15" s="102">
        <f t="shared" ca="1" si="5"/>
        <v>0</v>
      </c>
      <c r="T15" s="93"/>
      <c r="U15" s="105">
        <f t="shared" ca="1" si="5"/>
        <v>0</v>
      </c>
      <c r="V15" s="94"/>
      <c r="W15" s="111">
        <f t="shared" ca="1" si="5"/>
        <v>0</v>
      </c>
      <c r="X15" s="112"/>
      <c r="Y15" s="161">
        <f t="shared" si="6"/>
        <v>0</v>
      </c>
    </row>
    <row r="16" spans="1:25" ht="20.100000000000001" customHeight="1" x14ac:dyDescent="0.15">
      <c r="A16" s="60">
        <f t="shared" si="7"/>
        <v>41646</v>
      </c>
      <c r="B16" s="62"/>
      <c r="C16" s="14" t="s">
        <v>8</v>
      </c>
      <c r="D16" s="43"/>
      <c r="E16" s="48"/>
      <c r="F16" s="47"/>
      <c r="G16" s="68">
        <f t="shared" ca="1" si="2"/>
        <v>0</v>
      </c>
      <c r="H16" s="57">
        <f t="shared" si="3"/>
        <v>0</v>
      </c>
      <c r="I16" s="413"/>
      <c r="J16" s="414"/>
      <c r="K16" s="415"/>
      <c r="L16" s="416"/>
      <c r="M16" s="39" t="str">
        <f t="shared" ca="1" si="4"/>
        <v/>
      </c>
      <c r="N16" s="77">
        <f t="shared" si="8"/>
        <v>41646</v>
      </c>
      <c r="O16" s="129">
        <f t="shared" ca="1" si="9"/>
        <v>0</v>
      </c>
      <c r="P16" s="130">
        <f t="shared" si="10"/>
        <v>0</v>
      </c>
      <c r="Q16" s="99">
        <f t="shared" ca="1" si="5"/>
        <v>0</v>
      </c>
      <c r="R16" s="92"/>
      <c r="S16" s="102">
        <f t="shared" ca="1" si="5"/>
        <v>0</v>
      </c>
      <c r="T16" s="93"/>
      <c r="U16" s="105">
        <f t="shared" ca="1" si="5"/>
        <v>0</v>
      </c>
      <c r="V16" s="94"/>
      <c r="W16" s="111">
        <f t="shared" ca="1" si="5"/>
        <v>0</v>
      </c>
      <c r="X16" s="112"/>
      <c r="Y16" s="161">
        <f t="shared" si="6"/>
        <v>0</v>
      </c>
    </row>
    <row r="17" spans="1:25" ht="20.100000000000001" customHeight="1" x14ac:dyDescent="0.15">
      <c r="A17" s="60">
        <f t="shared" si="7"/>
        <v>41647</v>
      </c>
      <c r="B17" s="62">
        <v>0.41666666666666669</v>
      </c>
      <c r="C17" s="14" t="s">
        <v>8</v>
      </c>
      <c r="D17" s="43">
        <v>0.79166666666666663</v>
      </c>
      <c r="E17" s="48">
        <v>4.1666666666666664E-2</v>
      </c>
      <c r="F17" s="47"/>
      <c r="G17" s="68">
        <f t="shared" ca="1" si="2"/>
        <v>0.33333333333333331</v>
      </c>
      <c r="H17" s="57">
        <f t="shared" si="3"/>
        <v>0.33333333333333326</v>
      </c>
      <c r="I17" s="413"/>
      <c r="J17" s="414"/>
      <c r="K17" s="415"/>
      <c r="L17" s="416"/>
      <c r="M17" s="39" t="str">
        <f t="shared" ca="1" si="4"/>
        <v>営業日</v>
      </c>
      <c r="N17" s="77">
        <f t="shared" si="8"/>
        <v>41647</v>
      </c>
      <c r="O17" s="129">
        <f t="shared" ca="1" si="9"/>
        <v>10.526315789473685</v>
      </c>
      <c r="P17" s="130">
        <f t="shared" si="10"/>
        <v>7.9999999999999982</v>
      </c>
      <c r="Q17" s="99">
        <f t="shared" ca="1" si="5"/>
        <v>0</v>
      </c>
      <c r="R17" s="92"/>
      <c r="S17" s="102">
        <f t="shared" ca="1" si="5"/>
        <v>0</v>
      </c>
      <c r="T17" s="93"/>
      <c r="U17" s="105">
        <f t="shared" ca="1" si="5"/>
        <v>0</v>
      </c>
      <c r="V17" s="94"/>
      <c r="W17" s="111">
        <f t="shared" ca="1" si="5"/>
        <v>0</v>
      </c>
      <c r="X17" s="112"/>
      <c r="Y17" s="161">
        <f t="shared" si="6"/>
        <v>0</v>
      </c>
    </row>
    <row r="18" spans="1:25" ht="20.100000000000001" customHeight="1" x14ac:dyDescent="0.15">
      <c r="A18" s="60">
        <f t="shared" si="7"/>
        <v>41648</v>
      </c>
      <c r="B18" s="62">
        <v>0.41666666666666669</v>
      </c>
      <c r="C18" s="14" t="s">
        <v>8</v>
      </c>
      <c r="D18" s="43">
        <v>0.79166666666666663</v>
      </c>
      <c r="E18" s="48">
        <v>4.1666666666666664E-2</v>
      </c>
      <c r="F18" s="47"/>
      <c r="G18" s="68">
        <f t="shared" ca="1" si="2"/>
        <v>0.33333333333333331</v>
      </c>
      <c r="H18" s="57">
        <f t="shared" si="3"/>
        <v>0.33333333333333326</v>
      </c>
      <c r="I18" s="413"/>
      <c r="J18" s="414"/>
      <c r="K18" s="415"/>
      <c r="L18" s="416"/>
      <c r="M18" s="39" t="str">
        <f t="shared" ca="1" si="4"/>
        <v>営業日</v>
      </c>
      <c r="N18" s="77">
        <f t="shared" si="8"/>
        <v>41648</v>
      </c>
      <c r="O18" s="129">
        <f t="shared" ca="1" si="9"/>
        <v>10.526315789473685</v>
      </c>
      <c r="P18" s="130">
        <f t="shared" si="10"/>
        <v>7.9999999999999982</v>
      </c>
      <c r="Q18" s="99">
        <f t="shared" ca="1" si="5"/>
        <v>0</v>
      </c>
      <c r="R18" s="92"/>
      <c r="S18" s="102">
        <f t="shared" ca="1" si="5"/>
        <v>0</v>
      </c>
      <c r="T18" s="93"/>
      <c r="U18" s="105">
        <f t="shared" ca="1" si="5"/>
        <v>0</v>
      </c>
      <c r="V18" s="94"/>
      <c r="W18" s="111">
        <f t="shared" ca="1" si="5"/>
        <v>0</v>
      </c>
      <c r="X18" s="112"/>
      <c r="Y18" s="161">
        <f t="shared" si="6"/>
        <v>0</v>
      </c>
    </row>
    <row r="19" spans="1:25" ht="20.100000000000001" customHeight="1" x14ac:dyDescent="0.15">
      <c r="A19" s="60">
        <f t="shared" si="7"/>
        <v>41649</v>
      </c>
      <c r="B19" s="62">
        <v>0.41666666666666669</v>
      </c>
      <c r="C19" s="14" t="s">
        <v>8</v>
      </c>
      <c r="D19" s="43">
        <v>0.8125</v>
      </c>
      <c r="E19" s="48">
        <v>4.1666666666666664E-2</v>
      </c>
      <c r="F19" s="47"/>
      <c r="G19" s="68">
        <f t="shared" ca="1" si="2"/>
        <v>0.33333333333333331</v>
      </c>
      <c r="H19" s="57">
        <f t="shared" si="3"/>
        <v>0.35416666666666663</v>
      </c>
      <c r="I19" s="413"/>
      <c r="J19" s="414"/>
      <c r="K19" s="415"/>
      <c r="L19" s="416"/>
      <c r="M19" s="39" t="str">
        <f t="shared" ca="1" si="4"/>
        <v>営業日</v>
      </c>
      <c r="N19" s="77">
        <f t="shared" si="8"/>
        <v>41649</v>
      </c>
      <c r="O19" s="129">
        <f t="shared" ca="1" si="9"/>
        <v>10.526315789473685</v>
      </c>
      <c r="P19" s="130">
        <f t="shared" si="10"/>
        <v>8.5</v>
      </c>
      <c r="Q19" s="99">
        <f t="shared" ca="1" si="5"/>
        <v>0</v>
      </c>
      <c r="R19" s="92"/>
      <c r="S19" s="102">
        <f t="shared" ca="1" si="5"/>
        <v>0</v>
      </c>
      <c r="T19" s="93"/>
      <c r="U19" s="105">
        <f t="shared" ca="1" si="5"/>
        <v>0</v>
      </c>
      <c r="V19" s="94"/>
      <c r="W19" s="111">
        <f t="shared" ca="1" si="5"/>
        <v>0</v>
      </c>
      <c r="X19" s="112"/>
      <c r="Y19" s="161">
        <f t="shared" si="6"/>
        <v>0</v>
      </c>
    </row>
    <row r="20" spans="1:25" ht="20.100000000000001" customHeight="1" x14ac:dyDescent="0.15">
      <c r="A20" s="60">
        <f t="shared" si="7"/>
        <v>41650</v>
      </c>
      <c r="B20" s="62">
        <v>0.41666666666666669</v>
      </c>
      <c r="C20" s="14" t="s">
        <v>8</v>
      </c>
      <c r="D20" s="43">
        <v>0.85416666666666663</v>
      </c>
      <c r="E20" s="48">
        <v>4.1666666666666664E-2</v>
      </c>
      <c r="F20" s="47"/>
      <c r="G20" s="68">
        <f t="shared" ca="1" si="2"/>
        <v>0.33333333333333331</v>
      </c>
      <c r="H20" s="57">
        <f t="shared" si="3"/>
        <v>0.39583333333333326</v>
      </c>
      <c r="I20" s="413"/>
      <c r="J20" s="414"/>
      <c r="K20" s="415"/>
      <c r="L20" s="416"/>
      <c r="M20" s="39" t="str">
        <f t="shared" ca="1" si="4"/>
        <v>営業日</v>
      </c>
      <c r="N20" s="77">
        <f t="shared" si="8"/>
        <v>41650</v>
      </c>
      <c r="O20" s="129">
        <f t="shared" ca="1" si="9"/>
        <v>10.526315789473685</v>
      </c>
      <c r="P20" s="130">
        <f t="shared" si="10"/>
        <v>9.4999999999999982</v>
      </c>
      <c r="Q20" s="99">
        <f t="shared" ca="1" si="5"/>
        <v>0</v>
      </c>
      <c r="R20" s="92"/>
      <c r="S20" s="102">
        <f t="shared" ca="1" si="5"/>
        <v>0</v>
      </c>
      <c r="T20" s="93"/>
      <c r="U20" s="105">
        <f t="shared" ca="1" si="5"/>
        <v>0</v>
      </c>
      <c r="V20" s="94"/>
      <c r="W20" s="111">
        <f t="shared" ca="1" si="5"/>
        <v>0</v>
      </c>
      <c r="X20" s="112"/>
      <c r="Y20" s="161">
        <f t="shared" si="6"/>
        <v>0</v>
      </c>
    </row>
    <row r="21" spans="1:25" ht="20.100000000000001" customHeight="1" x14ac:dyDescent="0.15">
      <c r="A21" s="60">
        <f t="shared" si="7"/>
        <v>41651</v>
      </c>
      <c r="B21" s="62"/>
      <c r="C21" s="14" t="s">
        <v>8</v>
      </c>
      <c r="D21" s="43"/>
      <c r="E21" s="48"/>
      <c r="F21" s="47"/>
      <c r="G21" s="68">
        <f t="shared" ca="1" si="2"/>
        <v>0</v>
      </c>
      <c r="H21" s="57">
        <f t="shared" si="3"/>
        <v>0</v>
      </c>
      <c r="I21" s="413"/>
      <c r="J21" s="414"/>
      <c r="K21" s="415"/>
      <c r="L21" s="416"/>
      <c r="M21" s="39" t="str">
        <f t="shared" ca="1" si="4"/>
        <v/>
      </c>
      <c r="N21" s="77">
        <f t="shared" si="8"/>
        <v>41651</v>
      </c>
      <c r="O21" s="129">
        <f t="shared" ca="1" si="9"/>
        <v>0</v>
      </c>
      <c r="P21" s="130">
        <f t="shared" si="10"/>
        <v>0</v>
      </c>
      <c r="Q21" s="99">
        <f t="shared" ca="1" si="5"/>
        <v>0</v>
      </c>
      <c r="R21" s="92"/>
      <c r="S21" s="102">
        <f t="shared" ca="1" si="5"/>
        <v>0</v>
      </c>
      <c r="T21" s="93"/>
      <c r="U21" s="105">
        <f t="shared" ca="1" si="5"/>
        <v>0</v>
      </c>
      <c r="V21" s="94"/>
      <c r="W21" s="111">
        <f t="shared" ca="1" si="5"/>
        <v>0</v>
      </c>
      <c r="X21" s="112"/>
      <c r="Y21" s="161">
        <f t="shared" si="6"/>
        <v>0</v>
      </c>
    </row>
    <row r="22" spans="1:25" ht="20.100000000000001" customHeight="1" x14ac:dyDescent="0.15">
      <c r="A22" s="60">
        <f t="shared" si="7"/>
        <v>41652</v>
      </c>
      <c r="B22" s="62"/>
      <c r="C22" s="14" t="s">
        <v>8</v>
      </c>
      <c r="D22" s="43"/>
      <c r="E22" s="48"/>
      <c r="F22" s="47"/>
      <c r="G22" s="68">
        <f t="shared" ca="1" si="2"/>
        <v>0</v>
      </c>
      <c r="H22" s="57">
        <f t="shared" si="3"/>
        <v>0</v>
      </c>
      <c r="I22" s="413"/>
      <c r="J22" s="414"/>
      <c r="K22" s="415"/>
      <c r="L22" s="416"/>
      <c r="M22" s="39" t="str">
        <f t="shared" ca="1" si="4"/>
        <v/>
      </c>
      <c r="N22" s="77">
        <f t="shared" si="8"/>
        <v>41652</v>
      </c>
      <c r="O22" s="129">
        <f t="shared" ca="1" si="9"/>
        <v>0</v>
      </c>
      <c r="P22" s="130">
        <f t="shared" si="10"/>
        <v>0</v>
      </c>
      <c r="Q22" s="99">
        <f t="shared" ca="1" si="5"/>
        <v>0</v>
      </c>
      <c r="R22" s="92"/>
      <c r="S22" s="102">
        <f t="shared" ca="1" si="5"/>
        <v>0</v>
      </c>
      <c r="T22" s="93"/>
      <c r="U22" s="105">
        <f t="shared" ca="1" si="5"/>
        <v>0</v>
      </c>
      <c r="V22" s="94"/>
      <c r="W22" s="111">
        <f t="shared" ca="1" si="5"/>
        <v>0</v>
      </c>
      <c r="X22" s="112"/>
      <c r="Y22" s="161">
        <f t="shared" si="6"/>
        <v>0</v>
      </c>
    </row>
    <row r="23" spans="1:25" ht="20.100000000000001" customHeight="1" x14ac:dyDescent="0.15">
      <c r="A23" s="60">
        <f t="shared" si="7"/>
        <v>41653</v>
      </c>
      <c r="B23" s="62">
        <v>0.41666666666666669</v>
      </c>
      <c r="C23" s="14" t="s">
        <v>8</v>
      </c>
      <c r="D23" s="43">
        <v>0.83333333333333337</v>
      </c>
      <c r="E23" s="48">
        <v>4.1666666666666664E-2</v>
      </c>
      <c r="F23" s="47"/>
      <c r="G23" s="68">
        <f t="shared" ca="1" si="2"/>
        <v>0.33333333333333331</v>
      </c>
      <c r="H23" s="57">
        <f t="shared" si="3"/>
        <v>0.375</v>
      </c>
      <c r="I23" s="413"/>
      <c r="J23" s="414"/>
      <c r="K23" s="415"/>
      <c r="L23" s="416"/>
      <c r="M23" s="39" t="str">
        <f t="shared" ca="1" si="4"/>
        <v>営業日</v>
      </c>
      <c r="N23" s="77">
        <f t="shared" si="8"/>
        <v>41653</v>
      </c>
      <c r="O23" s="129">
        <f t="shared" ca="1" si="9"/>
        <v>10.526315789473685</v>
      </c>
      <c r="P23" s="130">
        <f t="shared" si="10"/>
        <v>9</v>
      </c>
      <c r="Q23" s="99">
        <f t="shared" ca="1" si="5"/>
        <v>0</v>
      </c>
      <c r="R23" s="92"/>
      <c r="S23" s="102">
        <f t="shared" ca="1" si="5"/>
        <v>0</v>
      </c>
      <c r="T23" s="93"/>
      <c r="U23" s="105">
        <f t="shared" ca="1" si="5"/>
        <v>0</v>
      </c>
      <c r="V23" s="94"/>
      <c r="W23" s="111">
        <f t="shared" ca="1" si="5"/>
        <v>0</v>
      </c>
      <c r="X23" s="112"/>
      <c r="Y23" s="161">
        <f t="shared" si="6"/>
        <v>0</v>
      </c>
    </row>
    <row r="24" spans="1:25" ht="20.100000000000001" customHeight="1" x14ac:dyDescent="0.15">
      <c r="A24" s="60">
        <f t="shared" si="7"/>
        <v>41654</v>
      </c>
      <c r="B24" s="62">
        <v>0.41666666666666669</v>
      </c>
      <c r="C24" s="14" t="s">
        <v>8</v>
      </c>
      <c r="D24" s="43">
        <v>0.85416666666666663</v>
      </c>
      <c r="E24" s="48">
        <v>4.1666666666666664E-2</v>
      </c>
      <c r="F24" s="47"/>
      <c r="G24" s="68">
        <f t="shared" ca="1" si="2"/>
        <v>0.33333333333333331</v>
      </c>
      <c r="H24" s="57">
        <f t="shared" si="3"/>
        <v>0.39583333333333326</v>
      </c>
      <c r="I24" s="413"/>
      <c r="J24" s="414"/>
      <c r="K24" s="415"/>
      <c r="L24" s="416"/>
      <c r="M24" s="39" t="str">
        <f t="shared" ca="1" si="4"/>
        <v>営業日</v>
      </c>
      <c r="N24" s="77">
        <f t="shared" si="8"/>
        <v>41654</v>
      </c>
      <c r="O24" s="129">
        <f t="shared" ca="1" si="9"/>
        <v>10.526315789473685</v>
      </c>
      <c r="P24" s="130">
        <f t="shared" si="10"/>
        <v>9.4999999999999982</v>
      </c>
      <c r="Q24" s="99">
        <f t="shared" ca="1" si="5"/>
        <v>0</v>
      </c>
      <c r="R24" s="92"/>
      <c r="S24" s="102">
        <f t="shared" ca="1" si="5"/>
        <v>0</v>
      </c>
      <c r="T24" s="93"/>
      <c r="U24" s="105">
        <f t="shared" ca="1" si="5"/>
        <v>0</v>
      </c>
      <c r="V24" s="94"/>
      <c r="W24" s="111">
        <f t="shared" ca="1" si="5"/>
        <v>0</v>
      </c>
      <c r="X24" s="112"/>
      <c r="Y24" s="161">
        <f t="shared" si="6"/>
        <v>0</v>
      </c>
    </row>
    <row r="25" spans="1:25" ht="20.100000000000001" customHeight="1" x14ac:dyDescent="0.15">
      <c r="A25" s="60">
        <f t="shared" si="7"/>
        <v>41655</v>
      </c>
      <c r="B25" s="62">
        <v>0.41666666666666669</v>
      </c>
      <c r="C25" s="14" t="s">
        <v>8</v>
      </c>
      <c r="D25" s="43">
        <v>0.8125</v>
      </c>
      <c r="E25" s="48">
        <v>4.1666666666666664E-2</v>
      </c>
      <c r="F25" s="47"/>
      <c r="G25" s="68">
        <f t="shared" ca="1" si="2"/>
        <v>0.33333333333333331</v>
      </c>
      <c r="H25" s="57">
        <f t="shared" si="3"/>
        <v>0.35416666666666663</v>
      </c>
      <c r="I25" s="413"/>
      <c r="J25" s="414"/>
      <c r="K25" s="415"/>
      <c r="L25" s="416"/>
      <c r="M25" s="39" t="str">
        <f t="shared" ca="1" si="4"/>
        <v>営業日</v>
      </c>
      <c r="N25" s="77">
        <f t="shared" si="8"/>
        <v>41655</v>
      </c>
      <c r="O25" s="129">
        <f t="shared" ca="1" si="9"/>
        <v>10.526315789473685</v>
      </c>
      <c r="P25" s="130">
        <f t="shared" si="10"/>
        <v>8.5</v>
      </c>
      <c r="Q25" s="99">
        <f t="shared" ca="1" si="5"/>
        <v>0</v>
      </c>
      <c r="R25" s="92"/>
      <c r="S25" s="102">
        <f t="shared" ca="1" si="5"/>
        <v>0</v>
      </c>
      <c r="T25" s="93"/>
      <c r="U25" s="105">
        <f t="shared" ca="1" si="5"/>
        <v>0</v>
      </c>
      <c r="V25" s="94"/>
      <c r="W25" s="111">
        <f t="shared" ca="1" si="5"/>
        <v>0</v>
      </c>
      <c r="X25" s="112"/>
      <c r="Y25" s="161">
        <f t="shared" si="6"/>
        <v>0</v>
      </c>
    </row>
    <row r="26" spans="1:25" ht="20.100000000000001" customHeight="1" x14ac:dyDescent="0.15">
      <c r="A26" s="60">
        <f t="shared" si="7"/>
        <v>41656</v>
      </c>
      <c r="B26" s="62">
        <v>0.41666666666666669</v>
      </c>
      <c r="C26" s="14" t="s">
        <v>8</v>
      </c>
      <c r="D26" s="43">
        <v>0.89583333333333337</v>
      </c>
      <c r="E26" s="48">
        <v>4.1666666666666664E-2</v>
      </c>
      <c r="F26" s="47"/>
      <c r="G26" s="68">
        <f t="shared" ca="1" si="2"/>
        <v>0.33333333333333331</v>
      </c>
      <c r="H26" s="57">
        <f t="shared" si="3"/>
        <v>0.4375</v>
      </c>
      <c r="I26" s="413" t="s">
        <v>135</v>
      </c>
      <c r="J26" s="414"/>
      <c r="K26" s="415"/>
      <c r="L26" s="416"/>
      <c r="M26" s="39" t="str">
        <f t="shared" ca="1" si="4"/>
        <v>営業日</v>
      </c>
      <c r="N26" s="77">
        <f t="shared" si="8"/>
        <v>41656</v>
      </c>
      <c r="O26" s="129">
        <f t="shared" ca="1" si="9"/>
        <v>10.526315789473685</v>
      </c>
      <c r="P26" s="130">
        <f t="shared" si="10"/>
        <v>10.5</v>
      </c>
      <c r="Q26" s="99">
        <f t="shared" ca="1" si="5"/>
        <v>0</v>
      </c>
      <c r="R26" s="92"/>
      <c r="S26" s="102">
        <f t="shared" ca="1" si="5"/>
        <v>0</v>
      </c>
      <c r="T26" s="93"/>
      <c r="U26" s="105">
        <f t="shared" ca="1" si="5"/>
        <v>0</v>
      </c>
      <c r="V26" s="94"/>
      <c r="W26" s="111">
        <f t="shared" ca="1" si="5"/>
        <v>0</v>
      </c>
      <c r="X26" s="112"/>
      <c r="Y26" s="161">
        <f t="shared" si="6"/>
        <v>0</v>
      </c>
    </row>
    <row r="27" spans="1:25" ht="20.100000000000001" customHeight="1" x14ac:dyDescent="0.15">
      <c r="A27" s="60">
        <f t="shared" si="7"/>
        <v>41657</v>
      </c>
      <c r="B27" s="62">
        <v>0.41666666666666669</v>
      </c>
      <c r="C27" s="14" t="s">
        <v>8</v>
      </c>
      <c r="D27" s="43">
        <v>0.79166666666666663</v>
      </c>
      <c r="E27" s="48">
        <v>4.1666666666666664E-2</v>
      </c>
      <c r="F27" s="47"/>
      <c r="G27" s="68">
        <f t="shared" ca="1" si="2"/>
        <v>0.33333333333333331</v>
      </c>
      <c r="H27" s="57">
        <f t="shared" si="3"/>
        <v>0.33333333333333326</v>
      </c>
      <c r="I27" s="413"/>
      <c r="J27" s="414"/>
      <c r="K27" s="415"/>
      <c r="L27" s="416"/>
      <c r="M27" s="39" t="str">
        <f t="shared" ca="1" si="4"/>
        <v>営業日</v>
      </c>
      <c r="N27" s="77">
        <f t="shared" si="8"/>
        <v>41657</v>
      </c>
      <c r="O27" s="129">
        <f t="shared" ca="1" si="9"/>
        <v>10.526315789473685</v>
      </c>
      <c r="P27" s="130">
        <f t="shared" si="10"/>
        <v>7.9999999999999982</v>
      </c>
      <c r="Q27" s="99">
        <f t="shared" ca="1" si="5"/>
        <v>0</v>
      </c>
      <c r="R27" s="92"/>
      <c r="S27" s="102">
        <f t="shared" ca="1" si="5"/>
        <v>0</v>
      </c>
      <c r="T27" s="93"/>
      <c r="U27" s="105">
        <f t="shared" ca="1" si="5"/>
        <v>0</v>
      </c>
      <c r="V27" s="94"/>
      <c r="W27" s="111">
        <f t="shared" ca="1" si="5"/>
        <v>0</v>
      </c>
      <c r="X27" s="112"/>
      <c r="Y27" s="161">
        <f t="shared" si="6"/>
        <v>0</v>
      </c>
    </row>
    <row r="28" spans="1:25" ht="20.100000000000001" customHeight="1" x14ac:dyDescent="0.15">
      <c r="A28" s="60">
        <f t="shared" si="7"/>
        <v>41658</v>
      </c>
      <c r="B28" s="62"/>
      <c r="C28" s="14" t="s">
        <v>8</v>
      </c>
      <c r="D28" s="43"/>
      <c r="E28" s="48"/>
      <c r="F28" s="47"/>
      <c r="G28" s="68">
        <f t="shared" ca="1" si="2"/>
        <v>0</v>
      </c>
      <c r="H28" s="57">
        <f t="shared" si="3"/>
        <v>0</v>
      </c>
      <c r="I28" s="425"/>
      <c r="J28" s="425"/>
      <c r="K28" s="425"/>
      <c r="L28" s="426"/>
      <c r="M28" s="39" t="str">
        <f t="shared" ca="1" si="4"/>
        <v/>
      </c>
      <c r="N28" s="77">
        <f t="shared" si="8"/>
        <v>41658</v>
      </c>
      <c r="O28" s="129">
        <f t="shared" ca="1" si="9"/>
        <v>0</v>
      </c>
      <c r="P28" s="130">
        <f t="shared" si="10"/>
        <v>0</v>
      </c>
      <c r="Q28" s="99">
        <f t="shared" ca="1" si="5"/>
        <v>0</v>
      </c>
      <c r="R28" s="92"/>
      <c r="S28" s="102">
        <f t="shared" ca="1" si="5"/>
        <v>0</v>
      </c>
      <c r="T28" s="93"/>
      <c r="U28" s="105">
        <f t="shared" ca="1" si="5"/>
        <v>0</v>
      </c>
      <c r="V28" s="94"/>
      <c r="W28" s="111">
        <f t="shared" ca="1" si="5"/>
        <v>0</v>
      </c>
      <c r="X28" s="112"/>
      <c r="Y28" s="161">
        <f t="shared" si="6"/>
        <v>0</v>
      </c>
    </row>
    <row r="29" spans="1:25" ht="20.100000000000001" customHeight="1" x14ac:dyDescent="0.15">
      <c r="A29" s="60">
        <f t="shared" si="7"/>
        <v>41659</v>
      </c>
      <c r="B29" s="62"/>
      <c r="C29" s="14" t="s">
        <v>8</v>
      </c>
      <c r="D29" s="43"/>
      <c r="E29" s="48"/>
      <c r="F29" s="47"/>
      <c r="G29" s="68">
        <f t="shared" ca="1" si="2"/>
        <v>0</v>
      </c>
      <c r="H29" s="57">
        <f t="shared" si="3"/>
        <v>0</v>
      </c>
      <c r="I29" s="413"/>
      <c r="J29" s="414"/>
      <c r="K29" s="415"/>
      <c r="L29" s="416"/>
      <c r="M29" s="39" t="str">
        <f t="shared" ca="1" si="4"/>
        <v/>
      </c>
      <c r="N29" s="77">
        <f t="shared" si="8"/>
        <v>41659</v>
      </c>
      <c r="O29" s="129">
        <f t="shared" ca="1" si="9"/>
        <v>0</v>
      </c>
      <c r="P29" s="130">
        <f t="shared" si="10"/>
        <v>0</v>
      </c>
      <c r="Q29" s="99">
        <f t="shared" ca="1" si="5"/>
        <v>0</v>
      </c>
      <c r="R29" s="92"/>
      <c r="S29" s="102">
        <f t="shared" ca="1" si="5"/>
        <v>0</v>
      </c>
      <c r="T29" s="93"/>
      <c r="U29" s="105">
        <f t="shared" ca="1" si="5"/>
        <v>0</v>
      </c>
      <c r="V29" s="94"/>
      <c r="W29" s="111">
        <f t="shared" ca="1" si="5"/>
        <v>0</v>
      </c>
      <c r="X29" s="112"/>
      <c r="Y29" s="161">
        <f t="shared" si="6"/>
        <v>0</v>
      </c>
    </row>
    <row r="30" spans="1:25" ht="20.100000000000001" customHeight="1" x14ac:dyDescent="0.15">
      <c r="A30" s="60">
        <f t="shared" si="7"/>
        <v>41660</v>
      </c>
      <c r="B30" s="62">
        <v>0.41666666666666669</v>
      </c>
      <c r="C30" s="14" t="s">
        <v>8</v>
      </c>
      <c r="D30" s="43">
        <v>0.625</v>
      </c>
      <c r="E30" s="48">
        <v>4.1666666666666664E-2</v>
      </c>
      <c r="F30" s="47"/>
      <c r="G30" s="68">
        <f t="shared" ca="1" si="2"/>
        <v>0.33333333333333331</v>
      </c>
      <c r="H30" s="57">
        <f t="shared" si="3"/>
        <v>0.16666666666666666</v>
      </c>
      <c r="I30" s="413" t="s">
        <v>134</v>
      </c>
      <c r="J30" s="414"/>
      <c r="K30" s="415"/>
      <c r="L30" s="416"/>
      <c r="M30" s="39" t="str">
        <f t="shared" ca="1" si="4"/>
        <v>営業日</v>
      </c>
      <c r="N30" s="77">
        <f t="shared" si="8"/>
        <v>41660</v>
      </c>
      <c r="O30" s="129">
        <f t="shared" ca="1" si="9"/>
        <v>10.526315789473685</v>
      </c>
      <c r="P30" s="130">
        <f t="shared" si="10"/>
        <v>4</v>
      </c>
      <c r="Q30" s="99">
        <f t="shared" ca="1" si="5"/>
        <v>0</v>
      </c>
      <c r="R30" s="92"/>
      <c r="S30" s="102">
        <f t="shared" ca="1" si="5"/>
        <v>0</v>
      </c>
      <c r="T30" s="93"/>
      <c r="U30" s="105">
        <f t="shared" ca="1" si="5"/>
        <v>0</v>
      </c>
      <c r="V30" s="94"/>
      <c r="W30" s="111">
        <f t="shared" ca="1" si="5"/>
        <v>0</v>
      </c>
      <c r="X30" s="112"/>
      <c r="Y30" s="161">
        <f t="shared" si="6"/>
        <v>0</v>
      </c>
    </row>
    <row r="31" spans="1:25" ht="20.100000000000001" customHeight="1" x14ac:dyDescent="0.15">
      <c r="A31" s="60">
        <f t="shared" si="7"/>
        <v>41661</v>
      </c>
      <c r="B31" s="62">
        <v>0.41666666666666669</v>
      </c>
      <c r="C31" s="14" t="s">
        <v>8</v>
      </c>
      <c r="D31" s="43">
        <v>0.91666666666666663</v>
      </c>
      <c r="E31" s="48">
        <v>4.1666666666666664E-2</v>
      </c>
      <c r="F31" s="47"/>
      <c r="G31" s="68">
        <f t="shared" ca="1" si="2"/>
        <v>0.33333333333333331</v>
      </c>
      <c r="H31" s="57">
        <f t="shared" si="3"/>
        <v>0.45833333333333326</v>
      </c>
      <c r="I31" s="413"/>
      <c r="J31" s="414"/>
      <c r="K31" s="415"/>
      <c r="L31" s="416"/>
      <c r="M31" s="39" t="str">
        <f t="shared" ca="1" si="4"/>
        <v>営業日</v>
      </c>
      <c r="N31" s="77">
        <f t="shared" si="8"/>
        <v>41661</v>
      </c>
      <c r="O31" s="129">
        <f t="shared" ca="1" si="9"/>
        <v>10.526315789473685</v>
      </c>
      <c r="P31" s="130">
        <f t="shared" si="10"/>
        <v>10.999999999999998</v>
      </c>
      <c r="Q31" s="99">
        <f t="shared" ca="1" si="5"/>
        <v>0</v>
      </c>
      <c r="R31" s="92"/>
      <c r="S31" s="102">
        <f t="shared" ca="1" si="5"/>
        <v>0</v>
      </c>
      <c r="T31" s="93"/>
      <c r="U31" s="105">
        <f t="shared" ca="1" si="5"/>
        <v>0</v>
      </c>
      <c r="V31" s="94"/>
      <c r="W31" s="111">
        <f t="shared" ca="1" si="5"/>
        <v>0</v>
      </c>
      <c r="X31" s="112"/>
      <c r="Y31" s="161">
        <f t="shared" si="6"/>
        <v>0</v>
      </c>
    </row>
    <row r="32" spans="1:25" ht="20.100000000000001" customHeight="1" x14ac:dyDescent="0.15">
      <c r="A32" s="60">
        <f t="shared" si="7"/>
        <v>41662</v>
      </c>
      <c r="B32" s="62">
        <v>0.41666666666666669</v>
      </c>
      <c r="C32" s="14" t="s">
        <v>8</v>
      </c>
      <c r="D32" s="43">
        <v>0.89583333333333337</v>
      </c>
      <c r="E32" s="48">
        <v>4.1666666666666664E-2</v>
      </c>
      <c r="F32" s="47"/>
      <c r="G32" s="68">
        <f t="shared" ca="1" si="2"/>
        <v>0.33333333333333331</v>
      </c>
      <c r="H32" s="57">
        <f t="shared" si="3"/>
        <v>0.4375</v>
      </c>
      <c r="I32" s="413"/>
      <c r="J32" s="414"/>
      <c r="K32" s="415"/>
      <c r="L32" s="416"/>
      <c r="M32" s="39" t="str">
        <f t="shared" ca="1" si="4"/>
        <v>営業日</v>
      </c>
      <c r="N32" s="77">
        <f t="shared" si="8"/>
        <v>41662</v>
      </c>
      <c r="O32" s="129">
        <f t="shared" ca="1" si="9"/>
        <v>10.526315789473685</v>
      </c>
      <c r="P32" s="130">
        <f t="shared" si="10"/>
        <v>10.5</v>
      </c>
      <c r="Q32" s="99">
        <f t="shared" ca="1" si="5"/>
        <v>0</v>
      </c>
      <c r="R32" s="92"/>
      <c r="S32" s="102">
        <f t="shared" ca="1" si="5"/>
        <v>0</v>
      </c>
      <c r="T32" s="93"/>
      <c r="U32" s="105">
        <f t="shared" ca="1" si="5"/>
        <v>0</v>
      </c>
      <c r="V32" s="94"/>
      <c r="W32" s="111">
        <f t="shared" ca="1" si="5"/>
        <v>0</v>
      </c>
      <c r="X32" s="112"/>
      <c r="Y32" s="161">
        <f t="shared" si="6"/>
        <v>0</v>
      </c>
    </row>
    <row r="33" spans="1:25" ht="20.100000000000001" customHeight="1" x14ac:dyDescent="0.15">
      <c r="A33" s="60">
        <f t="shared" si="7"/>
        <v>41663</v>
      </c>
      <c r="B33" s="62">
        <v>0.41666666666666669</v>
      </c>
      <c r="C33" s="14" t="s">
        <v>8</v>
      </c>
      <c r="D33" s="43">
        <v>0.9375</v>
      </c>
      <c r="E33" s="48">
        <v>4.1666666666666664E-2</v>
      </c>
      <c r="F33" s="47"/>
      <c r="G33" s="68">
        <f t="shared" ca="1" si="2"/>
        <v>0.33333333333333331</v>
      </c>
      <c r="H33" s="57">
        <f t="shared" si="3"/>
        <v>0.47916666666666657</v>
      </c>
      <c r="I33" s="413"/>
      <c r="J33" s="414"/>
      <c r="K33" s="415"/>
      <c r="L33" s="416"/>
      <c r="M33" s="39" t="str">
        <f t="shared" ca="1" si="4"/>
        <v>営業日</v>
      </c>
      <c r="N33" s="77">
        <f t="shared" si="8"/>
        <v>41663</v>
      </c>
      <c r="O33" s="129">
        <f t="shared" ca="1" si="9"/>
        <v>10.526315789473685</v>
      </c>
      <c r="P33" s="130">
        <f t="shared" si="10"/>
        <v>11.499999999999998</v>
      </c>
      <c r="Q33" s="99">
        <f t="shared" ca="1" si="5"/>
        <v>0</v>
      </c>
      <c r="R33" s="92"/>
      <c r="S33" s="102">
        <f t="shared" ca="1" si="5"/>
        <v>0</v>
      </c>
      <c r="T33" s="93"/>
      <c r="U33" s="105">
        <f t="shared" ca="1" si="5"/>
        <v>0</v>
      </c>
      <c r="V33" s="94"/>
      <c r="W33" s="111">
        <f t="shared" ca="1" si="5"/>
        <v>0</v>
      </c>
      <c r="X33" s="112"/>
      <c r="Y33" s="161">
        <f t="shared" si="6"/>
        <v>0</v>
      </c>
    </row>
    <row r="34" spans="1:25" ht="20.100000000000001" customHeight="1" x14ac:dyDescent="0.15">
      <c r="A34" s="60">
        <f t="shared" si="7"/>
        <v>41664</v>
      </c>
      <c r="B34" s="62">
        <v>0.4375</v>
      </c>
      <c r="C34" s="14" t="s">
        <v>8</v>
      </c>
      <c r="D34" s="43">
        <v>0.75</v>
      </c>
      <c r="E34" s="48">
        <v>4.1666666666666664E-2</v>
      </c>
      <c r="F34" s="47"/>
      <c r="G34" s="68">
        <f t="shared" ca="1" si="2"/>
        <v>0.33333333333333331</v>
      </c>
      <c r="H34" s="57">
        <f t="shared" si="3"/>
        <v>0.27083333333333331</v>
      </c>
      <c r="I34" s="413" t="s">
        <v>136</v>
      </c>
      <c r="J34" s="414"/>
      <c r="K34" s="415"/>
      <c r="L34" s="416"/>
      <c r="M34" s="39" t="str">
        <f t="shared" ca="1" si="4"/>
        <v>営業日</v>
      </c>
      <c r="N34" s="77">
        <f t="shared" si="8"/>
        <v>41664</v>
      </c>
      <c r="O34" s="129">
        <f t="shared" ca="1" si="9"/>
        <v>10.526315789473685</v>
      </c>
      <c r="P34" s="130">
        <f t="shared" si="10"/>
        <v>6.5</v>
      </c>
      <c r="Q34" s="99">
        <f t="shared" ca="1" si="5"/>
        <v>0</v>
      </c>
      <c r="R34" s="92"/>
      <c r="S34" s="102">
        <f t="shared" ca="1" si="5"/>
        <v>0</v>
      </c>
      <c r="T34" s="93"/>
      <c r="U34" s="105">
        <f t="shared" ca="1" si="5"/>
        <v>0</v>
      </c>
      <c r="V34" s="94"/>
      <c r="W34" s="111">
        <f t="shared" ca="1" si="5"/>
        <v>0</v>
      </c>
      <c r="X34" s="112"/>
      <c r="Y34" s="161">
        <f t="shared" si="6"/>
        <v>0</v>
      </c>
    </row>
    <row r="35" spans="1:25" ht="20.100000000000001" customHeight="1" x14ac:dyDescent="0.15">
      <c r="A35" s="60">
        <f t="shared" si="7"/>
        <v>41665</v>
      </c>
      <c r="B35" s="62"/>
      <c r="C35" s="14" t="s">
        <v>8</v>
      </c>
      <c r="D35" s="43"/>
      <c r="E35" s="48"/>
      <c r="F35" s="47"/>
      <c r="G35" s="68">
        <f t="shared" ca="1" si="2"/>
        <v>0</v>
      </c>
      <c r="H35" s="57">
        <f t="shared" si="3"/>
        <v>0</v>
      </c>
      <c r="I35" s="413"/>
      <c r="J35" s="414"/>
      <c r="K35" s="415"/>
      <c r="L35" s="416"/>
      <c r="M35" s="39" t="str">
        <f t="shared" ca="1" si="4"/>
        <v/>
      </c>
      <c r="N35" s="77">
        <f t="shared" si="8"/>
        <v>41665</v>
      </c>
      <c r="O35" s="129">
        <f t="shared" ca="1" si="9"/>
        <v>0</v>
      </c>
      <c r="P35" s="130">
        <f t="shared" si="10"/>
        <v>0</v>
      </c>
      <c r="Q35" s="99">
        <f t="shared" ca="1" si="5"/>
        <v>0</v>
      </c>
      <c r="R35" s="92"/>
      <c r="S35" s="102">
        <f t="shared" ca="1" si="5"/>
        <v>0</v>
      </c>
      <c r="T35" s="93"/>
      <c r="U35" s="105">
        <f t="shared" ca="1" si="5"/>
        <v>0</v>
      </c>
      <c r="V35" s="94"/>
      <c r="W35" s="111">
        <f t="shared" ca="1" si="5"/>
        <v>0</v>
      </c>
      <c r="X35" s="112"/>
      <c r="Y35" s="161">
        <f t="shared" si="6"/>
        <v>0</v>
      </c>
    </row>
    <row r="36" spans="1:25" ht="20.100000000000001" customHeight="1" x14ac:dyDescent="0.15">
      <c r="A36" s="60">
        <f t="shared" si="7"/>
        <v>41666</v>
      </c>
      <c r="B36" s="62"/>
      <c r="C36" s="14" t="s">
        <v>8</v>
      </c>
      <c r="D36" s="43"/>
      <c r="E36" s="48"/>
      <c r="F36" s="47"/>
      <c r="G36" s="68">
        <f t="shared" ca="1" si="2"/>
        <v>0</v>
      </c>
      <c r="H36" s="57">
        <f t="shared" si="3"/>
        <v>0</v>
      </c>
      <c r="I36" s="413"/>
      <c r="J36" s="414"/>
      <c r="K36" s="415"/>
      <c r="L36" s="416"/>
      <c r="M36" s="39" t="str">
        <f t="shared" ca="1" si="4"/>
        <v/>
      </c>
      <c r="N36" s="77">
        <f t="shared" si="8"/>
        <v>41666</v>
      </c>
      <c r="O36" s="129">
        <f t="shared" ca="1" si="9"/>
        <v>0</v>
      </c>
      <c r="P36" s="130">
        <f t="shared" si="10"/>
        <v>0</v>
      </c>
      <c r="Q36" s="99">
        <f t="shared" ca="1" si="5"/>
        <v>0</v>
      </c>
      <c r="R36" s="92"/>
      <c r="S36" s="102">
        <f t="shared" ca="1" si="5"/>
        <v>0</v>
      </c>
      <c r="T36" s="93"/>
      <c r="U36" s="105">
        <f t="shared" ca="1" si="5"/>
        <v>0</v>
      </c>
      <c r="V36" s="94"/>
      <c r="W36" s="111">
        <f t="shared" ca="1" si="5"/>
        <v>0</v>
      </c>
      <c r="X36" s="112"/>
      <c r="Y36" s="161">
        <f t="shared" si="6"/>
        <v>0</v>
      </c>
    </row>
    <row r="37" spans="1:25" ht="20.100000000000001" customHeight="1" x14ac:dyDescent="0.15">
      <c r="A37" s="60">
        <f t="shared" si="7"/>
        <v>41667</v>
      </c>
      <c r="B37" s="62">
        <v>0.41666666666666669</v>
      </c>
      <c r="C37" s="15" t="s">
        <v>13</v>
      </c>
      <c r="D37" s="49">
        <v>0.875</v>
      </c>
      <c r="E37" s="48">
        <v>4.1666666666666664E-2</v>
      </c>
      <c r="F37" s="47"/>
      <c r="G37" s="68">
        <f t="shared" ca="1" si="2"/>
        <v>0.33333333333333331</v>
      </c>
      <c r="H37" s="57">
        <f t="shared" si="3"/>
        <v>0.41666666666666663</v>
      </c>
      <c r="I37" s="413"/>
      <c r="J37" s="414"/>
      <c r="K37" s="415"/>
      <c r="L37" s="416"/>
      <c r="M37" s="39" t="str">
        <f t="shared" ca="1" si="4"/>
        <v>営業日</v>
      </c>
      <c r="N37" s="77">
        <f t="shared" si="8"/>
        <v>41667</v>
      </c>
      <c r="O37" s="129">
        <f t="shared" ca="1" si="9"/>
        <v>10.526315789473685</v>
      </c>
      <c r="P37" s="130">
        <f t="shared" si="10"/>
        <v>10</v>
      </c>
      <c r="Q37" s="99">
        <f t="shared" ca="1" si="5"/>
        <v>0</v>
      </c>
      <c r="R37" s="92"/>
      <c r="S37" s="102">
        <f t="shared" ca="1" si="5"/>
        <v>0</v>
      </c>
      <c r="T37" s="93"/>
      <c r="U37" s="105">
        <f t="shared" ca="1" si="5"/>
        <v>0</v>
      </c>
      <c r="V37" s="94"/>
      <c r="W37" s="111">
        <f t="shared" ca="1" si="5"/>
        <v>0</v>
      </c>
      <c r="X37" s="112"/>
      <c r="Y37" s="161">
        <f t="shared" si="6"/>
        <v>0</v>
      </c>
    </row>
    <row r="38" spans="1:25" ht="20.100000000000001" customHeight="1" x14ac:dyDescent="0.15">
      <c r="A38" s="60">
        <f t="shared" si="7"/>
        <v>41668</v>
      </c>
      <c r="B38" s="62">
        <v>0.41666666666666669</v>
      </c>
      <c r="C38" s="15" t="s">
        <v>13</v>
      </c>
      <c r="D38" s="43">
        <v>0.875</v>
      </c>
      <c r="E38" s="48">
        <v>4.1666666666666664E-2</v>
      </c>
      <c r="F38" s="47"/>
      <c r="G38" s="68">
        <f t="shared" ca="1" si="2"/>
        <v>0.33333333333333331</v>
      </c>
      <c r="H38" s="57">
        <f t="shared" si="3"/>
        <v>0.41666666666666663</v>
      </c>
      <c r="I38" s="413"/>
      <c r="J38" s="414"/>
      <c r="K38" s="415"/>
      <c r="L38" s="416"/>
      <c r="M38" s="39" t="str">
        <f t="shared" ca="1" si="4"/>
        <v>営業日</v>
      </c>
      <c r="N38" s="77">
        <f t="shared" si="8"/>
        <v>41668</v>
      </c>
      <c r="O38" s="129">
        <f t="shared" ca="1" si="9"/>
        <v>10.526315789473685</v>
      </c>
      <c r="P38" s="130">
        <f t="shared" si="10"/>
        <v>10</v>
      </c>
      <c r="Q38" s="99">
        <f t="shared" ca="1" si="5"/>
        <v>0</v>
      </c>
      <c r="R38" s="92"/>
      <c r="S38" s="102">
        <f t="shared" ca="1" si="5"/>
        <v>0</v>
      </c>
      <c r="T38" s="93"/>
      <c r="U38" s="105">
        <f t="shared" ca="1" si="5"/>
        <v>0</v>
      </c>
      <c r="V38" s="94"/>
      <c r="W38" s="111">
        <f t="shared" ca="1" si="5"/>
        <v>0</v>
      </c>
      <c r="X38" s="112"/>
      <c r="Y38" s="161">
        <f t="shared" si="6"/>
        <v>0</v>
      </c>
    </row>
    <row r="39" spans="1:25" ht="20.100000000000001" customHeight="1" thickBot="1" x14ac:dyDescent="0.2">
      <c r="A39" s="61">
        <f t="shared" si="7"/>
        <v>41669</v>
      </c>
      <c r="B39" s="64">
        <v>0.375</v>
      </c>
      <c r="C39" s="16" t="s">
        <v>13</v>
      </c>
      <c r="D39" s="50">
        <v>0.79166666666666663</v>
      </c>
      <c r="E39" s="51">
        <v>4.1666666666666664E-2</v>
      </c>
      <c r="F39" s="52"/>
      <c r="G39" s="69">
        <f t="shared" ca="1" si="2"/>
        <v>0.33333333333333331</v>
      </c>
      <c r="H39" s="58">
        <f t="shared" si="3"/>
        <v>0.37499999999999994</v>
      </c>
      <c r="I39" s="417" t="s">
        <v>137</v>
      </c>
      <c r="J39" s="418"/>
      <c r="K39" s="419"/>
      <c r="L39" s="420"/>
      <c r="M39" s="39" t="str">
        <f t="shared" ca="1" si="4"/>
        <v>営業日</v>
      </c>
      <c r="N39" s="78">
        <f t="shared" si="8"/>
        <v>41669</v>
      </c>
      <c r="O39" s="131">
        <f t="shared" ca="1" si="9"/>
        <v>10.526315789473685</v>
      </c>
      <c r="P39" s="132">
        <f t="shared" si="10"/>
        <v>8.9999999999999982</v>
      </c>
      <c r="Q39" s="100">
        <f t="shared" ca="1" si="5"/>
        <v>0</v>
      </c>
      <c r="R39" s="95"/>
      <c r="S39" s="103">
        <f t="shared" ca="1" si="5"/>
        <v>0</v>
      </c>
      <c r="T39" s="96"/>
      <c r="U39" s="106">
        <f t="shared" ca="1" si="5"/>
        <v>0</v>
      </c>
      <c r="V39" s="97"/>
      <c r="W39" s="113">
        <f t="shared" ca="1" si="5"/>
        <v>0</v>
      </c>
      <c r="X39" s="114"/>
      <c r="Y39" s="162">
        <f t="shared" si="6"/>
        <v>0</v>
      </c>
    </row>
    <row r="40" spans="1:25" ht="20.100000000000001" customHeight="1" thickBot="1" x14ac:dyDescent="0.2">
      <c r="A40" s="421" t="s">
        <v>9</v>
      </c>
      <c r="B40" s="422"/>
      <c r="C40" s="53">
        <f ca="1">COUNTIF(M9:M39, "営業日")</f>
        <v>19</v>
      </c>
      <c r="D40" s="74" t="s">
        <v>10</v>
      </c>
      <c r="E40" s="54">
        <v>0</v>
      </c>
      <c r="F40" s="55">
        <v>0</v>
      </c>
      <c r="G40" s="54">
        <f ca="1">SUM(G9:G39)</f>
        <v>6.3333333333333313</v>
      </c>
      <c r="H40" s="59">
        <f>SUM(H9:H39)</f>
        <v>6.333333333333333</v>
      </c>
      <c r="I40" s="423"/>
      <c r="J40" s="423"/>
      <c r="K40" s="423"/>
      <c r="L40" s="424"/>
      <c r="M40" s="6"/>
      <c r="N40" s="6"/>
      <c r="O40" s="139">
        <f t="shared" ref="O40:X40" ca="1" si="11">SUM(O9:O39)</f>
        <v>200.00000000000011</v>
      </c>
      <c r="P40" s="140">
        <f>SUM(P9:P39)</f>
        <v>152</v>
      </c>
      <c r="Q40" s="143">
        <f t="shared" ca="1" si="11"/>
        <v>0</v>
      </c>
      <c r="R40" s="144">
        <f t="shared" si="11"/>
        <v>0</v>
      </c>
      <c r="S40" s="147">
        <f t="shared" ca="1" si="11"/>
        <v>0</v>
      </c>
      <c r="T40" s="148">
        <f t="shared" si="11"/>
        <v>0</v>
      </c>
      <c r="U40" s="151">
        <f t="shared" ca="1" si="11"/>
        <v>0</v>
      </c>
      <c r="V40" s="152">
        <f t="shared" si="11"/>
        <v>0</v>
      </c>
      <c r="W40" s="155">
        <f t="shared" ca="1" si="11"/>
        <v>0</v>
      </c>
      <c r="X40" s="156">
        <f t="shared" si="11"/>
        <v>0</v>
      </c>
      <c r="Y40" s="163">
        <f>SUM(Y9:Y39)</f>
        <v>0</v>
      </c>
    </row>
    <row r="41" spans="1:25" ht="8.25" customHeight="1" thickBot="1" x14ac:dyDescent="0.2">
      <c r="C41" s="2"/>
      <c r="D41" s="2"/>
      <c r="E41" s="2"/>
      <c r="F41" s="2"/>
      <c r="G41" s="2"/>
      <c r="H41" s="2"/>
      <c r="I41" s="6"/>
      <c r="J41" s="6"/>
      <c r="K41" s="6"/>
      <c r="L41" s="6"/>
      <c r="M41" s="6"/>
      <c r="N41" s="6"/>
      <c r="P41">
        <f>COUNTIF(P9:P39,"&lt;&gt;"&amp;0)</f>
        <v>17</v>
      </c>
    </row>
    <row r="42" spans="1:25" s="17" customFormat="1" ht="16.5" customHeight="1" thickBot="1" x14ac:dyDescent="0.2">
      <c r="A42" s="411" t="s">
        <v>11</v>
      </c>
      <c r="B42" s="412"/>
      <c r="I42" s="18"/>
      <c r="J42" s="18"/>
      <c r="K42" s="18"/>
      <c r="L42" s="18"/>
      <c r="M42" s="19"/>
      <c r="N42" s="19"/>
      <c r="Y42" s="159"/>
    </row>
    <row r="43" spans="1:25" s="17" customFormat="1" ht="16.5" customHeight="1" thickBot="1" x14ac:dyDescent="0.2">
      <c r="A43" s="455" t="s">
        <v>65</v>
      </c>
      <c r="B43" s="456"/>
      <c r="C43" s="456"/>
      <c r="D43" s="456"/>
      <c r="E43" s="456"/>
      <c r="F43" s="456"/>
      <c r="G43" s="456"/>
      <c r="H43" s="457"/>
      <c r="I43" s="20"/>
      <c r="J43" s="21"/>
      <c r="K43" s="21"/>
      <c r="L43" s="21"/>
      <c r="M43" s="19"/>
      <c r="N43" s="19"/>
      <c r="O43" s="166" t="s">
        <v>29</v>
      </c>
      <c r="P43" s="167" t="s">
        <v>56</v>
      </c>
      <c r="Y43" s="159"/>
    </row>
    <row r="44" spans="1:25" s="17" customFormat="1" ht="16.5" customHeight="1" thickBot="1" x14ac:dyDescent="0.2">
      <c r="A44" s="452" t="s">
        <v>138</v>
      </c>
      <c r="B44" s="453"/>
      <c r="C44" s="453"/>
      <c r="D44" s="453"/>
      <c r="E44" s="453"/>
      <c r="F44" s="453"/>
      <c r="G44" s="453"/>
      <c r="H44" s="454"/>
      <c r="I44" s="22"/>
      <c r="J44" s="22"/>
      <c r="K44" s="22"/>
      <c r="L44" s="22"/>
      <c r="M44" s="19"/>
      <c r="N44" s="19"/>
      <c r="O44" s="164">
        <f ca="1">Q40+S40+U40+W40</f>
        <v>0</v>
      </c>
      <c r="P44" s="165">
        <f>R40+T40+V40+X40</f>
        <v>0</v>
      </c>
      <c r="Y44" s="159"/>
    </row>
    <row r="45" spans="1:25" s="17" customFormat="1" ht="16.5" customHeight="1" x14ac:dyDescent="0.15">
      <c r="A45" s="452" t="s">
        <v>139</v>
      </c>
      <c r="B45" s="453"/>
      <c r="C45" s="453"/>
      <c r="D45" s="453"/>
      <c r="E45" s="453"/>
      <c r="F45" s="453"/>
      <c r="G45" s="453"/>
      <c r="H45" s="454"/>
      <c r="I45" s="22"/>
      <c r="J45" s="22"/>
      <c r="K45" s="22"/>
      <c r="L45" s="22"/>
      <c r="M45" s="19"/>
      <c r="N45" s="19"/>
      <c r="Y45" s="159"/>
    </row>
    <row r="46" spans="1:25" s="17" customFormat="1" ht="16.5" customHeight="1" thickBot="1" x14ac:dyDescent="0.2">
      <c r="A46" s="458" t="s">
        <v>140</v>
      </c>
      <c r="B46" s="459"/>
      <c r="C46" s="459"/>
      <c r="D46" s="459"/>
      <c r="E46" s="459"/>
      <c r="F46" s="459"/>
      <c r="G46" s="459"/>
      <c r="H46" s="460"/>
      <c r="I46" s="22"/>
      <c r="J46" s="22"/>
      <c r="K46" s="22"/>
      <c r="L46" s="22"/>
      <c r="M46" s="19"/>
      <c r="N46" s="19"/>
      <c r="Y46" s="159"/>
    </row>
    <row r="47" spans="1:25" s="17" customFormat="1" ht="24" customHeight="1" x14ac:dyDescent="0.15">
      <c r="A47"/>
      <c r="B47"/>
      <c r="C47"/>
      <c r="D47"/>
      <c r="E47"/>
      <c r="F47"/>
      <c r="G47"/>
      <c r="H47"/>
      <c r="I47" s="23"/>
      <c r="J47"/>
      <c r="K47"/>
      <c r="L47" s="24"/>
      <c r="M47" s="19"/>
      <c r="N47" s="19"/>
      <c r="Y47" s="159"/>
    </row>
    <row r="48" spans="1:25" ht="13.5" hidden="1" x14ac:dyDescent="0.15"/>
    <row r="49" spans="11:11" ht="13.5" hidden="1" x14ac:dyDescent="0.15">
      <c r="K49" t="s">
        <v>12</v>
      </c>
    </row>
    <row r="50" spans="11:11" ht="13.5" hidden="1" x14ac:dyDescent="0.15"/>
  </sheetData>
  <sheetProtection insertColumns="0" insertRows="0" deleteColumns="0" deleteRows="0" selectLockedCells="1" selectUnlockedCells="1"/>
  <dataConsolidate/>
  <mergeCells count="48">
    <mergeCell ref="I36:L36"/>
    <mergeCell ref="I37:L37"/>
    <mergeCell ref="I38:L38"/>
    <mergeCell ref="I39:L39"/>
    <mergeCell ref="A40:B40"/>
    <mergeCell ref="I40:L40"/>
    <mergeCell ref="I31:L31"/>
    <mergeCell ref="I32:L32"/>
    <mergeCell ref="I33:L33"/>
    <mergeCell ref="I34:L34"/>
    <mergeCell ref="I35:L35"/>
    <mergeCell ref="I30:L30"/>
    <mergeCell ref="I19:L19"/>
    <mergeCell ref="I20:L20"/>
    <mergeCell ref="I21:L21"/>
    <mergeCell ref="I22:L22"/>
    <mergeCell ref="I23:L23"/>
    <mergeCell ref="I24:L24"/>
    <mergeCell ref="I25:L25"/>
    <mergeCell ref="I26:L26"/>
    <mergeCell ref="I27:L27"/>
    <mergeCell ref="I28:L28"/>
    <mergeCell ref="I29:L29"/>
    <mergeCell ref="I18:L18"/>
    <mergeCell ref="B8:D8"/>
    <mergeCell ref="I8:L8"/>
    <mergeCell ref="I9:L9"/>
    <mergeCell ref="I10:L10"/>
    <mergeCell ref="I11:L11"/>
    <mergeCell ref="I12:L12"/>
    <mergeCell ref="I13:L13"/>
    <mergeCell ref="I14:L14"/>
    <mergeCell ref="I15:L15"/>
    <mergeCell ref="I16:L16"/>
    <mergeCell ref="I17:L17"/>
    <mergeCell ref="I6:K6"/>
    <mergeCell ref="A1:L1"/>
    <mergeCell ref="N1:V1"/>
    <mergeCell ref="B5:D5"/>
    <mergeCell ref="G5:H5"/>
    <mergeCell ref="I5:L5"/>
    <mergeCell ref="A43:H43"/>
    <mergeCell ref="A44:H44"/>
    <mergeCell ref="A45:H45"/>
    <mergeCell ref="A46:H46"/>
    <mergeCell ref="B6:D6"/>
    <mergeCell ref="G6:H6"/>
    <mergeCell ref="A42:B42"/>
  </mergeCells>
  <phoneticPr fontId="4"/>
  <conditionalFormatting sqref="F9:F33 D31:D33 B35:B36 D35:D39 F35:F39 D9:D29 B9:B29 B38:B39">
    <cfRule type="expression" dxfId="211" priority="26" stopIfTrue="1">
      <formula>#REF!=1</formula>
    </cfRule>
  </conditionalFormatting>
  <conditionalFormatting sqref="M9:M39">
    <cfRule type="expression" dxfId="210" priority="27" stopIfTrue="1">
      <formula>#REF!</formula>
    </cfRule>
  </conditionalFormatting>
  <conditionalFormatting sqref="E9:E33 E35:E39">
    <cfRule type="expression" dxfId="209" priority="28" stopIfTrue="1">
      <formula>#REF!</formula>
    </cfRule>
    <cfRule type="expression" dxfId="208" priority="29" stopIfTrue="1">
      <formula>#REF!=1</formula>
    </cfRule>
  </conditionalFormatting>
  <conditionalFormatting sqref="A19:A39">
    <cfRule type="expression" dxfId="207" priority="24" stopIfTrue="1">
      <formula>WEEKDAY(A19)=1</formula>
    </cfRule>
    <cfRule type="expression" dxfId="206" priority="25">
      <formula>WEEKDAY(A19)=7</formula>
    </cfRule>
  </conditionalFormatting>
  <conditionalFormatting sqref="A19">
    <cfRule type="expression" dxfId="205" priority="23" stopIfTrue="1">
      <formula>ISERROR(MATCH($A19, INDIRECT("休業日!A1:A365"), 0)) =FALSE</formula>
    </cfRule>
  </conditionalFormatting>
  <conditionalFormatting sqref="A9:A18">
    <cfRule type="expression" dxfId="204" priority="21" stopIfTrue="1">
      <formula>WEEKDAY(A9)=1</formula>
    </cfRule>
    <cfRule type="expression" dxfId="203" priority="22">
      <formula>WEEKDAY(A9)=7</formula>
    </cfRule>
  </conditionalFormatting>
  <conditionalFormatting sqref="A9:A18">
    <cfRule type="expression" dxfId="202" priority="20" stopIfTrue="1">
      <formula>ISERROR(MATCH($A9, INDIRECT("休業日!A1:A365"), 0)) =FALSE</formula>
    </cfRule>
  </conditionalFormatting>
  <conditionalFormatting sqref="A20:A39">
    <cfRule type="expression" dxfId="201" priority="19" stopIfTrue="1">
      <formula>ISERROR(MATCH($A20, INDIRECT("休業日!A1:A365"), 0)) =FALSE</formula>
    </cfRule>
  </conditionalFormatting>
  <conditionalFormatting sqref="N19:N39">
    <cfRule type="expression" dxfId="200" priority="17" stopIfTrue="1">
      <formula>WEEKDAY(N19)=1</formula>
    </cfRule>
    <cfRule type="expression" dxfId="199" priority="18">
      <formula>WEEKDAY(N19)=7</formula>
    </cfRule>
  </conditionalFormatting>
  <conditionalFormatting sqref="N19">
    <cfRule type="expression" dxfId="198" priority="16" stopIfTrue="1">
      <formula>ISERROR(MATCH($A19, INDIRECT("休業日!A1:A365"), 0)) =FALSE</formula>
    </cfRule>
  </conditionalFormatting>
  <conditionalFormatting sqref="N9:N18">
    <cfRule type="expression" dxfId="197" priority="14" stopIfTrue="1">
      <formula>WEEKDAY(N9)=1</formula>
    </cfRule>
    <cfRule type="expression" dxfId="196" priority="15">
      <formula>WEEKDAY(N9)=7</formula>
    </cfRule>
  </conditionalFormatting>
  <conditionalFormatting sqref="N9:N18">
    <cfRule type="expression" dxfId="195" priority="13" stopIfTrue="1">
      <formula>ISERROR(MATCH($A9, INDIRECT("休業日!A1:A365"), 0)) =FALSE</formula>
    </cfRule>
  </conditionalFormatting>
  <conditionalFormatting sqref="N20:N39">
    <cfRule type="expression" dxfId="194" priority="12" stopIfTrue="1">
      <formula>ISERROR(MATCH($A20, INDIRECT("休業日!A1:A365"), 0)) =FALSE</formula>
    </cfRule>
  </conditionalFormatting>
  <conditionalFormatting sqref="D30">
    <cfRule type="expression" dxfId="193" priority="11" stopIfTrue="1">
      <formula>#REF!=1</formula>
    </cfRule>
  </conditionalFormatting>
  <conditionalFormatting sqref="F34 B34 D34">
    <cfRule type="expression" dxfId="192" priority="8" stopIfTrue="1">
      <formula>#REF!=1</formula>
    </cfRule>
  </conditionalFormatting>
  <conditionalFormatting sqref="B31">
    <cfRule type="expression" dxfId="191" priority="7" stopIfTrue="1">
      <formula>#REF!=1</formula>
    </cfRule>
  </conditionalFormatting>
  <conditionalFormatting sqref="B30">
    <cfRule type="expression" dxfId="190" priority="6" stopIfTrue="1">
      <formula>#REF!=1</formula>
    </cfRule>
  </conditionalFormatting>
  <conditionalFormatting sqref="B32">
    <cfRule type="expression" dxfId="189" priority="5" stopIfTrue="1">
      <formula>#REF!=1</formula>
    </cfRule>
  </conditionalFormatting>
  <conditionalFormatting sqref="B33">
    <cfRule type="expression" dxfId="188" priority="4" stopIfTrue="1">
      <formula>#REF!=1</formula>
    </cfRule>
  </conditionalFormatting>
  <conditionalFormatting sqref="B37">
    <cfRule type="expression" dxfId="187" priority="3" stopIfTrue="1">
      <formula>#REF!=1</formula>
    </cfRule>
  </conditionalFormatting>
  <conditionalFormatting sqref="E34">
    <cfRule type="expression" dxfId="186" priority="1" stopIfTrue="1">
      <formula>#REF!</formula>
    </cfRule>
    <cfRule type="expression" dxfId="185" priority="2" stopIfTrue="1">
      <formula>#REF!=1</formula>
    </cfRule>
  </conditionalFormatting>
  <dataValidations count="7">
    <dataValidation type="textLength" imeMode="hiragana" operator="lessThanOrEqual" allowBlank="1" showInputMessage="1" showErrorMessage="1" errorTitle="入力文字数制限" error="２５５文字以内で入力してください。" sqref="A43:A46">
      <formula1>256</formula1>
    </dataValidation>
    <dataValidation imeMode="hiragana" allowBlank="1" sqref="I9:L39"/>
    <dataValidation type="whole" showInputMessage="1" showErrorMessage="1" sqref="J4:K4">
      <formula1>1</formula1>
      <formula2>20</formula2>
    </dataValidation>
    <dataValidation type="time" imeMode="off" operator="greaterThanOrEqual" allowBlank="1" showInputMessage="1" showErrorMessage="1" sqref="B9:B39 D9:F39">
      <formula1>0</formula1>
    </dataValidation>
    <dataValidation imeMode="hiragana" allowBlank="1" showInputMessage="1" showErrorMessage="1" sqref="J43:L43 I44:L46 A9:A39 N9:N39"/>
    <dataValidation allowBlank="1" showInputMessage="1" showErrorMessage="1" errorTitle="入力不可" error="自動計算のため、入力不可です。" sqref="C40"/>
    <dataValidation type="whole" operator="lessThanOrEqual" allowBlank="1" showInputMessage="1" showErrorMessage="1" errorTitle="入力不可" error="自動計算のため、入力不可です。" sqref="G9:H40 E40:F40 W9:W40 S9:S40 U9:U40 R40 Q9:Q40 Y9:Y40 X40 V40 T40 O9:P44">
      <formula1>0</formula1>
    </dataValidation>
  </dataValidations>
  <printOptions horizontalCentered="1" verticalCentered="1"/>
  <pageMargins left="0.70866141732283472" right="0.70866141732283472" top="0.74803149606299213" bottom="0.74803149606299213" header="0.31496062992125984" footer="0.31496062992125984"/>
  <pageSetup paperSize="9" scale="88" orientation="portrait" r:id="rId1"/>
  <colBreaks count="1" manualBreakCount="1">
    <brk id="12" max="1048575" man="1"/>
  </colBreaks>
  <drawing r:id="rId2"/>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pageSetUpPr fitToPage="1"/>
  </sheetPr>
  <dimension ref="A1:Y50"/>
  <sheetViews>
    <sheetView zoomScale="85" zoomScaleNormal="85" workbookViewId="0">
      <pane ySplit="8" topLeftCell="A33" activePane="bottomLeft" state="frozen"/>
      <selection pane="bottomLeft" activeCell="D36" sqref="D36"/>
    </sheetView>
  </sheetViews>
  <sheetFormatPr defaultColWidth="8" defaultRowHeight="0" customHeight="1" zeroHeight="1" x14ac:dyDescent="0.15"/>
  <cols>
    <col min="1" max="1" width="11.375" bestFit="1" customWidth="1"/>
    <col min="2" max="2" width="8.625" customWidth="1"/>
    <col min="3" max="3" width="4.375" customWidth="1"/>
    <col min="4" max="8" width="8.625" customWidth="1"/>
    <col min="9" max="9" width="15.75" customWidth="1"/>
    <col min="10" max="10" width="7.75" customWidth="1"/>
    <col min="11" max="12" width="3.875" customWidth="1"/>
    <col min="13" max="13" width="2.5" style="5" customWidth="1"/>
    <col min="14" max="14" width="5.5" style="5" bestFit="1" customWidth="1"/>
    <col min="15" max="15" width="13.875" bestFit="1" customWidth="1"/>
    <col min="16" max="16" width="13.875" customWidth="1"/>
    <col min="17" max="17" width="13.875" bestFit="1" customWidth="1"/>
    <col min="18" max="18" width="13.875" customWidth="1"/>
    <col min="19" max="19" width="13.875" bestFit="1" customWidth="1"/>
    <col min="20" max="20" width="13.875" customWidth="1"/>
    <col min="21" max="21" width="13.875" bestFit="1" customWidth="1"/>
    <col min="22" max="22" width="13.875" customWidth="1"/>
    <col min="23" max="23" width="13.875" bestFit="1" customWidth="1"/>
    <col min="24" max="24" width="13.875" customWidth="1"/>
    <col min="25" max="25" width="17.25" style="157" customWidth="1"/>
  </cols>
  <sheetData>
    <row r="1" spans="1:25" ht="33" customHeight="1" thickBot="1" x14ac:dyDescent="0.2">
      <c r="A1" s="442" t="s">
        <v>19</v>
      </c>
      <c r="B1" s="442"/>
      <c r="C1" s="442"/>
      <c r="D1" s="442"/>
      <c r="E1" s="442"/>
      <c r="F1" s="442"/>
      <c r="G1" s="442"/>
      <c r="H1" s="442"/>
      <c r="I1" s="442"/>
      <c r="J1" s="442"/>
      <c r="K1" s="442"/>
      <c r="L1" s="442"/>
      <c r="N1" s="443" t="s">
        <v>20</v>
      </c>
      <c r="O1" s="444"/>
      <c r="P1" s="444"/>
      <c r="Q1" s="444"/>
      <c r="R1" s="444"/>
      <c r="S1" s="444"/>
      <c r="T1" s="444"/>
      <c r="U1" s="444"/>
      <c r="V1" s="444"/>
    </row>
    <row r="2" spans="1:25" ht="17.25" customHeight="1" thickBot="1" x14ac:dyDescent="0.2">
      <c r="A2" s="41"/>
      <c r="B2" s="2"/>
      <c r="C2" s="2"/>
      <c r="D2" s="2"/>
      <c r="E2" s="36"/>
      <c r="F2" s="36"/>
      <c r="G2" s="36"/>
      <c r="H2" s="36"/>
      <c r="I2" s="3"/>
      <c r="J2" s="4"/>
      <c r="K2" s="4"/>
      <c r="N2" s="26"/>
      <c r="O2" s="134" t="s">
        <v>30</v>
      </c>
      <c r="P2" s="135" t="s">
        <v>31</v>
      </c>
      <c r="Q2" s="135" t="s">
        <v>32</v>
      </c>
      <c r="R2" s="136" t="s">
        <v>28</v>
      </c>
      <c r="Y2" s="158" t="s">
        <v>54</v>
      </c>
    </row>
    <row r="3" spans="1:25" ht="17.25" customHeight="1" thickBot="1" x14ac:dyDescent="0.2">
      <c r="A3" s="1"/>
      <c r="B3" s="2"/>
      <c r="C3" s="2"/>
      <c r="D3" s="2"/>
      <c r="E3" s="36"/>
      <c r="F3" s="36"/>
      <c r="G3" s="36"/>
      <c r="H3" s="36"/>
      <c r="I3" s="3"/>
      <c r="J3" s="4"/>
      <c r="K3" s="4"/>
      <c r="N3" s="26"/>
      <c r="O3" s="42">
        <v>120</v>
      </c>
      <c r="P3" s="40">
        <f ca="1">C40</f>
        <v>19</v>
      </c>
      <c r="Q3" s="65">
        <f ca="1">O3/P3</f>
        <v>6.3157894736842106</v>
      </c>
      <c r="R3" s="66" t="str">
        <f ca="1">TEXT(Q3/24,"h:mm")</f>
        <v>6:18</v>
      </c>
    </row>
    <row r="4" spans="1:25" ht="8.1" customHeight="1" thickBot="1" x14ac:dyDescent="0.2">
      <c r="B4" s="37"/>
      <c r="C4" s="37"/>
      <c r="D4" s="37"/>
      <c r="I4" s="6"/>
      <c r="J4" s="7">
        <v>1</v>
      </c>
      <c r="K4" s="7"/>
      <c r="M4" s="6"/>
      <c r="N4" s="6"/>
      <c r="O4" s="88"/>
      <c r="P4" s="88"/>
    </row>
    <row r="5" spans="1:25" ht="20.100000000000001" customHeight="1" thickTop="1" x14ac:dyDescent="0.15">
      <c r="A5" s="331" t="s">
        <v>18</v>
      </c>
      <c r="B5" s="445">
        <v>41670</v>
      </c>
      <c r="C5" s="446"/>
      <c r="D5" s="447"/>
      <c r="G5" s="448" t="s">
        <v>0</v>
      </c>
      <c r="H5" s="449"/>
      <c r="I5" s="450" t="s">
        <v>59</v>
      </c>
      <c r="J5" s="450"/>
      <c r="K5" s="450"/>
      <c r="L5" s="451"/>
      <c r="M5" s="6"/>
      <c r="N5" s="133" t="s">
        <v>16</v>
      </c>
      <c r="P5" s="133"/>
      <c r="Q5" s="83" t="s">
        <v>52</v>
      </c>
      <c r="R5" s="79"/>
      <c r="S5" s="85" t="s">
        <v>37</v>
      </c>
      <c r="T5" s="117"/>
      <c r="U5" s="87" t="s">
        <v>40</v>
      </c>
      <c r="V5" s="81"/>
      <c r="W5" s="115" t="s">
        <v>43</v>
      </c>
      <c r="X5" s="107"/>
    </row>
    <row r="6" spans="1:25" ht="20.100000000000001" customHeight="1" thickBot="1" x14ac:dyDescent="0.2">
      <c r="A6" s="332" t="s">
        <v>57</v>
      </c>
      <c r="B6" s="436" t="s">
        <v>61</v>
      </c>
      <c r="C6" s="437"/>
      <c r="D6" s="438"/>
      <c r="E6" s="8"/>
      <c r="F6" s="9"/>
      <c r="G6" s="439" t="s">
        <v>1</v>
      </c>
      <c r="H6" s="440"/>
      <c r="I6" s="441" t="s">
        <v>60</v>
      </c>
      <c r="J6" s="441"/>
      <c r="K6" s="441"/>
      <c r="L6" s="25" t="s">
        <v>2</v>
      </c>
      <c r="M6" s="6"/>
      <c r="N6" s="6"/>
      <c r="Q6" s="84" t="s">
        <v>53</v>
      </c>
      <c r="R6" s="80"/>
      <c r="S6" s="86" t="s">
        <v>38</v>
      </c>
      <c r="T6" s="118"/>
      <c r="U6" s="120" t="s">
        <v>41</v>
      </c>
      <c r="V6" s="82"/>
      <c r="W6" s="121" t="s">
        <v>44</v>
      </c>
      <c r="X6" s="108"/>
    </row>
    <row r="7" spans="1:25" ht="19.5" customHeight="1" thickBot="1" x14ac:dyDescent="0.2">
      <c r="A7" s="330" t="str">
        <f>IF(LEN(B5)=6,B5,CONCATENATE(,YEAR(B5),IF(LEN(MONTH(B5)) &gt; 1, "", "0"), MONTH(B5)))</f>
        <v>201802</v>
      </c>
      <c r="D7" s="10"/>
      <c r="E7" s="11"/>
      <c r="F7" s="12"/>
      <c r="G7" s="12"/>
      <c r="H7" s="2"/>
      <c r="I7" s="2"/>
      <c r="J7" s="2"/>
      <c r="K7" s="2"/>
      <c r="L7" s="13"/>
      <c r="M7" s="6"/>
      <c r="N7" s="6"/>
      <c r="Q7" s="84" t="s">
        <v>50</v>
      </c>
      <c r="R7" s="116"/>
      <c r="S7" s="119" t="s">
        <v>39</v>
      </c>
      <c r="T7" s="122"/>
      <c r="U7" s="125" t="s">
        <v>42</v>
      </c>
      <c r="V7" s="123"/>
      <c r="W7" s="126" t="s">
        <v>45</v>
      </c>
      <c r="X7" s="124"/>
    </row>
    <row r="8" spans="1:25" ht="24.75" customHeight="1" thickTop="1" thickBot="1" x14ac:dyDescent="0.2">
      <c r="A8" s="70" t="s">
        <v>3</v>
      </c>
      <c r="B8" s="427" t="s">
        <v>4</v>
      </c>
      <c r="C8" s="428"/>
      <c r="D8" s="429"/>
      <c r="E8" s="71" t="s">
        <v>17</v>
      </c>
      <c r="F8" s="72" t="s">
        <v>5</v>
      </c>
      <c r="G8" s="71" t="s">
        <v>21</v>
      </c>
      <c r="H8" s="73" t="s">
        <v>6</v>
      </c>
      <c r="I8" s="430" t="s">
        <v>7</v>
      </c>
      <c r="J8" s="430"/>
      <c r="K8" s="430"/>
      <c r="L8" s="431"/>
      <c r="M8" s="67">
        <v>0.33333333333333331</v>
      </c>
      <c r="N8" s="75" t="s">
        <v>15</v>
      </c>
      <c r="O8" s="137" t="s">
        <v>27</v>
      </c>
      <c r="P8" s="138" t="s">
        <v>14</v>
      </c>
      <c r="Q8" s="141" t="s">
        <v>46</v>
      </c>
      <c r="R8" s="142" t="s">
        <v>14</v>
      </c>
      <c r="S8" s="145" t="s">
        <v>47</v>
      </c>
      <c r="T8" s="146" t="s">
        <v>14</v>
      </c>
      <c r="U8" s="149" t="s">
        <v>48</v>
      </c>
      <c r="V8" s="150" t="s">
        <v>14</v>
      </c>
      <c r="W8" s="153" t="s">
        <v>49</v>
      </c>
      <c r="X8" s="154" t="s">
        <v>14</v>
      </c>
      <c r="Y8" s="138" t="s">
        <v>55</v>
      </c>
    </row>
    <row r="9" spans="1:25" ht="20.100000000000001" customHeight="1" thickTop="1" x14ac:dyDescent="0.15">
      <c r="A9" s="60">
        <f>TEXT(CONCATENATE(A7, "01"), "0000!/00!/00")*1</f>
        <v>41670</v>
      </c>
      <c r="B9" s="62"/>
      <c r="C9" s="14" t="s">
        <v>8</v>
      </c>
      <c r="D9" s="43"/>
      <c r="E9" s="44"/>
      <c r="F9" s="45"/>
      <c r="G9" s="68">
        <f ca="1">IF(ISERROR(M9), 0, IF(M9="営業日", M$8, 0))</f>
        <v>0.33333333333333331</v>
      </c>
      <c r="H9" s="56">
        <f>D9-B9-E9-F9</f>
        <v>0</v>
      </c>
      <c r="I9" s="432" t="s">
        <v>141</v>
      </c>
      <c r="J9" s="433"/>
      <c r="K9" s="434"/>
      <c r="L9" s="435"/>
      <c r="M9" s="39" t="str">
        <f ca="1">IF(WEEKDAY(A9)=1,"",IF(WEEKDAY(A9)=7,"",IF(ISERROR(MATCH(A9,INDIRECT("休業日!a1:a365"),0))=FALSE,"","営業日")))</f>
        <v>営業日</v>
      </c>
      <c r="N9" s="76">
        <f>TEXT(CONCATENATE(A7, "01"), "0000!/00!/00")*1</f>
        <v>41670</v>
      </c>
      <c r="O9" s="127">
        <f t="shared" ref="O9:O10" ca="1" si="0">IF(ISERROR(M9), 0, IF(M9="営業日", $Q$3, 0))</f>
        <v>6.3157894736842106</v>
      </c>
      <c r="P9" s="128">
        <f t="shared" ref="P9:P10" si="1">H9*24</f>
        <v>0</v>
      </c>
      <c r="Q9" s="98">
        <f ca="1">$O9*R$7</f>
        <v>0</v>
      </c>
      <c r="R9" s="89"/>
      <c r="S9" s="101">
        <f ca="1">$O9*T$7</f>
        <v>0</v>
      </c>
      <c r="T9" s="90"/>
      <c r="U9" s="104">
        <f ca="1">$O9*V$7</f>
        <v>0</v>
      </c>
      <c r="V9" s="91"/>
      <c r="W9" s="109">
        <f ca="1">$O9*X$7</f>
        <v>0</v>
      </c>
      <c r="X9" s="110"/>
      <c r="Y9" s="160">
        <f>R9+T9+V9+X9</f>
        <v>0</v>
      </c>
    </row>
    <row r="10" spans="1:25" ht="20.100000000000001" customHeight="1" x14ac:dyDescent="0.15">
      <c r="A10" s="60">
        <f>IF(A9="", "",IF(MONTH(A9)=MONTH(A9+1),A9+1,""))</f>
        <v>41671</v>
      </c>
      <c r="B10" s="62">
        <v>0.41666666666666669</v>
      </c>
      <c r="C10" s="14" t="s">
        <v>8</v>
      </c>
      <c r="D10" s="43">
        <v>0.83333333333333337</v>
      </c>
      <c r="E10" s="46">
        <v>4.1666666666666664E-2</v>
      </c>
      <c r="F10" s="47"/>
      <c r="G10" s="68">
        <f t="shared" ref="G10:G39" ca="1" si="2">IF(ISERROR(M10), 0, IF(M10="営業日", M$8, 0))</f>
        <v>0.33333333333333331</v>
      </c>
      <c r="H10" s="57">
        <f t="shared" ref="H10:H39" si="3">D10-B10-E10-F10</f>
        <v>0.375</v>
      </c>
      <c r="I10" s="413"/>
      <c r="J10" s="414"/>
      <c r="K10" s="415"/>
      <c r="L10" s="416"/>
      <c r="M10" s="39" t="str">
        <f t="shared" ref="M10:M39" ca="1" si="4">IF(WEEKDAY(A10)=1,"",IF(WEEKDAY(A10)=7,"",IF(ISERROR(MATCH(A10,INDIRECT("休業日!a1:a365"),0))=FALSE,"","営業日")))</f>
        <v>営業日</v>
      </c>
      <c r="N10" s="77">
        <f>IF(N9="", "",IF(MONTH(N9)=MONTH(N9+1),N9+1,""))</f>
        <v>41671</v>
      </c>
      <c r="O10" s="129">
        <f t="shared" ca="1" si="0"/>
        <v>6.3157894736842106</v>
      </c>
      <c r="P10" s="130">
        <f t="shared" si="1"/>
        <v>9</v>
      </c>
      <c r="Q10" s="99">
        <f t="shared" ref="Q10:W39" ca="1" si="5">$O10*R$7</f>
        <v>0</v>
      </c>
      <c r="R10" s="92"/>
      <c r="S10" s="102">
        <f t="shared" ca="1" si="5"/>
        <v>0</v>
      </c>
      <c r="T10" s="93"/>
      <c r="U10" s="105">
        <f t="shared" ca="1" si="5"/>
        <v>0</v>
      </c>
      <c r="V10" s="94"/>
      <c r="W10" s="111">
        <f t="shared" ca="1" si="5"/>
        <v>0</v>
      </c>
      <c r="X10" s="112"/>
      <c r="Y10" s="161">
        <f t="shared" ref="Y10:Y39" si="6">R10+T10+V10+X10</f>
        <v>0</v>
      </c>
    </row>
    <row r="11" spans="1:25" ht="20.100000000000001" customHeight="1" x14ac:dyDescent="0.15">
      <c r="A11" s="60">
        <f t="shared" ref="A11:A39" si="7">IF(A10="", "",IF(MONTH(A10)=MONTH(A10+1),A10+1,""))</f>
        <v>41672</v>
      </c>
      <c r="B11" s="62"/>
      <c r="C11" s="14" t="s">
        <v>8</v>
      </c>
      <c r="D11" s="43"/>
      <c r="E11" s="48"/>
      <c r="F11" s="47"/>
      <c r="G11" s="68">
        <f t="shared" ca="1" si="2"/>
        <v>0</v>
      </c>
      <c r="H11" s="57">
        <f t="shared" si="3"/>
        <v>0</v>
      </c>
      <c r="I11" s="413"/>
      <c r="J11" s="414"/>
      <c r="K11" s="415"/>
      <c r="L11" s="416"/>
      <c r="M11" s="39" t="str">
        <f t="shared" ca="1" si="4"/>
        <v/>
      </c>
      <c r="N11" s="77">
        <f t="shared" ref="N11:N39" si="8">IF(N10="", "",IF(MONTH(N10)=MONTH(N10+1),N10+1,""))</f>
        <v>41672</v>
      </c>
      <c r="O11" s="129">
        <f ca="1">IF(ISERROR(M11), 0, IF(M11="営業日", $Q$3, 0))</f>
        <v>0</v>
      </c>
      <c r="P11" s="130">
        <f>H11*24</f>
        <v>0</v>
      </c>
      <c r="Q11" s="99">
        <f t="shared" ca="1" si="5"/>
        <v>0</v>
      </c>
      <c r="R11" s="92"/>
      <c r="S11" s="102">
        <f t="shared" ca="1" si="5"/>
        <v>0</v>
      </c>
      <c r="T11" s="93"/>
      <c r="U11" s="105">
        <f t="shared" ca="1" si="5"/>
        <v>0</v>
      </c>
      <c r="V11" s="94"/>
      <c r="W11" s="111">
        <f t="shared" ca="1" si="5"/>
        <v>0</v>
      </c>
      <c r="X11" s="112"/>
      <c r="Y11" s="161">
        <f t="shared" si="6"/>
        <v>0</v>
      </c>
    </row>
    <row r="12" spans="1:25" ht="20.100000000000001" customHeight="1" x14ac:dyDescent="0.15">
      <c r="A12" s="60">
        <f t="shared" si="7"/>
        <v>41673</v>
      </c>
      <c r="B12" s="62"/>
      <c r="C12" s="14" t="s">
        <v>8</v>
      </c>
      <c r="D12" s="43"/>
      <c r="E12" s="48"/>
      <c r="F12" s="47"/>
      <c r="G12" s="68">
        <f t="shared" ca="1" si="2"/>
        <v>0</v>
      </c>
      <c r="H12" s="57">
        <f t="shared" si="3"/>
        <v>0</v>
      </c>
      <c r="I12" s="413"/>
      <c r="J12" s="414"/>
      <c r="K12" s="415"/>
      <c r="L12" s="416"/>
      <c r="M12" s="39" t="str">
        <f t="shared" ca="1" si="4"/>
        <v/>
      </c>
      <c r="N12" s="77">
        <f t="shared" si="8"/>
        <v>41673</v>
      </c>
      <c r="O12" s="129">
        <f t="shared" ref="O12:O39" ca="1" si="9">IF(ISERROR(M12), 0, IF(M12="営業日", $Q$3, 0))</f>
        <v>0</v>
      </c>
      <c r="P12" s="130">
        <f t="shared" ref="P12:P39" si="10">H12*24</f>
        <v>0</v>
      </c>
      <c r="Q12" s="99">
        <f t="shared" ca="1" si="5"/>
        <v>0</v>
      </c>
      <c r="R12" s="92"/>
      <c r="S12" s="102">
        <f t="shared" ca="1" si="5"/>
        <v>0</v>
      </c>
      <c r="T12" s="93"/>
      <c r="U12" s="105">
        <f t="shared" ca="1" si="5"/>
        <v>0</v>
      </c>
      <c r="V12" s="94"/>
      <c r="W12" s="111">
        <f t="shared" ca="1" si="5"/>
        <v>0</v>
      </c>
      <c r="X12" s="112"/>
      <c r="Y12" s="161">
        <f t="shared" si="6"/>
        <v>0</v>
      </c>
    </row>
    <row r="13" spans="1:25" ht="20.100000000000001" customHeight="1" x14ac:dyDescent="0.15">
      <c r="A13" s="60">
        <f t="shared" si="7"/>
        <v>41674</v>
      </c>
      <c r="B13" s="62">
        <v>0.41666666666666669</v>
      </c>
      <c r="C13" s="14" t="s">
        <v>8</v>
      </c>
      <c r="D13" s="43">
        <v>0.875</v>
      </c>
      <c r="E13" s="48">
        <v>4.1666666666666664E-2</v>
      </c>
      <c r="F13" s="47"/>
      <c r="G13" s="68">
        <f t="shared" ca="1" si="2"/>
        <v>0.33333333333333331</v>
      </c>
      <c r="H13" s="57">
        <f t="shared" si="3"/>
        <v>0.41666666666666663</v>
      </c>
      <c r="I13" s="413"/>
      <c r="J13" s="414"/>
      <c r="K13" s="415"/>
      <c r="L13" s="416"/>
      <c r="M13" s="39" t="str">
        <f t="shared" ca="1" si="4"/>
        <v>営業日</v>
      </c>
      <c r="N13" s="77">
        <f t="shared" si="8"/>
        <v>41674</v>
      </c>
      <c r="O13" s="129">
        <f t="shared" ca="1" si="9"/>
        <v>6.3157894736842106</v>
      </c>
      <c r="P13" s="130">
        <f t="shared" si="10"/>
        <v>10</v>
      </c>
      <c r="Q13" s="99">
        <f t="shared" ca="1" si="5"/>
        <v>0</v>
      </c>
      <c r="R13" s="92"/>
      <c r="S13" s="102">
        <f t="shared" ca="1" si="5"/>
        <v>0</v>
      </c>
      <c r="T13" s="93"/>
      <c r="U13" s="105">
        <f t="shared" ca="1" si="5"/>
        <v>0</v>
      </c>
      <c r="V13" s="94"/>
      <c r="W13" s="111">
        <f t="shared" ca="1" si="5"/>
        <v>0</v>
      </c>
      <c r="X13" s="112"/>
      <c r="Y13" s="161">
        <f t="shared" si="6"/>
        <v>0</v>
      </c>
    </row>
    <row r="14" spans="1:25" ht="20.100000000000001" customHeight="1" x14ac:dyDescent="0.15">
      <c r="A14" s="60">
        <f t="shared" si="7"/>
        <v>41675</v>
      </c>
      <c r="B14" s="62"/>
      <c r="C14" s="14" t="s">
        <v>8</v>
      </c>
      <c r="D14" s="43"/>
      <c r="E14" s="48"/>
      <c r="F14" s="47"/>
      <c r="G14" s="68">
        <f t="shared" ca="1" si="2"/>
        <v>0.33333333333333331</v>
      </c>
      <c r="H14" s="57">
        <f t="shared" si="3"/>
        <v>0</v>
      </c>
      <c r="I14" s="413" t="s">
        <v>142</v>
      </c>
      <c r="J14" s="414"/>
      <c r="K14" s="415"/>
      <c r="L14" s="416"/>
      <c r="M14" s="39" t="str">
        <f t="shared" ca="1" si="4"/>
        <v>営業日</v>
      </c>
      <c r="N14" s="77">
        <f t="shared" si="8"/>
        <v>41675</v>
      </c>
      <c r="O14" s="129">
        <f t="shared" ca="1" si="9"/>
        <v>6.3157894736842106</v>
      </c>
      <c r="P14" s="130">
        <f t="shared" si="10"/>
        <v>0</v>
      </c>
      <c r="Q14" s="99">
        <f t="shared" ca="1" si="5"/>
        <v>0</v>
      </c>
      <c r="R14" s="92"/>
      <c r="S14" s="102">
        <f t="shared" ca="1" si="5"/>
        <v>0</v>
      </c>
      <c r="T14" s="93"/>
      <c r="U14" s="105">
        <f t="shared" ca="1" si="5"/>
        <v>0</v>
      </c>
      <c r="V14" s="94"/>
      <c r="W14" s="111">
        <f t="shared" ca="1" si="5"/>
        <v>0</v>
      </c>
      <c r="X14" s="112"/>
      <c r="Y14" s="161">
        <f t="shared" si="6"/>
        <v>0</v>
      </c>
    </row>
    <row r="15" spans="1:25" ht="20.100000000000001" customHeight="1" x14ac:dyDescent="0.15">
      <c r="A15" s="60">
        <f t="shared" si="7"/>
        <v>41676</v>
      </c>
      <c r="B15" s="62">
        <v>0.41666666666666669</v>
      </c>
      <c r="C15" s="14" t="s">
        <v>8</v>
      </c>
      <c r="D15" s="43">
        <v>0.8125</v>
      </c>
      <c r="E15" s="48">
        <v>4.1666666666666664E-2</v>
      </c>
      <c r="F15" s="47"/>
      <c r="G15" s="68">
        <f t="shared" ca="1" si="2"/>
        <v>0.33333333333333331</v>
      </c>
      <c r="H15" s="57">
        <f t="shared" si="3"/>
        <v>0.35416666666666663</v>
      </c>
      <c r="I15" s="413"/>
      <c r="J15" s="414"/>
      <c r="K15" s="415"/>
      <c r="L15" s="416"/>
      <c r="M15" s="39" t="str">
        <f t="shared" ca="1" si="4"/>
        <v>営業日</v>
      </c>
      <c r="N15" s="77">
        <f t="shared" si="8"/>
        <v>41676</v>
      </c>
      <c r="O15" s="129">
        <f t="shared" ca="1" si="9"/>
        <v>6.3157894736842106</v>
      </c>
      <c r="P15" s="130">
        <f t="shared" si="10"/>
        <v>8.5</v>
      </c>
      <c r="Q15" s="99">
        <f t="shared" ca="1" si="5"/>
        <v>0</v>
      </c>
      <c r="R15" s="92"/>
      <c r="S15" s="102">
        <f t="shared" ca="1" si="5"/>
        <v>0</v>
      </c>
      <c r="T15" s="93"/>
      <c r="U15" s="105">
        <f t="shared" ca="1" si="5"/>
        <v>0</v>
      </c>
      <c r="V15" s="94"/>
      <c r="W15" s="111">
        <f t="shared" ca="1" si="5"/>
        <v>0</v>
      </c>
      <c r="X15" s="112"/>
      <c r="Y15" s="161">
        <f t="shared" si="6"/>
        <v>0</v>
      </c>
    </row>
    <row r="16" spans="1:25" ht="20.100000000000001" customHeight="1" x14ac:dyDescent="0.15">
      <c r="A16" s="60">
        <f t="shared" si="7"/>
        <v>41677</v>
      </c>
      <c r="B16" s="62"/>
      <c r="C16" s="14" t="s">
        <v>8</v>
      </c>
      <c r="D16" s="43"/>
      <c r="E16" s="48"/>
      <c r="F16" s="47"/>
      <c r="G16" s="68">
        <f t="shared" ca="1" si="2"/>
        <v>0.33333333333333331</v>
      </c>
      <c r="H16" s="57">
        <f t="shared" si="3"/>
        <v>0</v>
      </c>
      <c r="I16" s="413" t="s">
        <v>142</v>
      </c>
      <c r="J16" s="414"/>
      <c r="K16" s="415"/>
      <c r="L16" s="416"/>
      <c r="M16" s="39" t="str">
        <f t="shared" ca="1" si="4"/>
        <v>営業日</v>
      </c>
      <c r="N16" s="77">
        <f t="shared" si="8"/>
        <v>41677</v>
      </c>
      <c r="O16" s="129">
        <f t="shared" ca="1" si="9"/>
        <v>6.3157894736842106</v>
      </c>
      <c r="P16" s="130">
        <f t="shared" si="10"/>
        <v>0</v>
      </c>
      <c r="Q16" s="99">
        <f t="shared" ca="1" si="5"/>
        <v>0</v>
      </c>
      <c r="R16" s="92"/>
      <c r="S16" s="102">
        <f t="shared" ca="1" si="5"/>
        <v>0</v>
      </c>
      <c r="T16" s="93"/>
      <c r="U16" s="105">
        <f t="shared" ca="1" si="5"/>
        <v>0</v>
      </c>
      <c r="V16" s="94"/>
      <c r="W16" s="111">
        <f t="shared" ca="1" si="5"/>
        <v>0</v>
      </c>
      <c r="X16" s="112"/>
      <c r="Y16" s="161">
        <f t="shared" si="6"/>
        <v>0</v>
      </c>
    </row>
    <row r="17" spans="1:25" ht="20.100000000000001" customHeight="1" x14ac:dyDescent="0.15">
      <c r="A17" s="60">
        <f t="shared" si="7"/>
        <v>41678</v>
      </c>
      <c r="B17" s="62"/>
      <c r="C17" s="14" t="s">
        <v>8</v>
      </c>
      <c r="D17" s="43"/>
      <c r="E17" s="48"/>
      <c r="F17" s="47"/>
      <c r="G17" s="68">
        <f t="shared" ca="1" si="2"/>
        <v>0.33333333333333331</v>
      </c>
      <c r="H17" s="57">
        <f t="shared" si="3"/>
        <v>0</v>
      </c>
      <c r="I17" s="413" t="s">
        <v>142</v>
      </c>
      <c r="J17" s="414"/>
      <c r="K17" s="415"/>
      <c r="L17" s="416"/>
      <c r="M17" s="39" t="str">
        <f t="shared" ca="1" si="4"/>
        <v>営業日</v>
      </c>
      <c r="N17" s="77">
        <f t="shared" si="8"/>
        <v>41678</v>
      </c>
      <c r="O17" s="129">
        <f t="shared" ca="1" si="9"/>
        <v>6.3157894736842106</v>
      </c>
      <c r="P17" s="130">
        <f t="shared" si="10"/>
        <v>0</v>
      </c>
      <c r="Q17" s="99">
        <f t="shared" ca="1" si="5"/>
        <v>0</v>
      </c>
      <c r="R17" s="92"/>
      <c r="S17" s="102">
        <f t="shared" ca="1" si="5"/>
        <v>0</v>
      </c>
      <c r="T17" s="93"/>
      <c r="U17" s="105">
        <f t="shared" ca="1" si="5"/>
        <v>0</v>
      </c>
      <c r="V17" s="94"/>
      <c r="W17" s="111">
        <f t="shared" ca="1" si="5"/>
        <v>0</v>
      </c>
      <c r="X17" s="112"/>
      <c r="Y17" s="161">
        <f t="shared" si="6"/>
        <v>0</v>
      </c>
    </row>
    <row r="18" spans="1:25" ht="20.100000000000001" customHeight="1" x14ac:dyDescent="0.15">
      <c r="A18" s="60">
        <f t="shared" si="7"/>
        <v>41679</v>
      </c>
      <c r="B18" s="62"/>
      <c r="C18" s="14" t="s">
        <v>8</v>
      </c>
      <c r="D18" s="43"/>
      <c r="E18" s="48"/>
      <c r="F18" s="47"/>
      <c r="G18" s="68">
        <f t="shared" ca="1" si="2"/>
        <v>0</v>
      </c>
      <c r="H18" s="57">
        <f t="shared" si="3"/>
        <v>0</v>
      </c>
      <c r="I18" s="413"/>
      <c r="J18" s="414"/>
      <c r="K18" s="415"/>
      <c r="L18" s="416"/>
      <c r="M18" s="39" t="str">
        <f t="shared" ca="1" si="4"/>
        <v/>
      </c>
      <c r="N18" s="77">
        <f t="shared" si="8"/>
        <v>41679</v>
      </c>
      <c r="O18" s="129">
        <f t="shared" ca="1" si="9"/>
        <v>0</v>
      </c>
      <c r="P18" s="130">
        <f t="shared" si="10"/>
        <v>0</v>
      </c>
      <c r="Q18" s="99">
        <f t="shared" ca="1" si="5"/>
        <v>0</v>
      </c>
      <c r="R18" s="92"/>
      <c r="S18" s="102">
        <f t="shared" ca="1" si="5"/>
        <v>0</v>
      </c>
      <c r="T18" s="93"/>
      <c r="U18" s="105">
        <f t="shared" ca="1" si="5"/>
        <v>0</v>
      </c>
      <c r="V18" s="94"/>
      <c r="W18" s="111">
        <f t="shared" ca="1" si="5"/>
        <v>0</v>
      </c>
      <c r="X18" s="112"/>
      <c r="Y18" s="161">
        <f t="shared" si="6"/>
        <v>0</v>
      </c>
    </row>
    <row r="19" spans="1:25" ht="20.100000000000001" customHeight="1" x14ac:dyDescent="0.15">
      <c r="A19" s="60">
        <f t="shared" si="7"/>
        <v>41680</v>
      </c>
      <c r="B19" s="62"/>
      <c r="C19" s="14" t="s">
        <v>8</v>
      </c>
      <c r="D19" s="43"/>
      <c r="E19" s="48"/>
      <c r="F19" s="47"/>
      <c r="G19" s="68">
        <f t="shared" ca="1" si="2"/>
        <v>0</v>
      </c>
      <c r="H19" s="57">
        <f t="shared" si="3"/>
        <v>0</v>
      </c>
      <c r="I19" s="413"/>
      <c r="J19" s="414"/>
      <c r="K19" s="415"/>
      <c r="L19" s="416"/>
      <c r="M19" s="39" t="str">
        <f t="shared" ca="1" si="4"/>
        <v/>
      </c>
      <c r="N19" s="77">
        <f t="shared" si="8"/>
        <v>41680</v>
      </c>
      <c r="O19" s="129">
        <f t="shared" ca="1" si="9"/>
        <v>0</v>
      </c>
      <c r="P19" s="130">
        <f t="shared" si="10"/>
        <v>0</v>
      </c>
      <c r="Q19" s="99">
        <f t="shared" ca="1" si="5"/>
        <v>0</v>
      </c>
      <c r="R19" s="92"/>
      <c r="S19" s="102">
        <f t="shared" ca="1" si="5"/>
        <v>0</v>
      </c>
      <c r="T19" s="93"/>
      <c r="U19" s="105">
        <f t="shared" ca="1" si="5"/>
        <v>0</v>
      </c>
      <c r="V19" s="94"/>
      <c r="W19" s="111">
        <f t="shared" ca="1" si="5"/>
        <v>0</v>
      </c>
      <c r="X19" s="112"/>
      <c r="Y19" s="161">
        <f t="shared" si="6"/>
        <v>0</v>
      </c>
    </row>
    <row r="20" spans="1:25" ht="20.100000000000001" customHeight="1" x14ac:dyDescent="0.15">
      <c r="A20" s="60">
        <f t="shared" si="7"/>
        <v>41681</v>
      </c>
      <c r="B20" s="62"/>
      <c r="C20" s="14" t="s">
        <v>8</v>
      </c>
      <c r="D20" s="43"/>
      <c r="E20" s="48"/>
      <c r="F20" s="47"/>
      <c r="G20" s="68">
        <f t="shared" ca="1" si="2"/>
        <v>0</v>
      </c>
      <c r="H20" s="57">
        <f t="shared" si="3"/>
        <v>0</v>
      </c>
      <c r="I20" s="413"/>
      <c r="J20" s="414"/>
      <c r="K20" s="415"/>
      <c r="L20" s="416"/>
      <c r="M20" s="39" t="str">
        <f t="shared" ca="1" si="4"/>
        <v/>
      </c>
      <c r="N20" s="77">
        <f t="shared" si="8"/>
        <v>41681</v>
      </c>
      <c r="O20" s="129">
        <f t="shared" ca="1" si="9"/>
        <v>0</v>
      </c>
      <c r="P20" s="130">
        <f t="shared" si="10"/>
        <v>0</v>
      </c>
      <c r="Q20" s="99">
        <f t="shared" ca="1" si="5"/>
        <v>0</v>
      </c>
      <c r="R20" s="92"/>
      <c r="S20" s="102">
        <f t="shared" ca="1" si="5"/>
        <v>0</v>
      </c>
      <c r="T20" s="93"/>
      <c r="U20" s="105">
        <f t="shared" ca="1" si="5"/>
        <v>0</v>
      </c>
      <c r="V20" s="94"/>
      <c r="W20" s="111">
        <f t="shared" ca="1" si="5"/>
        <v>0</v>
      </c>
      <c r="X20" s="112"/>
      <c r="Y20" s="161">
        <f t="shared" si="6"/>
        <v>0</v>
      </c>
    </row>
    <row r="21" spans="1:25" ht="20.100000000000001" customHeight="1" x14ac:dyDescent="0.15">
      <c r="A21" s="60">
        <f t="shared" si="7"/>
        <v>41682</v>
      </c>
      <c r="B21" s="62"/>
      <c r="C21" s="14" t="s">
        <v>8</v>
      </c>
      <c r="D21" s="43"/>
      <c r="E21" s="48"/>
      <c r="F21" s="47"/>
      <c r="G21" s="68">
        <f t="shared" ca="1" si="2"/>
        <v>0.33333333333333331</v>
      </c>
      <c r="H21" s="57">
        <f t="shared" si="3"/>
        <v>0</v>
      </c>
      <c r="I21" s="413" t="s">
        <v>142</v>
      </c>
      <c r="J21" s="414"/>
      <c r="K21" s="415"/>
      <c r="L21" s="416"/>
      <c r="M21" s="39" t="str">
        <f t="shared" ca="1" si="4"/>
        <v>営業日</v>
      </c>
      <c r="N21" s="77">
        <f t="shared" si="8"/>
        <v>41682</v>
      </c>
      <c r="O21" s="129">
        <f t="shared" ca="1" si="9"/>
        <v>6.3157894736842106</v>
      </c>
      <c r="P21" s="130">
        <f t="shared" si="10"/>
        <v>0</v>
      </c>
      <c r="Q21" s="99">
        <f t="shared" ca="1" si="5"/>
        <v>0</v>
      </c>
      <c r="R21" s="92"/>
      <c r="S21" s="102">
        <f t="shared" ca="1" si="5"/>
        <v>0</v>
      </c>
      <c r="T21" s="93"/>
      <c r="U21" s="105">
        <f t="shared" ca="1" si="5"/>
        <v>0</v>
      </c>
      <c r="V21" s="94"/>
      <c r="W21" s="111">
        <f t="shared" ca="1" si="5"/>
        <v>0</v>
      </c>
      <c r="X21" s="112"/>
      <c r="Y21" s="161">
        <f t="shared" si="6"/>
        <v>0</v>
      </c>
    </row>
    <row r="22" spans="1:25" ht="20.100000000000001" customHeight="1" x14ac:dyDescent="0.15">
      <c r="A22" s="60">
        <f t="shared" si="7"/>
        <v>41683</v>
      </c>
      <c r="B22" s="62">
        <v>0.41666666666666669</v>
      </c>
      <c r="C22" s="14" t="s">
        <v>8</v>
      </c>
      <c r="D22" s="43">
        <v>0.79166666666666663</v>
      </c>
      <c r="E22" s="48">
        <v>4.1666666666666664E-2</v>
      </c>
      <c r="F22" s="47"/>
      <c r="G22" s="68">
        <f t="shared" ca="1" si="2"/>
        <v>0.33333333333333331</v>
      </c>
      <c r="H22" s="57">
        <f t="shared" si="3"/>
        <v>0.33333333333333326</v>
      </c>
      <c r="I22" s="413"/>
      <c r="J22" s="414"/>
      <c r="K22" s="415"/>
      <c r="L22" s="416"/>
      <c r="M22" s="39" t="str">
        <f t="shared" ca="1" si="4"/>
        <v>営業日</v>
      </c>
      <c r="N22" s="77">
        <f t="shared" si="8"/>
        <v>41683</v>
      </c>
      <c r="O22" s="129">
        <f t="shared" ca="1" si="9"/>
        <v>6.3157894736842106</v>
      </c>
      <c r="P22" s="130">
        <f t="shared" si="10"/>
        <v>7.9999999999999982</v>
      </c>
      <c r="Q22" s="99">
        <f t="shared" ca="1" si="5"/>
        <v>0</v>
      </c>
      <c r="R22" s="92"/>
      <c r="S22" s="102">
        <f t="shared" ca="1" si="5"/>
        <v>0</v>
      </c>
      <c r="T22" s="93"/>
      <c r="U22" s="105">
        <f t="shared" ca="1" si="5"/>
        <v>0</v>
      </c>
      <c r="V22" s="94"/>
      <c r="W22" s="111">
        <f t="shared" ca="1" si="5"/>
        <v>0</v>
      </c>
      <c r="X22" s="112"/>
      <c r="Y22" s="161">
        <f t="shared" si="6"/>
        <v>0</v>
      </c>
    </row>
    <row r="23" spans="1:25" ht="20.100000000000001" customHeight="1" x14ac:dyDescent="0.15">
      <c r="A23" s="60">
        <f t="shared" si="7"/>
        <v>41684</v>
      </c>
      <c r="B23" s="62">
        <v>0.4375</v>
      </c>
      <c r="C23" s="14" t="s">
        <v>8</v>
      </c>
      <c r="D23" s="43">
        <v>0.83333333333333337</v>
      </c>
      <c r="E23" s="48">
        <v>4.1666666666666664E-2</v>
      </c>
      <c r="F23" s="47"/>
      <c r="G23" s="68">
        <f t="shared" ca="1" si="2"/>
        <v>0.33333333333333331</v>
      </c>
      <c r="H23" s="57">
        <f t="shared" si="3"/>
        <v>0.35416666666666669</v>
      </c>
      <c r="I23" s="413"/>
      <c r="J23" s="414"/>
      <c r="K23" s="415"/>
      <c r="L23" s="416"/>
      <c r="M23" s="39" t="str">
        <f t="shared" ca="1" si="4"/>
        <v>営業日</v>
      </c>
      <c r="N23" s="77">
        <f t="shared" si="8"/>
        <v>41684</v>
      </c>
      <c r="O23" s="129">
        <f t="shared" ca="1" si="9"/>
        <v>6.3157894736842106</v>
      </c>
      <c r="P23" s="130">
        <f t="shared" si="10"/>
        <v>8.5</v>
      </c>
      <c r="Q23" s="99">
        <f t="shared" ca="1" si="5"/>
        <v>0</v>
      </c>
      <c r="R23" s="92"/>
      <c r="S23" s="102">
        <f t="shared" ca="1" si="5"/>
        <v>0</v>
      </c>
      <c r="T23" s="93"/>
      <c r="U23" s="105">
        <f t="shared" ca="1" si="5"/>
        <v>0</v>
      </c>
      <c r="V23" s="94"/>
      <c r="W23" s="111">
        <f t="shared" ca="1" si="5"/>
        <v>0</v>
      </c>
      <c r="X23" s="112"/>
      <c r="Y23" s="161">
        <f t="shared" si="6"/>
        <v>0</v>
      </c>
    </row>
    <row r="24" spans="1:25" ht="20.100000000000001" customHeight="1" x14ac:dyDescent="0.15">
      <c r="A24" s="60">
        <f t="shared" si="7"/>
        <v>41685</v>
      </c>
      <c r="B24" s="62">
        <v>0.5</v>
      </c>
      <c r="C24" s="14" t="s">
        <v>8</v>
      </c>
      <c r="D24" s="43">
        <v>0.72916666666666663</v>
      </c>
      <c r="E24" s="48">
        <v>4.1666666666666664E-2</v>
      </c>
      <c r="F24" s="47"/>
      <c r="G24" s="68">
        <f t="shared" ca="1" si="2"/>
        <v>0.33333333333333331</v>
      </c>
      <c r="H24" s="57">
        <f t="shared" si="3"/>
        <v>0.18749999999999997</v>
      </c>
      <c r="I24" s="413"/>
      <c r="J24" s="414"/>
      <c r="K24" s="415"/>
      <c r="L24" s="416"/>
      <c r="M24" s="39" t="str">
        <f t="shared" ca="1" si="4"/>
        <v>営業日</v>
      </c>
      <c r="N24" s="77">
        <f t="shared" si="8"/>
        <v>41685</v>
      </c>
      <c r="O24" s="129">
        <f t="shared" ca="1" si="9"/>
        <v>6.3157894736842106</v>
      </c>
      <c r="P24" s="130">
        <f t="shared" si="10"/>
        <v>4.4999999999999991</v>
      </c>
      <c r="Q24" s="99">
        <f t="shared" ca="1" si="5"/>
        <v>0</v>
      </c>
      <c r="R24" s="92"/>
      <c r="S24" s="102">
        <f t="shared" ca="1" si="5"/>
        <v>0</v>
      </c>
      <c r="T24" s="93"/>
      <c r="U24" s="105">
        <f t="shared" ca="1" si="5"/>
        <v>0</v>
      </c>
      <c r="V24" s="94"/>
      <c r="W24" s="111">
        <f t="shared" ca="1" si="5"/>
        <v>0</v>
      </c>
      <c r="X24" s="112"/>
      <c r="Y24" s="161">
        <f t="shared" si="6"/>
        <v>0</v>
      </c>
    </row>
    <row r="25" spans="1:25" ht="20.100000000000001" customHeight="1" x14ac:dyDescent="0.15">
      <c r="A25" s="60">
        <f t="shared" si="7"/>
        <v>41686</v>
      </c>
      <c r="B25" s="62"/>
      <c r="C25" s="14" t="s">
        <v>8</v>
      </c>
      <c r="D25" s="43"/>
      <c r="E25" s="48"/>
      <c r="F25" s="47"/>
      <c r="G25" s="68">
        <f t="shared" ca="1" si="2"/>
        <v>0</v>
      </c>
      <c r="H25" s="57">
        <f t="shared" si="3"/>
        <v>0</v>
      </c>
      <c r="I25" s="413"/>
      <c r="J25" s="414"/>
      <c r="K25" s="415"/>
      <c r="L25" s="416"/>
      <c r="M25" s="39" t="str">
        <f t="shared" ca="1" si="4"/>
        <v/>
      </c>
      <c r="N25" s="77">
        <f t="shared" si="8"/>
        <v>41686</v>
      </c>
      <c r="O25" s="129">
        <f t="shared" ca="1" si="9"/>
        <v>0</v>
      </c>
      <c r="P25" s="130">
        <f t="shared" si="10"/>
        <v>0</v>
      </c>
      <c r="Q25" s="99">
        <f t="shared" ca="1" si="5"/>
        <v>0</v>
      </c>
      <c r="R25" s="92"/>
      <c r="S25" s="102">
        <f t="shared" ca="1" si="5"/>
        <v>0</v>
      </c>
      <c r="T25" s="93"/>
      <c r="U25" s="105">
        <f t="shared" ca="1" si="5"/>
        <v>0</v>
      </c>
      <c r="V25" s="94"/>
      <c r="W25" s="111">
        <f t="shared" ca="1" si="5"/>
        <v>0</v>
      </c>
      <c r="X25" s="112"/>
      <c r="Y25" s="161">
        <f t="shared" si="6"/>
        <v>0</v>
      </c>
    </row>
    <row r="26" spans="1:25" ht="20.100000000000001" customHeight="1" x14ac:dyDescent="0.15">
      <c r="A26" s="60">
        <f t="shared" si="7"/>
        <v>41687</v>
      </c>
      <c r="B26" s="62"/>
      <c r="C26" s="14" t="s">
        <v>8</v>
      </c>
      <c r="D26" s="43"/>
      <c r="E26" s="48"/>
      <c r="F26" s="47"/>
      <c r="G26" s="68">
        <f t="shared" ca="1" si="2"/>
        <v>0</v>
      </c>
      <c r="H26" s="57">
        <f t="shared" si="3"/>
        <v>0</v>
      </c>
      <c r="I26" s="413"/>
      <c r="J26" s="414"/>
      <c r="K26" s="415"/>
      <c r="L26" s="416"/>
      <c r="M26" s="39" t="str">
        <f t="shared" ca="1" si="4"/>
        <v/>
      </c>
      <c r="N26" s="77">
        <f t="shared" si="8"/>
        <v>41687</v>
      </c>
      <c r="O26" s="129">
        <f t="shared" ca="1" si="9"/>
        <v>0</v>
      </c>
      <c r="P26" s="130">
        <f t="shared" si="10"/>
        <v>0</v>
      </c>
      <c r="Q26" s="99">
        <f t="shared" ca="1" si="5"/>
        <v>0</v>
      </c>
      <c r="R26" s="92"/>
      <c r="S26" s="102">
        <f t="shared" ca="1" si="5"/>
        <v>0</v>
      </c>
      <c r="T26" s="93"/>
      <c r="U26" s="105">
        <f t="shared" ca="1" si="5"/>
        <v>0</v>
      </c>
      <c r="V26" s="94"/>
      <c r="W26" s="111">
        <f t="shared" ca="1" si="5"/>
        <v>0</v>
      </c>
      <c r="X26" s="112"/>
      <c r="Y26" s="161">
        <f t="shared" si="6"/>
        <v>0</v>
      </c>
    </row>
    <row r="27" spans="1:25" ht="20.100000000000001" customHeight="1" x14ac:dyDescent="0.15">
      <c r="A27" s="60">
        <f t="shared" si="7"/>
        <v>41688</v>
      </c>
      <c r="B27" s="62"/>
      <c r="C27" s="14" t="s">
        <v>8</v>
      </c>
      <c r="D27" s="43"/>
      <c r="E27" s="48"/>
      <c r="F27" s="47"/>
      <c r="G27" s="68">
        <f t="shared" ca="1" si="2"/>
        <v>0.33333333333333331</v>
      </c>
      <c r="H27" s="57">
        <f t="shared" si="3"/>
        <v>0</v>
      </c>
      <c r="I27" s="413" t="s">
        <v>142</v>
      </c>
      <c r="J27" s="414"/>
      <c r="K27" s="415"/>
      <c r="L27" s="416"/>
      <c r="M27" s="39" t="str">
        <f t="shared" ca="1" si="4"/>
        <v>営業日</v>
      </c>
      <c r="N27" s="77">
        <f t="shared" si="8"/>
        <v>41688</v>
      </c>
      <c r="O27" s="129">
        <f t="shared" ca="1" si="9"/>
        <v>6.3157894736842106</v>
      </c>
      <c r="P27" s="130">
        <f t="shared" si="10"/>
        <v>0</v>
      </c>
      <c r="Q27" s="99">
        <f t="shared" ca="1" si="5"/>
        <v>0</v>
      </c>
      <c r="R27" s="92"/>
      <c r="S27" s="102">
        <f t="shared" ca="1" si="5"/>
        <v>0</v>
      </c>
      <c r="T27" s="93"/>
      <c r="U27" s="105">
        <f t="shared" ca="1" si="5"/>
        <v>0</v>
      </c>
      <c r="V27" s="94"/>
      <c r="W27" s="111">
        <f t="shared" ca="1" si="5"/>
        <v>0</v>
      </c>
      <c r="X27" s="112"/>
      <c r="Y27" s="161">
        <f t="shared" si="6"/>
        <v>0</v>
      </c>
    </row>
    <row r="28" spans="1:25" ht="20.100000000000001" customHeight="1" x14ac:dyDescent="0.15">
      <c r="A28" s="60">
        <f t="shared" si="7"/>
        <v>41689</v>
      </c>
      <c r="B28" s="62"/>
      <c r="C28" s="14" t="s">
        <v>8</v>
      </c>
      <c r="D28" s="43"/>
      <c r="E28" s="48"/>
      <c r="F28" s="47"/>
      <c r="G28" s="68">
        <f t="shared" ca="1" si="2"/>
        <v>0.33333333333333331</v>
      </c>
      <c r="H28" s="57">
        <f t="shared" si="3"/>
        <v>0</v>
      </c>
      <c r="I28" s="413" t="s">
        <v>142</v>
      </c>
      <c r="J28" s="414"/>
      <c r="K28" s="415"/>
      <c r="L28" s="416"/>
      <c r="M28" s="39" t="str">
        <f t="shared" ca="1" si="4"/>
        <v>営業日</v>
      </c>
      <c r="N28" s="77">
        <f t="shared" si="8"/>
        <v>41689</v>
      </c>
      <c r="O28" s="129">
        <f t="shared" ca="1" si="9"/>
        <v>6.3157894736842106</v>
      </c>
      <c r="P28" s="130">
        <f t="shared" si="10"/>
        <v>0</v>
      </c>
      <c r="Q28" s="99">
        <f t="shared" ca="1" si="5"/>
        <v>0</v>
      </c>
      <c r="R28" s="92"/>
      <c r="S28" s="102">
        <f t="shared" ca="1" si="5"/>
        <v>0</v>
      </c>
      <c r="T28" s="93"/>
      <c r="U28" s="105">
        <f t="shared" ca="1" si="5"/>
        <v>0</v>
      </c>
      <c r="V28" s="94"/>
      <c r="W28" s="111">
        <f t="shared" ca="1" si="5"/>
        <v>0</v>
      </c>
      <c r="X28" s="112"/>
      <c r="Y28" s="161">
        <f t="shared" si="6"/>
        <v>0</v>
      </c>
    </row>
    <row r="29" spans="1:25" ht="20.100000000000001" customHeight="1" x14ac:dyDescent="0.15">
      <c r="A29" s="60">
        <f t="shared" si="7"/>
        <v>41690</v>
      </c>
      <c r="B29" s="62">
        <v>0.41666666666666669</v>
      </c>
      <c r="C29" s="14" t="s">
        <v>8</v>
      </c>
      <c r="D29" s="43">
        <v>0.83333333333333337</v>
      </c>
      <c r="E29" s="48">
        <v>4.1666666666666664E-2</v>
      </c>
      <c r="F29" s="47"/>
      <c r="G29" s="68">
        <f t="shared" ca="1" si="2"/>
        <v>0.33333333333333331</v>
      </c>
      <c r="H29" s="57">
        <f t="shared" si="3"/>
        <v>0.375</v>
      </c>
      <c r="I29" s="413"/>
      <c r="J29" s="414"/>
      <c r="K29" s="415"/>
      <c r="L29" s="416"/>
      <c r="M29" s="39" t="str">
        <f t="shared" ca="1" si="4"/>
        <v>営業日</v>
      </c>
      <c r="N29" s="77">
        <f t="shared" si="8"/>
        <v>41690</v>
      </c>
      <c r="O29" s="129">
        <f t="shared" ca="1" si="9"/>
        <v>6.3157894736842106</v>
      </c>
      <c r="P29" s="130">
        <f t="shared" si="10"/>
        <v>9</v>
      </c>
      <c r="Q29" s="99">
        <f t="shared" ca="1" si="5"/>
        <v>0</v>
      </c>
      <c r="R29" s="92"/>
      <c r="S29" s="102">
        <f t="shared" ca="1" si="5"/>
        <v>0</v>
      </c>
      <c r="T29" s="93"/>
      <c r="U29" s="105">
        <f t="shared" ca="1" si="5"/>
        <v>0</v>
      </c>
      <c r="V29" s="94"/>
      <c r="W29" s="111">
        <f t="shared" ca="1" si="5"/>
        <v>0</v>
      </c>
      <c r="X29" s="112"/>
      <c r="Y29" s="161">
        <f t="shared" si="6"/>
        <v>0</v>
      </c>
    </row>
    <row r="30" spans="1:25" ht="20.100000000000001" customHeight="1" x14ac:dyDescent="0.15">
      <c r="A30" s="60">
        <f t="shared" si="7"/>
        <v>41691</v>
      </c>
      <c r="B30" s="62">
        <v>0.41666666666666669</v>
      </c>
      <c r="C30" s="14" t="s">
        <v>8</v>
      </c>
      <c r="D30" s="43">
        <v>0.85416666666666663</v>
      </c>
      <c r="E30" s="48">
        <v>4.1666666666666664E-2</v>
      </c>
      <c r="F30" s="47"/>
      <c r="G30" s="68">
        <f t="shared" ca="1" si="2"/>
        <v>0.33333333333333331</v>
      </c>
      <c r="H30" s="57">
        <f t="shared" si="3"/>
        <v>0.39583333333333326</v>
      </c>
      <c r="I30" s="413"/>
      <c r="J30" s="414"/>
      <c r="K30" s="415"/>
      <c r="L30" s="416"/>
      <c r="M30" s="39" t="str">
        <f t="shared" ca="1" si="4"/>
        <v>営業日</v>
      </c>
      <c r="N30" s="77">
        <f t="shared" si="8"/>
        <v>41691</v>
      </c>
      <c r="O30" s="129">
        <f t="shared" ca="1" si="9"/>
        <v>6.3157894736842106</v>
      </c>
      <c r="P30" s="130">
        <f t="shared" si="10"/>
        <v>9.4999999999999982</v>
      </c>
      <c r="Q30" s="99">
        <f t="shared" ca="1" si="5"/>
        <v>0</v>
      </c>
      <c r="R30" s="92"/>
      <c r="S30" s="102">
        <f t="shared" ca="1" si="5"/>
        <v>0</v>
      </c>
      <c r="T30" s="93"/>
      <c r="U30" s="105">
        <f t="shared" ca="1" si="5"/>
        <v>0</v>
      </c>
      <c r="V30" s="94"/>
      <c r="W30" s="111">
        <f t="shared" ca="1" si="5"/>
        <v>0</v>
      </c>
      <c r="X30" s="112"/>
      <c r="Y30" s="161">
        <f t="shared" si="6"/>
        <v>0</v>
      </c>
    </row>
    <row r="31" spans="1:25" ht="20.100000000000001" customHeight="1" x14ac:dyDescent="0.15">
      <c r="A31" s="60">
        <f t="shared" si="7"/>
        <v>41692</v>
      </c>
      <c r="B31" s="62">
        <v>0.625</v>
      </c>
      <c r="C31" s="14" t="s">
        <v>8</v>
      </c>
      <c r="D31" s="43">
        <v>0.83333333333333337</v>
      </c>
      <c r="E31" s="48">
        <v>0</v>
      </c>
      <c r="F31" s="47"/>
      <c r="G31" s="68">
        <f t="shared" ca="1" si="2"/>
        <v>0.33333333333333331</v>
      </c>
      <c r="H31" s="57">
        <f t="shared" si="3"/>
        <v>0.20833333333333337</v>
      </c>
      <c r="I31" s="413" t="s">
        <v>143</v>
      </c>
      <c r="J31" s="414"/>
      <c r="K31" s="415"/>
      <c r="L31" s="416"/>
      <c r="M31" s="39" t="str">
        <f t="shared" ca="1" si="4"/>
        <v>営業日</v>
      </c>
      <c r="N31" s="77">
        <f t="shared" si="8"/>
        <v>41692</v>
      </c>
      <c r="O31" s="129">
        <f t="shared" ca="1" si="9"/>
        <v>6.3157894736842106</v>
      </c>
      <c r="P31" s="130">
        <f t="shared" si="10"/>
        <v>5.0000000000000009</v>
      </c>
      <c r="Q31" s="99">
        <f t="shared" ca="1" si="5"/>
        <v>0</v>
      </c>
      <c r="R31" s="92"/>
      <c r="S31" s="102">
        <f t="shared" ca="1" si="5"/>
        <v>0</v>
      </c>
      <c r="T31" s="93"/>
      <c r="U31" s="105">
        <f t="shared" ca="1" si="5"/>
        <v>0</v>
      </c>
      <c r="V31" s="94"/>
      <c r="W31" s="111">
        <f t="shared" ca="1" si="5"/>
        <v>0</v>
      </c>
      <c r="X31" s="112"/>
      <c r="Y31" s="161">
        <f t="shared" si="6"/>
        <v>0</v>
      </c>
    </row>
    <row r="32" spans="1:25" ht="20.100000000000001" customHeight="1" x14ac:dyDescent="0.15">
      <c r="A32" s="60">
        <f t="shared" si="7"/>
        <v>41693</v>
      </c>
      <c r="B32" s="62"/>
      <c r="C32" s="14" t="s">
        <v>8</v>
      </c>
      <c r="D32" s="43"/>
      <c r="E32" s="48"/>
      <c r="F32" s="47"/>
      <c r="G32" s="68">
        <f t="shared" ca="1" si="2"/>
        <v>0</v>
      </c>
      <c r="H32" s="57">
        <f t="shared" si="3"/>
        <v>0</v>
      </c>
      <c r="I32" s="413"/>
      <c r="J32" s="414"/>
      <c r="K32" s="415"/>
      <c r="L32" s="416"/>
      <c r="M32" s="39" t="str">
        <f t="shared" ca="1" si="4"/>
        <v/>
      </c>
      <c r="N32" s="77">
        <f t="shared" si="8"/>
        <v>41693</v>
      </c>
      <c r="O32" s="129">
        <f t="shared" ca="1" si="9"/>
        <v>0</v>
      </c>
      <c r="P32" s="130">
        <f t="shared" si="10"/>
        <v>0</v>
      </c>
      <c r="Q32" s="99">
        <f t="shared" ca="1" si="5"/>
        <v>0</v>
      </c>
      <c r="R32" s="92"/>
      <c r="S32" s="102">
        <f t="shared" ca="1" si="5"/>
        <v>0</v>
      </c>
      <c r="T32" s="93"/>
      <c r="U32" s="105">
        <f t="shared" ca="1" si="5"/>
        <v>0</v>
      </c>
      <c r="V32" s="94"/>
      <c r="W32" s="111">
        <f t="shared" ca="1" si="5"/>
        <v>0</v>
      </c>
      <c r="X32" s="112"/>
      <c r="Y32" s="161">
        <f t="shared" si="6"/>
        <v>0</v>
      </c>
    </row>
    <row r="33" spans="1:25" ht="20.100000000000001" customHeight="1" x14ac:dyDescent="0.15">
      <c r="A33" s="60">
        <f t="shared" si="7"/>
        <v>41694</v>
      </c>
      <c r="B33" s="62"/>
      <c r="C33" s="14" t="s">
        <v>8</v>
      </c>
      <c r="D33" s="43"/>
      <c r="E33" s="48"/>
      <c r="F33" s="47"/>
      <c r="G33" s="68">
        <f t="shared" ca="1" si="2"/>
        <v>0</v>
      </c>
      <c r="H33" s="57">
        <f t="shared" si="3"/>
        <v>0</v>
      </c>
      <c r="I33" s="413"/>
      <c r="J33" s="414"/>
      <c r="K33" s="415"/>
      <c r="L33" s="416"/>
      <c r="M33" s="39" t="str">
        <f t="shared" ca="1" si="4"/>
        <v/>
      </c>
      <c r="N33" s="77">
        <f t="shared" si="8"/>
        <v>41694</v>
      </c>
      <c r="O33" s="129">
        <f t="shared" ca="1" si="9"/>
        <v>0</v>
      </c>
      <c r="P33" s="130">
        <f t="shared" si="10"/>
        <v>0</v>
      </c>
      <c r="Q33" s="99">
        <f t="shared" ca="1" si="5"/>
        <v>0</v>
      </c>
      <c r="R33" s="92"/>
      <c r="S33" s="102">
        <f t="shared" ca="1" si="5"/>
        <v>0</v>
      </c>
      <c r="T33" s="93"/>
      <c r="U33" s="105">
        <f t="shared" ca="1" si="5"/>
        <v>0</v>
      </c>
      <c r="V33" s="94"/>
      <c r="W33" s="111">
        <f t="shared" ca="1" si="5"/>
        <v>0</v>
      </c>
      <c r="X33" s="112"/>
      <c r="Y33" s="161">
        <f t="shared" si="6"/>
        <v>0</v>
      </c>
    </row>
    <row r="34" spans="1:25" ht="20.100000000000001" customHeight="1" x14ac:dyDescent="0.15">
      <c r="A34" s="60">
        <f t="shared" si="7"/>
        <v>41695</v>
      </c>
      <c r="B34" s="62">
        <v>0.33333333333333331</v>
      </c>
      <c r="C34" s="14" t="s">
        <v>8</v>
      </c>
      <c r="D34" s="43">
        <v>0.875</v>
      </c>
      <c r="E34" s="48">
        <v>4.1666666666666664E-2</v>
      </c>
      <c r="F34" s="47"/>
      <c r="G34" s="68">
        <f t="shared" ca="1" si="2"/>
        <v>0.33333333333333331</v>
      </c>
      <c r="H34" s="57">
        <f t="shared" si="3"/>
        <v>0.50000000000000011</v>
      </c>
      <c r="I34" s="413"/>
      <c r="J34" s="414"/>
      <c r="K34" s="415"/>
      <c r="L34" s="416"/>
      <c r="M34" s="39" t="str">
        <f t="shared" ca="1" si="4"/>
        <v>営業日</v>
      </c>
      <c r="N34" s="77">
        <f t="shared" si="8"/>
        <v>41695</v>
      </c>
      <c r="O34" s="129">
        <f t="shared" ca="1" si="9"/>
        <v>6.3157894736842106</v>
      </c>
      <c r="P34" s="130">
        <f t="shared" si="10"/>
        <v>12.000000000000004</v>
      </c>
      <c r="Q34" s="99">
        <f t="shared" ca="1" si="5"/>
        <v>0</v>
      </c>
      <c r="R34" s="92"/>
      <c r="S34" s="102">
        <f t="shared" ca="1" si="5"/>
        <v>0</v>
      </c>
      <c r="T34" s="93"/>
      <c r="U34" s="105">
        <f t="shared" ca="1" si="5"/>
        <v>0</v>
      </c>
      <c r="V34" s="94"/>
      <c r="W34" s="111">
        <f t="shared" ca="1" si="5"/>
        <v>0</v>
      </c>
      <c r="X34" s="112"/>
      <c r="Y34" s="161">
        <f t="shared" si="6"/>
        <v>0</v>
      </c>
    </row>
    <row r="35" spans="1:25" ht="20.100000000000001" customHeight="1" x14ac:dyDescent="0.15">
      <c r="A35" s="60">
        <f t="shared" si="7"/>
        <v>41696</v>
      </c>
      <c r="B35" s="62">
        <v>0.41666666666666669</v>
      </c>
      <c r="C35" s="14" t="s">
        <v>8</v>
      </c>
      <c r="D35" s="43">
        <v>0.89583333333333337</v>
      </c>
      <c r="E35" s="48">
        <v>4.1666666666666664E-2</v>
      </c>
      <c r="F35" s="47"/>
      <c r="G35" s="68">
        <f t="shared" ca="1" si="2"/>
        <v>0.33333333333333331</v>
      </c>
      <c r="H35" s="57">
        <f t="shared" si="3"/>
        <v>0.4375</v>
      </c>
      <c r="I35" s="413"/>
      <c r="J35" s="414"/>
      <c r="K35" s="415"/>
      <c r="L35" s="416"/>
      <c r="M35" s="39" t="str">
        <f t="shared" ca="1" si="4"/>
        <v>営業日</v>
      </c>
      <c r="N35" s="77">
        <f t="shared" si="8"/>
        <v>41696</v>
      </c>
      <c r="O35" s="129">
        <f t="shared" ca="1" si="9"/>
        <v>6.3157894736842106</v>
      </c>
      <c r="P35" s="130">
        <f t="shared" si="10"/>
        <v>10.5</v>
      </c>
      <c r="Q35" s="99">
        <f t="shared" ca="1" si="5"/>
        <v>0</v>
      </c>
      <c r="R35" s="92"/>
      <c r="S35" s="102">
        <f t="shared" ca="1" si="5"/>
        <v>0</v>
      </c>
      <c r="T35" s="93"/>
      <c r="U35" s="105">
        <f t="shared" ca="1" si="5"/>
        <v>0</v>
      </c>
      <c r="V35" s="94"/>
      <c r="W35" s="111">
        <f t="shared" ca="1" si="5"/>
        <v>0</v>
      </c>
      <c r="X35" s="112"/>
      <c r="Y35" s="161">
        <f t="shared" si="6"/>
        <v>0</v>
      </c>
    </row>
    <row r="36" spans="1:25" ht="20.100000000000001" customHeight="1" x14ac:dyDescent="0.15">
      <c r="A36" s="60">
        <f t="shared" si="7"/>
        <v>41697</v>
      </c>
      <c r="B36" s="62">
        <v>0.45833333333333331</v>
      </c>
      <c r="C36" s="14" t="s">
        <v>8</v>
      </c>
      <c r="D36" s="43">
        <v>0.95833333333333337</v>
      </c>
      <c r="E36" s="48">
        <v>4.1666666666666664E-2</v>
      </c>
      <c r="F36" s="47"/>
      <c r="G36" s="68">
        <f t="shared" ca="1" si="2"/>
        <v>0.33333333333333331</v>
      </c>
      <c r="H36" s="57">
        <f t="shared" si="3"/>
        <v>0.45833333333333331</v>
      </c>
      <c r="I36" s="413"/>
      <c r="J36" s="414"/>
      <c r="K36" s="415"/>
      <c r="L36" s="416"/>
      <c r="M36" s="39" t="str">
        <f t="shared" ca="1" si="4"/>
        <v>営業日</v>
      </c>
      <c r="N36" s="77">
        <f t="shared" si="8"/>
        <v>41697</v>
      </c>
      <c r="O36" s="129">
        <f t="shared" ca="1" si="9"/>
        <v>6.3157894736842106</v>
      </c>
      <c r="P36" s="130">
        <f t="shared" si="10"/>
        <v>11</v>
      </c>
      <c r="Q36" s="99">
        <f t="shared" ca="1" si="5"/>
        <v>0</v>
      </c>
      <c r="R36" s="92"/>
      <c r="S36" s="102">
        <f t="shared" ca="1" si="5"/>
        <v>0</v>
      </c>
      <c r="T36" s="93"/>
      <c r="U36" s="105">
        <f t="shared" ca="1" si="5"/>
        <v>0</v>
      </c>
      <c r="V36" s="94"/>
      <c r="W36" s="111">
        <f t="shared" ca="1" si="5"/>
        <v>0</v>
      </c>
      <c r="X36" s="112"/>
      <c r="Y36" s="161">
        <f t="shared" si="6"/>
        <v>0</v>
      </c>
    </row>
    <row r="37" spans="1:25" ht="20.100000000000001" customHeight="1" x14ac:dyDescent="0.15">
      <c r="A37" s="60" t="str">
        <f t="shared" si="7"/>
        <v/>
      </c>
      <c r="B37" s="63"/>
      <c r="C37" s="15" t="s">
        <v>13</v>
      </c>
      <c r="D37" s="49"/>
      <c r="E37" s="48"/>
      <c r="F37" s="47"/>
      <c r="G37" s="68">
        <f t="shared" ca="1" si="2"/>
        <v>0</v>
      </c>
      <c r="H37" s="57">
        <f t="shared" si="3"/>
        <v>0</v>
      </c>
      <c r="I37" s="413"/>
      <c r="J37" s="414"/>
      <c r="K37" s="415"/>
      <c r="L37" s="416"/>
      <c r="M37" s="39" t="e">
        <f t="shared" ca="1" si="4"/>
        <v>#VALUE!</v>
      </c>
      <c r="N37" s="77" t="str">
        <f t="shared" si="8"/>
        <v/>
      </c>
      <c r="O37" s="129">
        <f t="shared" ca="1" si="9"/>
        <v>0</v>
      </c>
      <c r="P37" s="130">
        <f t="shared" si="10"/>
        <v>0</v>
      </c>
      <c r="Q37" s="99">
        <f t="shared" ca="1" si="5"/>
        <v>0</v>
      </c>
      <c r="R37" s="92"/>
      <c r="S37" s="102">
        <f t="shared" ca="1" si="5"/>
        <v>0</v>
      </c>
      <c r="T37" s="93"/>
      <c r="U37" s="105">
        <f t="shared" ca="1" si="5"/>
        <v>0</v>
      </c>
      <c r="V37" s="94"/>
      <c r="W37" s="111">
        <f t="shared" ca="1" si="5"/>
        <v>0</v>
      </c>
      <c r="X37" s="112"/>
      <c r="Y37" s="161">
        <f t="shared" si="6"/>
        <v>0</v>
      </c>
    </row>
    <row r="38" spans="1:25" ht="20.100000000000001" customHeight="1" x14ac:dyDescent="0.15">
      <c r="A38" s="60" t="str">
        <f t="shared" si="7"/>
        <v/>
      </c>
      <c r="B38" s="62"/>
      <c r="C38" s="15" t="s">
        <v>13</v>
      </c>
      <c r="D38" s="43"/>
      <c r="E38" s="48"/>
      <c r="F38" s="47"/>
      <c r="G38" s="68">
        <f t="shared" ca="1" si="2"/>
        <v>0</v>
      </c>
      <c r="H38" s="57">
        <f t="shared" si="3"/>
        <v>0</v>
      </c>
      <c r="I38" s="413"/>
      <c r="J38" s="414"/>
      <c r="K38" s="415"/>
      <c r="L38" s="416"/>
      <c r="M38" s="39" t="e">
        <f t="shared" ca="1" si="4"/>
        <v>#VALUE!</v>
      </c>
      <c r="N38" s="77" t="str">
        <f t="shared" si="8"/>
        <v/>
      </c>
      <c r="O38" s="129">
        <f t="shared" ca="1" si="9"/>
        <v>0</v>
      </c>
      <c r="P38" s="130">
        <f t="shared" si="10"/>
        <v>0</v>
      </c>
      <c r="Q38" s="99">
        <f t="shared" ca="1" si="5"/>
        <v>0</v>
      </c>
      <c r="R38" s="92"/>
      <c r="S38" s="102">
        <f t="shared" ca="1" si="5"/>
        <v>0</v>
      </c>
      <c r="T38" s="93"/>
      <c r="U38" s="105">
        <f t="shared" ca="1" si="5"/>
        <v>0</v>
      </c>
      <c r="V38" s="94"/>
      <c r="W38" s="111">
        <f t="shared" ca="1" si="5"/>
        <v>0</v>
      </c>
      <c r="X38" s="112"/>
      <c r="Y38" s="161">
        <f t="shared" si="6"/>
        <v>0</v>
      </c>
    </row>
    <row r="39" spans="1:25" ht="20.100000000000001" customHeight="1" thickBot="1" x14ac:dyDescent="0.2">
      <c r="A39" s="61" t="str">
        <f t="shared" si="7"/>
        <v/>
      </c>
      <c r="B39" s="64"/>
      <c r="C39" s="16" t="s">
        <v>13</v>
      </c>
      <c r="D39" s="50"/>
      <c r="E39" s="51"/>
      <c r="F39" s="52"/>
      <c r="G39" s="69">
        <f t="shared" ca="1" si="2"/>
        <v>0</v>
      </c>
      <c r="H39" s="58">
        <f t="shared" si="3"/>
        <v>0</v>
      </c>
      <c r="I39" s="417"/>
      <c r="J39" s="418"/>
      <c r="K39" s="419"/>
      <c r="L39" s="420"/>
      <c r="M39" s="39" t="e">
        <f t="shared" ca="1" si="4"/>
        <v>#VALUE!</v>
      </c>
      <c r="N39" s="78" t="str">
        <f t="shared" si="8"/>
        <v/>
      </c>
      <c r="O39" s="131">
        <f t="shared" ca="1" si="9"/>
        <v>0</v>
      </c>
      <c r="P39" s="132">
        <f t="shared" si="10"/>
        <v>0</v>
      </c>
      <c r="Q39" s="100">
        <f t="shared" ca="1" si="5"/>
        <v>0</v>
      </c>
      <c r="R39" s="95"/>
      <c r="S39" s="103">
        <f t="shared" ca="1" si="5"/>
        <v>0</v>
      </c>
      <c r="T39" s="96"/>
      <c r="U39" s="106">
        <f t="shared" ca="1" si="5"/>
        <v>0</v>
      </c>
      <c r="V39" s="97"/>
      <c r="W39" s="113">
        <f t="shared" ca="1" si="5"/>
        <v>0</v>
      </c>
      <c r="X39" s="114"/>
      <c r="Y39" s="162">
        <f t="shared" si="6"/>
        <v>0</v>
      </c>
    </row>
    <row r="40" spans="1:25" ht="20.100000000000001" customHeight="1" thickBot="1" x14ac:dyDescent="0.2">
      <c r="A40" s="421" t="s">
        <v>9</v>
      </c>
      <c r="B40" s="422"/>
      <c r="C40" s="53">
        <f ca="1">COUNTIF(M9:M39, "営業日")</f>
        <v>19</v>
      </c>
      <c r="D40" s="74" t="s">
        <v>10</v>
      </c>
      <c r="E40" s="54">
        <v>0</v>
      </c>
      <c r="F40" s="55">
        <v>0</v>
      </c>
      <c r="G40" s="54">
        <f ca="1">SUM(G9:G39)</f>
        <v>6.3333333333333313</v>
      </c>
      <c r="H40" s="59">
        <f>SUM(H9:H39)</f>
        <v>4.395833333333333</v>
      </c>
      <c r="I40" s="423"/>
      <c r="J40" s="423"/>
      <c r="K40" s="423"/>
      <c r="L40" s="424"/>
      <c r="M40" s="6"/>
      <c r="N40" s="6"/>
      <c r="O40" s="139">
        <f t="shared" ref="O40:X40" ca="1" si="11">SUM(O9:O39)</f>
        <v>119.99999999999997</v>
      </c>
      <c r="P40" s="140">
        <f>SUM(P9:P39)</f>
        <v>105.5</v>
      </c>
      <c r="Q40" s="143">
        <f t="shared" ca="1" si="11"/>
        <v>0</v>
      </c>
      <c r="R40" s="144">
        <f t="shared" si="11"/>
        <v>0</v>
      </c>
      <c r="S40" s="147">
        <f t="shared" ca="1" si="11"/>
        <v>0</v>
      </c>
      <c r="T40" s="148">
        <f t="shared" si="11"/>
        <v>0</v>
      </c>
      <c r="U40" s="151">
        <f t="shared" ca="1" si="11"/>
        <v>0</v>
      </c>
      <c r="V40" s="152">
        <f t="shared" si="11"/>
        <v>0</v>
      </c>
      <c r="W40" s="155">
        <f t="shared" ca="1" si="11"/>
        <v>0</v>
      </c>
      <c r="X40" s="156">
        <f t="shared" si="11"/>
        <v>0</v>
      </c>
      <c r="Y40" s="163">
        <f>SUM(Y9:Y39)</f>
        <v>0</v>
      </c>
    </row>
    <row r="41" spans="1:25" ht="8.25" customHeight="1" thickBot="1" x14ac:dyDescent="0.2">
      <c r="C41" s="2"/>
      <c r="D41" s="2"/>
      <c r="E41" s="2"/>
      <c r="F41" s="2"/>
      <c r="G41" s="2"/>
      <c r="H41" s="2"/>
      <c r="I41" s="6"/>
      <c r="J41" s="6"/>
      <c r="K41" s="6"/>
      <c r="L41" s="6"/>
      <c r="M41" s="6"/>
      <c r="N41" s="6"/>
      <c r="P41">
        <f>COUNTIF(P9:P39,"&lt;&gt;"&amp;0)</f>
        <v>12</v>
      </c>
    </row>
    <row r="42" spans="1:25" s="17" customFormat="1" ht="16.5" customHeight="1" thickBot="1" x14ac:dyDescent="0.2">
      <c r="A42" s="411" t="s">
        <v>11</v>
      </c>
      <c r="B42" s="412"/>
      <c r="I42" s="18"/>
      <c r="J42" s="18"/>
      <c r="K42" s="18"/>
      <c r="L42" s="18"/>
      <c r="M42" s="19"/>
      <c r="N42" s="19"/>
      <c r="Y42" s="159"/>
    </row>
    <row r="43" spans="1:25" s="17" customFormat="1" ht="16.5" customHeight="1" thickBot="1" x14ac:dyDescent="0.2">
      <c r="A43" s="378"/>
      <c r="B43" s="379"/>
      <c r="C43" s="379"/>
      <c r="D43" s="379"/>
      <c r="E43" s="379"/>
      <c r="F43" s="379"/>
      <c r="G43" s="379"/>
      <c r="H43" s="380"/>
      <c r="I43" s="20"/>
      <c r="J43" s="21"/>
      <c r="K43" s="21"/>
      <c r="L43" s="21"/>
      <c r="M43" s="19"/>
      <c r="N43" s="19"/>
      <c r="O43" s="166" t="s">
        <v>29</v>
      </c>
      <c r="P43" s="167" t="s">
        <v>56</v>
      </c>
      <c r="Y43" s="159"/>
    </row>
    <row r="44" spans="1:25" s="17" customFormat="1" ht="16.5" customHeight="1" thickBot="1" x14ac:dyDescent="0.2">
      <c r="A44" s="375"/>
      <c r="B44" s="376"/>
      <c r="C44" s="376"/>
      <c r="D44" s="376"/>
      <c r="E44" s="376"/>
      <c r="F44" s="376"/>
      <c r="G44" s="376"/>
      <c r="H44" s="377"/>
      <c r="I44" s="22"/>
      <c r="J44" s="22"/>
      <c r="K44" s="22"/>
      <c r="L44" s="22"/>
      <c r="M44" s="19"/>
      <c r="N44" s="19"/>
      <c r="O44" s="164">
        <f ca="1">Q40+S40+U40+W40</f>
        <v>0</v>
      </c>
      <c r="P44" s="165">
        <f>R40+T40+V40+X40</f>
        <v>0</v>
      </c>
      <c r="Y44" s="159"/>
    </row>
    <row r="45" spans="1:25" s="17" customFormat="1" ht="16.5" customHeight="1" x14ac:dyDescent="0.15">
      <c r="A45" s="375"/>
      <c r="B45" s="376"/>
      <c r="C45" s="376"/>
      <c r="D45" s="376"/>
      <c r="E45" s="376"/>
      <c r="F45" s="376"/>
      <c r="G45" s="376"/>
      <c r="H45" s="377"/>
      <c r="I45" s="22"/>
      <c r="J45" s="22"/>
      <c r="K45" s="22"/>
      <c r="L45" s="22"/>
      <c r="M45" s="19"/>
      <c r="N45" s="19"/>
      <c r="Y45" s="159"/>
    </row>
    <row r="46" spans="1:25" s="17" customFormat="1" ht="16.5" customHeight="1" thickBot="1" x14ac:dyDescent="0.2">
      <c r="A46" s="381"/>
      <c r="B46" s="382"/>
      <c r="C46" s="382"/>
      <c r="D46" s="382"/>
      <c r="E46" s="382"/>
      <c r="F46" s="382"/>
      <c r="G46" s="382"/>
      <c r="H46" s="383"/>
      <c r="I46" s="22"/>
      <c r="J46" s="22"/>
      <c r="K46" s="22"/>
      <c r="L46" s="22"/>
      <c r="M46" s="19"/>
      <c r="N46" s="19"/>
      <c r="Y46" s="159"/>
    </row>
    <row r="47" spans="1:25" s="17" customFormat="1" ht="24" customHeight="1" x14ac:dyDescent="0.15">
      <c r="A47"/>
      <c r="B47"/>
      <c r="C47"/>
      <c r="D47"/>
      <c r="E47"/>
      <c r="F47"/>
      <c r="G47"/>
      <c r="H47"/>
      <c r="I47" s="23"/>
      <c r="J47"/>
      <c r="K47"/>
      <c r="L47" s="24"/>
      <c r="M47" s="19"/>
      <c r="N47" s="19"/>
      <c r="Y47" s="159"/>
    </row>
    <row r="48" spans="1:25" ht="13.5" hidden="1" x14ac:dyDescent="0.15"/>
    <row r="49" spans="11:11" ht="13.5" hidden="1" x14ac:dyDescent="0.15">
      <c r="K49" t="s">
        <v>12</v>
      </c>
    </row>
    <row r="50" spans="11:11" ht="13.5" hidden="1" x14ac:dyDescent="0.15"/>
  </sheetData>
  <sheetProtection insertColumns="0" insertRows="0" deleteColumns="0" deleteRows="0" selectLockedCells="1" selectUnlockedCells="1"/>
  <dataConsolidate/>
  <mergeCells count="44">
    <mergeCell ref="B6:D6"/>
    <mergeCell ref="G6:H6"/>
    <mergeCell ref="I6:K6"/>
    <mergeCell ref="A1:L1"/>
    <mergeCell ref="N1:V1"/>
    <mergeCell ref="B5:D5"/>
    <mergeCell ref="G5:H5"/>
    <mergeCell ref="I5:L5"/>
    <mergeCell ref="I18:L18"/>
    <mergeCell ref="B8:D8"/>
    <mergeCell ref="I8:L8"/>
    <mergeCell ref="I9:L9"/>
    <mergeCell ref="I10:L10"/>
    <mergeCell ref="I11:L11"/>
    <mergeCell ref="I12:L12"/>
    <mergeCell ref="I13:L13"/>
    <mergeCell ref="I14:L14"/>
    <mergeCell ref="I15:L15"/>
    <mergeCell ref="I16:L16"/>
    <mergeCell ref="I17:L17"/>
    <mergeCell ref="I30:L30"/>
    <mergeCell ref="I19:L19"/>
    <mergeCell ref="I20:L20"/>
    <mergeCell ref="I21:L21"/>
    <mergeCell ref="I22:L22"/>
    <mergeCell ref="I23:L23"/>
    <mergeCell ref="I24:L24"/>
    <mergeCell ref="I25:L25"/>
    <mergeCell ref="I26:L26"/>
    <mergeCell ref="I27:L27"/>
    <mergeCell ref="I28:L28"/>
    <mergeCell ref="I29:L29"/>
    <mergeCell ref="A42:B42"/>
    <mergeCell ref="I31:L31"/>
    <mergeCell ref="I32:L32"/>
    <mergeCell ref="I33:L33"/>
    <mergeCell ref="I34:L34"/>
    <mergeCell ref="I35:L35"/>
    <mergeCell ref="I36:L36"/>
    <mergeCell ref="I37:L37"/>
    <mergeCell ref="I38:L38"/>
    <mergeCell ref="I39:L39"/>
    <mergeCell ref="A40:B40"/>
    <mergeCell ref="I40:L40"/>
  </mergeCells>
  <phoneticPr fontId="4"/>
  <conditionalFormatting sqref="F9:F33 D31:D33 B32:B33 B35:B39 D35:D39 F35:F39 D9:D29 B9:B29">
    <cfRule type="expression" dxfId="184" priority="21" stopIfTrue="1">
      <formula>#REF!=1</formula>
    </cfRule>
  </conditionalFormatting>
  <conditionalFormatting sqref="M9:M39">
    <cfRule type="expression" dxfId="183" priority="22" stopIfTrue="1">
      <formula>#REF!</formula>
    </cfRule>
  </conditionalFormatting>
  <conditionalFormatting sqref="E35:E39 E9:E33">
    <cfRule type="expression" dxfId="182" priority="23" stopIfTrue="1">
      <formula>#REF!</formula>
    </cfRule>
    <cfRule type="expression" dxfId="181" priority="24" stopIfTrue="1">
      <formula>#REF!=1</formula>
    </cfRule>
  </conditionalFormatting>
  <conditionalFormatting sqref="A19:A39">
    <cfRule type="expression" dxfId="180" priority="19" stopIfTrue="1">
      <formula>WEEKDAY(A19)=1</formula>
    </cfRule>
    <cfRule type="expression" dxfId="179" priority="20">
      <formula>WEEKDAY(A19)=7</formula>
    </cfRule>
  </conditionalFormatting>
  <conditionalFormatting sqref="A19">
    <cfRule type="expression" dxfId="178" priority="18" stopIfTrue="1">
      <formula>ISERROR(MATCH($A19, INDIRECT("休業日!A1:A365"), 0)) =FALSE</formula>
    </cfRule>
  </conditionalFormatting>
  <conditionalFormatting sqref="A9:A18">
    <cfRule type="expression" dxfId="177" priority="16" stopIfTrue="1">
      <formula>WEEKDAY(A9)=1</formula>
    </cfRule>
    <cfRule type="expression" dxfId="176" priority="17">
      <formula>WEEKDAY(A9)=7</formula>
    </cfRule>
  </conditionalFormatting>
  <conditionalFormatting sqref="A9:A18">
    <cfRule type="expression" dxfId="175" priority="15" stopIfTrue="1">
      <formula>ISERROR(MATCH($A9, INDIRECT("休業日!A1:A365"), 0)) =FALSE</formula>
    </cfRule>
  </conditionalFormatting>
  <conditionalFormatting sqref="A20:A39">
    <cfRule type="expression" dxfId="174" priority="14" stopIfTrue="1">
      <formula>ISERROR(MATCH($A20, INDIRECT("休業日!A1:A365"), 0)) =FALSE</formula>
    </cfRule>
  </conditionalFormatting>
  <conditionalFormatting sqref="N19:N39">
    <cfRule type="expression" dxfId="173" priority="12" stopIfTrue="1">
      <formula>WEEKDAY(N19)=1</formula>
    </cfRule>
    <cfRule type="expression" dxfId="172" priority="13">
      <formula>WEEKDAY(N19)=7</formula>
    </cfRule>
  </conditionalFormatting>
  <conditionalFormatting sqref="N19">
    <cfRule type="expression" dxfId="171" priority="11" stopIfTrue="1">
      <formula>ISERROR(MATCH($A19, INDIRECT("休業日!A1:A365"), 0)) =FALSE</formula>
    </cfRule>
  </conditionalFormatting>
  <conditionalFormatting sqref="N9:N18">
    <cfRule type="expression" dxfId="170" priority="9" stopIfTrue="1">
      <formula>WEEKDAY(N9)=1</formula>
    </cfRule>
    <cfRule type="expression" dxfId="169" priority="10">
      <formula>WEEKDAY(N9)=7</formula>
    </cfRule>
  </conditionalFormatting>
  <conditionalFormatting sqref="N9:N18">
    <cfRule type="expression" dxfId="168" priority="8" stopIfTrue="1">
      <formula>ISERROR(MATCH($A9, INDIRECT("休業日!A1:A365"), 0)) =FALSE</formula>
    </cfRule>
  </conditionalFormatting>
  <conditionalFormatting sqref="N20:N39">
    <cfRule type="expression" dxfId="167" priority="7" stopIfTrue="1">
      <formula>ISERROR(MATCH($A20, INDIRECT("休業日!A1:A365"), 0)) =FALSE</formula>
    </cfRule>
  </conditionalFormatting>
  <conditionalFormatting sqref="D30">
    <cfRule type="expression" dxfId="166" priority="6" stopIfTrue="1">
      <formula>#REF!=1</formula>
    </cfRule>
  </conditionalFormatting>
  <conditionalFormatting sqref="F34 B34 D34">
    <cfRule type="expression" dxfId="165" priority="3" stopIfTrue="1">
      <formula>#REF!=1</formula>
    </cfRule>
  </conditionalFormatting>
  <conditionalFormatting sqref="E34">
    <cfRule type="expression" dxfId="164" priority="4" stopIfTrue="1">
      <formula>#REF!</formula>
    </cfRule>
    <cfRule type="expression" dxfId="163" priority="5" stopIfTrue="1">
      <formula>#REF!=1</formula>
    </cfRule>
  </conditionalFormatting>
  <conditionalFormatting sqref="B31">
    <cfRule type="expression" dxfId="162" priority="2" stopIfTrue="1">
      <formula>#REF!=1</formula>
    </cfRule>
  </conditionalFormatting>
  <conditionalFormatting sqref="B30">
    <cfRule type="expression" dxfId="161" priority="1" stopIfTrue="1">
      <formula>#REF!=1</formula>
    </cfRule>
  </conditionalFormatting>
  <dataValidations count="7">
    <dataValidation type="textLength" imeMode="hiragana" operator="lessThanOrEqual" allowBlank="1" showInputMessage="1" showErrorMessage="1" errorTitle="入力文字数制限" error="２５５文字以内で入力してください。" sqref="A43:H46">
      <formula1>256</formula1>
    </dataValidation>
    <dataValidation imeMode="hiragana" allowBlank="1" sqref="I9:L39"/>
    <dataValidation type="whole" showInputMessage="1" showErrorMessage="1" sqref="J4:K4">
      <formula1>1</formula1>
      <formula2>20</formula2>
    </dataValidation>
    <dataValidation type="time" imeMode="off" operator="greaterThanOrEqual" allowBlank="1" showInputMessage="1" showErrorMessage="1" sqref="B9:B39 D9:F39">
      <formula1>0</formula1>
    </dataValidation>
    <dataValidation imeMode="hiragana" allowBlank="1" showInputMessage="1" showErrorMessage="1" sqref="J43:L43 I44:L46 A9:A39 N9:N39"/>
    <dataValidation allowBlank="1" showInputMessage="1" showErrorMessage="1" errorTitle="入力不可" error="自動計算のため、入力不可です。" sqref="C40"/>
    <dataValidation type="whole" operator="lessThanOrEqual" allowBlank="1" showInputMessage="1" showErrorMessage="1" errorTitle="入力不可" error="自動計算のため、入力不可です。" sqref="G9:H40 E40:F40 W9:W40 S9:S40 U9:U40 R40 Q9:Q40 Y9:Y40 X40 V40 T40 O9:P44">
      <formula1>0</formula1>
    </dataValidation>
  </dataValidations>
  <printOptions horizontalCentered="1" verticalCentered="1"/>
  <pageMargins left="0.70866141732283472" right="0.70866141732283472" top="0.74803149606299213" bottom="0.74803149606299213" header="0.31496062992125984" footer="0.31496062992125984"/>
  <pageSetup paperSize="9" scale="88" orientation="portrait" r:id="rId1"/>
  <colBreaks count="1" manualBreakCount="1">
    <brk id="12" max="1048575" man="1"/>
  </col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pageSetUpPr fitToPage="1"/>
  </sheetPr>
  <dimension ref="A1:Y50"/>
  <sheetViews>
    <sheetView zoomScale="85" zoomScaleNormal="85" workbookViewId="0">
      <pane ySplit="8" topLeftCell="A9" activePane="bottomLeft" state="frozen"/>
      <selection pane="bottomLeft" activeCell="A9" sqref="A9"/>
    </sheetView>
  </sheetViews>
  <sheetFormatPr defaultColWidth="8" defaultRowHeight="0" customHeight="1" zeroHeight="1" x14ac:dyDescent="0.15"/>
  <cols>
    <col min="1" max="1" width="11.375" bestFit="1" customWidth="1"/>
    <col min="2" max="2" width="8.625" customWidth="1"/>
    <col min="3" max="3" width="4.375" customWidth="1"/>
    <col min="4" max="8" width="8.625" customWidth="1"/>
    <col min="9" max="9" width="15.75" customWidth="1"/>
    <col min="10" max="10" width="7.75" customWidth="1"/>
    <col min="11" max="12" width="3.875" customWidth="1"/>
    <col min="13" max="13" width="2.5" style="5" customWidth="1"/>
    <col min="14" max="14" width="5.5" style="5" bestFit="1" customWidth="1"/>
    <col min="15" max="15" width="13.875" bestFit="1" customWidth="1"/>
    <col min="16" max="16" width="13.875" customWidth="1"/>
    <col min="17" max="17" width="13.875" bestFit="1" customWidth="1"/>
    <col min="18" max="18" width="13.875" customWidth="1"/>
    <col min="19" max="19" width="13.875" bestFit="1" customWidth="1"/>
    <col min="20" max="20" width="13.875" customWidth="1"/>
    <col min="21" max="21" width="13.875" bestFit="1" customWidth="1"/>
    <col min="22" max="22" width="13.875" customWidth="1"/>
    <col min="23" max="23" width="13.875" bestFit="1" customWidth="1"/>
    <col min="24" max="24" width="13.875" customWidth="1"/>
    <col min="25" max="25" width="17.25" style="157" customWidth="1"/>
  </cols>
  <sheetData>
    <row r="1" spans="1:25" ht="33" customHeight="1" thickBot="1" x14ac:dyDescent="0.2">
      <c r="A1" s="442" t="s">
        <v>19</v>
      </c>
      <c r="B1" s="442"/>
      <c r="C1" s="442"/>
      <c r="D1" s="442"/>
      <c r="E1" s="442"/>
      <c r="F1" s="442"/>
      <c r="G1" s="442"/>
      <c r="H1" s="442"/>
      <c r="I1" s="442"/>
      <c r="J1" s="442"/>
      <c r="K1" s="442"/>
      <c r="L1" s="442"/>
      <c r="N1" s="443" t="s">
        <v>20</v>
      </c>
      <c r="O1" s="444"/>
      <c r="P1" s="444"/>
      <c r="Q1" s="444"/>
      <c r="R1" s="444"/>
      <c r="S1" s="444"/>
      <c r="T1" s="444"/>
      <c r="U1" s="444"/>
      <c r="V1" s="444"/>
    </row>
    <row r="2" spans="1:25" ht="17.25" customHeight="1" thickBot="1" x14ac:dyDescent="0.2">
      <c r="A2" s="41"/>
      <c r="B2" s="2"/>
      <c r="C2" s="2"/>
      <c r="D2" s="2"/>
      <c r="E2" s="36"/>
      <c r="F2" s="36"/>
      <c r="G2" s="36"/>
      <c r="H2" s="36"/>
      <c r="I2" s="3"/>
      <c r="J2" s="4"/>
      <c r="K2" s="4"/>
      <c r="N2" s="26"/>
      <c r="O2" s="134" t="s">
        <v>30</v>
      </c>
      <c r="P2" s="135" t="s">
        <v>31</v>
      </c>
      <c r="Q2" s="135" t="s">
        <v>32</v>
      </c>
      <c r="R2" s="136" t="s">
        <v>28</v>
      </c>
      <c r="Y2" s="158" t="s">
        <v>54</v>
      </c>
    </row>
    <row r="3" spans="1:25" ht="17.25" customHeight="1" thickBot="1" x14ac:dyDescent="0.2">
      <c r="A3" s="1"/>
      <c r="B3" s="2"/>
      <c r="C3" s="2"/>
      <c r="D3" s="2"/>
      <c r="E3" s="36"/>
      <c r="F3" s="36"/>
      <c r="G3" s="36"/>
      <c r="H3" s="36"/>
      <c r="I3" s="3"/>
      <c r="J3" s="4"/>
      <c r="K3" s="4"/>
      <c r="N3" s="26"/>
      <c r="O3" s="42">
        <v>180</v>
      </c>
      <c r="P3" s="40">
        <f ca="1">C40</f>
        <v>20</v>
      </c>
      <c r="Q3" s="65">
        <f ca="1">O3/P3</f>
        <v>9</v>
      </c>
      <c r="R3" s="66" t="str">
        <f ca="1">TEXT(Q3/24,"h:mm")</f>
        <v>9:00</v>
      </c>
    </row>
    <row r="4" spans="1:25" ht="8.1" customHeight="1" thickBot="1" x14ac:dyDescent="0.2">
      <c r="B4" s="37"/>
      <c r="C4" s="37"/>
      <c r="D4" s="37"/>
      <c r="I4" s="6"/>
      <c r="J4" s="7">
        <v>1</v>
      </c>
      <c r="K4" s="7"/>
      <c r="M4" s="6"/>
      <c r="N4" s="6"/>
      <c r="O4" s="88"/>
      <c r="P4" s="88"/>
    </row>
    <row r="5" spans="1:25" ht="20.100000000000001" customHeight="1" thickTop="1" x14ac:dyDescent="0.15">
      <c r="A5" s="331" t="s">
        <v>18</v>
      </c>
      <c r="B5" s="445">
        <v>41152</v>
      </c>
      <c r="C5" s="446"/>
      <c r="D5" s="447"/>
      <c r="G5" s="448" t="s">
        <v>0</v>
      </c>
      <c r="H5" s="449"/>
      <c r="I5" s="450" t="s">
        <v>59</v>
      </c>
      <c r="J5" s="450"/>
      <c r="K5" s="450"/>
      <c r="L5" s="451"/>
      <c r="M5" s="6"/>
      <c r="N5" s="133" t="s">
        <v>16</v>
      </c>
      <c r="P5" s="133"/>
      <c r="Q5" s="83" t="s">
        <v>52</v>
      </c>
      <c r="R5" s="79"/>
      <c r="S5" s="85" t="s">
        <v>37</v>
      </c>
      <c r="T5" s="117"/>
      <c r="U5" s="87" t="s">
        <v>40</v>
      </c>
      <c r="V5" s="81"/>
      <c r="W5" s="115" t="s">
        <v>43</v>
      </c>
      <c r="X5" s="107"/>
    </row>
    <row r="6" spans="1:25" ht="20.100000000000001" customHeight="1" thickBot="1" x14ac:dyDescent="0.2">
      <c r="A6" s="332" t="s">
        <v>57</v>
      </c>
      <c r="B6" s="436" t="s">
        <v>61</v>
      </c>
      <c r="C6" s="437"/>
      <c r="D6" s="438"/>
      <c r="E6" s="8"/>
      <c r="F6" s="9"/>
      <c r="G6" s="439" t="s">
        <v>1</v>
      </c>
      <c r="H6" s="440"/>
      <c r="I6" s="441" t="s">
        <v>60</v>
      </c>
      <c r="J6" s="441"/>
      <c r="K6" s="441"/>
      <c r="L6" s="25" t="s">
        <v>2</v>
      </c>
      <c r="M6" s="6"/>
      <c r="N6" s="6"/>
      <c r="Q6" s="84" t="s">
        <v>53</v>
      </c>
      <c r="R6" s="80"/>
      <c r="S6" s="86" t="s">
        <v>38</v>
      </c>
      <c r="T6" s="118"/>
      <c r="U6" s="120" t="s">
        <v>41</v>
      </c>
      <c r="V6" s="82"/>
      <c r="W6" s="121" t="s">
        <v>44</v>
      </c>
      <c r="X6" s="108"/>
    </row>
    <row r="7" spans="1:25" ht="19.5" customHeight="1" thickBot="1" x14ac:dyDescent="0.2">
      <c r="A7" s="330" t="str">
        <f>IF(LEN(B5)=6,B5,CONCATENATE(,YEAR(B5),IF(LEN(MONTH(B5)) &gt; 1, "", "0"), MONTH(B5)))</f>
        <v>201609</v>
      </c>
      <c r="D7" s="10"/>
      <c r="E7" s="11"/>
      <c r="F7" s="12"/>
      <c r="G7" s="12"/>
      <c r="H7" s="2"/>
      <c r="I7" s="2"/>
      <c r="J7" s="2"/>
      <c r="K7" s="2"/>
      <c r="L7" s="13"/>
      <c r="M7" s="6"/>
      <c r="N7" s="6"/>
      <c r="Q7" s="84" t="s">
        <v>50</v>
      </c>
      <c r="R7" s="116"/>
      <c r="S7" s="119" t="s">
        <v>39</v>
      </c>
      <c r="T7" s="122"/>
      <c r="U7" s="125" t="s">
        <v>42</v>
      </c>
      <c r="V7" s="123"/>
      <c r="W7" s="126" t="s">
        <v>45</v>
      </c>
      <c r="X7" s="124"/>
    </row>
    <row r="8" spans="1:25" ht="24.75" customHeight="1" thickTop="1" thickBot="1" x14ac:dyDescent="0.2">
      <c r="A8" s="70" t="s">
        <v>3</v>
      </c>
      <c r="B8" s="427" t="s">
        <v>4</v>
      </c>
      <c r="C8" s="428"/>
      <c r="D8" s="429"/>
      <c r="E8" s="71" t="s">
        <v>17</v>
      </c>
      <c r="F8" s="72" t="s">
        <v>5</v>
      </c>
      <c r="G8" s="71" t="s">
        <v>21</v>
      </c>
      <c r="H8" s="73" t="s">
        <v>6</v>
      </c>
      <c r="I8" s="430" t="s">
        <v>7</v>
      </c>
      <c r="J8" s="430"/>
      <c r="K8" s="430"/>
      <c r="L8" s="431"/>
      <c r="M8" s="67">
        <v>0.33333333333333331</v>
      </c>
      <c r="N8" s="75" t="s">
        <v>15</v>
      </c>
      <c r="O8" s="137" t="s">
        <v>27</v>
      </c>
      <c r="P8" s="138" t="s">
        <v>14</v>
      </c>
      <c r="Q8" s="141" t="s">
        <v>46</v>
      </c>
      <c r="R8" s="142" t="s">
        <v>14</v>
      </c>
      <c r="S8" s="145" t="s">
        <v>47</v>
      </c>
      <c r="T8" s="146" t="s">
        <v>14</v>
      </c>
      <c r="U8" s="149" t="s">
        <v>48</v>
      </c>
      <c r="V8" s="150" t="s">
        <v>14</v>
      </c>
      <c r="W8" s="153" t="s">
        <v>49</v>
      </c>
      <c r="X8" s="154" t="s">
        <v>14</v>
      </c>
      <c r="Y8" s="138" t="s">
        <v>55</v>
      </c>
    </row>
    <row r="9" spans="1:25" ht="20.100000000000001" customHeight="1" thickTop="1" x14ac:dyDescent="0.15">
      <c r="A9" s="60">
        <f>TEXT(CONCATENATE(A7, "01"), "0000!/00!/00")*1</f>
        <v>41152</v>
      </c>
      <c r="B9" s="62">
        <v>0.41666666666666669</v>
      </c>
      <c r="C9" s="14" t="s">
        <v>8</v>
      </c>
      <c r="D9" s="43">
        <v>0.875</v>
      </c>
      <c r="E9" s="44">
        <v>4.1666666666666664E-2</v>
      </c>
      <c r="F9" s="45"/>
      <c r="G9" s="68">
        <f ca="1">IF(ISERROR(M9), 0, IF(M9="営業日", M$8, 0))</f>
        <v>0.33333333333333331</v>
      </c>
      <c r="H9" s="56">
        <f>D9-B9-E9-F9</f>
        <v>0.41666666666666663</v>
      </c>
      <c r="I9" s="432"/>
      <c r="J9" s="433"/>
      <c r="K9" s="434"/>
      <c r="L9" s="435"/>
      <c r="M9" s="39" t="str">
        <f ca="1">IF(WEEKDAY(A9)=1,"",IF(WEEKDAY(A9)=7,"",IF(ISERROR(MATCH(A9,INDIRECT("休業日!a1:a365"),0))=FALSE,"","営業日")))</f>
        <v>営業日</v>
      </c>
      <c r="N9" s="76">
        <f>TEXT(CONCATENATE(A7, "01"), "0000!/00!/00")*1</f>
        <v>41152</v>
      </c>
      <c r="O9" s="127">
        <f t="shared" ref="O9:O10" ca="1" si="0">IF(ISERROR(M9), 0, IF(M9="営業日", $Q$3, 0))</f>
        <v>9</v>
      </c>
      <c r="P9" s="128">
        <f t="shared" ref="P9:P10" si="1">H9*24</f>
        <v>10</v>
      </c>
      <c r="Q9" s="98">
        <f ca="1">$O9*R$7</f>
        <v>0</v>
      </c>
      <c r="R9" s="89"/>
      <c r="S9" s="101">
        <f ca="1">$O9*T$7</f>
        <v>0</v>
      </c>
      <c r="T9" s="90"/>
      <c r="U9" s="104">
        <f ca="1">$O9*V$7</f>
        <v>0</v>
      </c>
      <c r="V9" s="91"/>
      <c r="W9" s="109">
        <f ca="1">$O9*X$7</f>
        <v>0</v>
      </c>
      <c r="X9" s="110"/>
      <c r="Y9" s="160">
        <f>R9+T9+V9+X9</f>
        <v>0</v>
      </c>
    </row>
    <row r="10" spans="1:25" ht="20.100000000000001" customHeight="1" x14ac:dyDescent="0.15">
      <c r="A10" s="60">
        <f>IF(A9="", "",IF(MONTH(A9)=MONTH(A9+1),A9+1,""))</f>
        <v>41153</v>
      </c>
      <c r="B10" s="62">
        <v>0.41666666666666669</v>
      </c>
      <c r="C10" s="14" t="s">
        <v>8</v>
      </c>
      <c r="D10" s="43">
        <v>0.79166666666666663</v>
      </c>
      <c r="E10" s="46">
        <v>4.1666666666666664E-2</v>
      </c>
      <c r="F10" s="47"/>
      <c r="G10" s="68">
        <f t="shared" ref="G10:G39" ca="1" si="2">IF(ISERROR(M10), 0, IF(M10="営業日", M$8, 0))</f>
        <v>0.33333333333333331</v>
      </c>
      <c r="H10" s="57">
        <f t="shared" ref="H10:H39" si="3">D10-B10-E10-F10</f>
        <v>0.33333333333333326</v>
      </c>
      <c r="I10" s="413"/>
      <c r="J10" s="414"/>
      <c r="K10" s="415"/>
      <c r="L10" s="416"/>
      <c r="M10" s="39" t="str">
        <f t="shared" ref="M10:M39" ca="1" si="4">IF(WEEKDAY(A10)=1,"",IF(WEEKDAY(A10)=7,"",IF(ISERROR(MATCH(A10,INDIRECT("休業日!a1:a365"),0))=FALSE,"","営業日")))</f>
        <v>営業日</v>
      </c>
      <c r="N10" s="77">
        <f>IF(N9="", "",IF(MONTH(N9)=MONTH(N9+1),N9+1,""))</f>
        <v>41153</v>
      </c>
      <c r="O10" s="129">
        <f t="shared" ca="1" si="0"/>
        <v>9</v>
      </c>
      <c r="P10" s="130">
        <f t="shared" si="1"/>
        <v>7.9999999999999982</v>
      </c>
      <c r="Q10" s="99">
        <f t="shared" ref="Q10:W39" ca="1" si="5">$O10*R$7</f>
        <v>0</v>
      </c>
      <c r="R10" s="92"/>
      <c r="S10" s="102">
        <f t="shared" ca="1" si="5"/>
        <v>0</v>
      </c>
      <c r="T10" s="93"/>
      <c r="U10" s="105">
        <f t="shared" ca="1" si="5"/>
        <v>0</v>
      </c>
      <c r="V10" s="94"/>
      <c r="W10" s="111">
        <f t="shared" ca="1" si="5"/>
        <v>0</v>
      </c>
      <c r="X10" s="112"/>
      <c r="Y10" s="161">
        <f t="shared" ref="Y10:Y39" si="6">R10+T10+V10+X10</f>
        <v>0</v>
      </c>
    </row>
    <row r="11" spans="1:25" ht="20.100000000000001" customHeight="1" x14ac:dyDescent="0.15">
      <c r="A11" s="60">
        <f t="shared" ref="A11:A39" si="7">IF(A10="", "",IF(MONTH(A10)=MONTH(A10+1),A10+1,""))</f>
        <v>41154</v>
      </c>
      <c r="B11" s="62"/>
      <c r="C11" s="14" t="s">
        <v>8</v>
      </c>
      <c r="D11" s="43"/>
      <c r="E11" s="48"/>
      <c r="F11" s="47"/>
      <c r="G11" s="68">
        <f t="shared" ca="1" si="2"/>
        <v>0</v>
      </c>
      <c r="H11" s="57">
        <f t="shared" si="3"/>
        <v>0</v>
      </c>
      <c r="I11" s="413"/>
      <c r="J11" s="414"/>
      <c r="K11" s="415"/>
      <c r="L11" s="416"/>
      <c r="M11" s="39" t="str">
        <f t="shared" ca="1" si="4"/>
        <v/>
      </c>
      <c r="N11" s="77">
        <f t="shared" ref="N11:N39" si="8">IF(N10="", "",IF(MONTH(N10)=MONTH(N10+1),N10+1,""))</f>
        <v>41154</v>
      </c>
      <c r="O11" s="129">
        <f ca="1">IF(ISERROR(M11), 0, IF(M11="営業日", $Q$3, 0))</f>
        <v>0</v>
      </c>
      <c r="P11" s="130">
        <f>H11*24</f>
        <v>0</v>
      </c>
      <c r="Q11" s="99">
        <f t="shared" ca="1" si="5"/>
        <v>0</v>
      </c>
      <c r="R11" s="92"/>
      <c r="S11" s="102">
        <f t="shared" ca="1" si="5"/>
        <v>0</v>
      </c>
      <c r="T11" s="93"/>
      <c r="U11" s="105">
        <f t="shared" ca="1" si="5"/>
        <v>0</v>
      </c>
      <c r="V11" s="94"/>
      <c r="W11" s="111">
        <f t="shared" ca="1" si="5"/>
        <v>0</v>
      </c>
      <c r="X11" s="112"/>
      <c r="Y11" s="161">
        <f t="shared" si="6"/>
        <v>0</v>
      </c>
    </row>
    <row r="12" spans="1:25" ht="20.100000000000001" customHeight="1" x14ac:dyDescent="0.15">
      <c r="A12" s="60">
        <f t="shared" si="7"/>
        <v>41155</v>
      </c>
      <c r="B12" s="62"/>
      <c r="C12" s="14" t="s">
        <v>8</v>
      </c>
      <c r="D12" s="43"/>
      <c r="E12" s="48"/>
      <c r="F12" s="47"/>
      <c r="G12" s="68">
        <f t="shared" ca="1" si="2"/>
        <v>0</v>
      </c>
      <c r="H12" s="57">
        <f t="shared" si="3"/>
        <v>0</v>
      </c>
      <c r="I12" s="413"/>
      <c r="J12" s="414"/>
      <c r="K12" s="415"/>
      <c r="L12" s="416"/>
      <c r="M12" s="39" t="str">
        <f t="shared" ca="1" si="4"/>
        <v/>
      </c>
      <c r="N12" s="77">
        <f t="shared" si="8"/>
        <v>41155</v>
      </c>
      <c r="O12" s="129">
        <f t="shared" ref="O12:O39" ca="1" si="9">IF(ISERROR(M12), 0, IF(M12="営業日", $Q$3, 0))</f>
        <v>0</v>
      </c>
      <c r="P12" s="130">
        <f t="shared" ref="P12:P39" si="10">H12*24</f>
        <v>0</v>
      </c>
      <c r="Q12" s="99">
        <f t="shared" ca="1" si="5"/>
        <v>0</v>
      </c>
      <c r="R12" s="92"/>
      <c r="S12" s="102">
        <f t="shared" ca="1" si="5"/>
        <v>0</v>
      </c>
      <c r="T12" s="93"/>
      <c r="U12" s="105">
        <f t="shared" ca="1" si="5"/>
        <v>0</v>
      </c>
      <c r="V12" s="94"/>
      <c r="W12" s="111">
        <f t="shared" ca="1" si="5"/>
        <v>0</v>
      </c>
      <c r="X12" s="112"/>
      <c r="Y12" s="161">
        <f t="shared" si="6"/>
        <v>0</v>
      </c>
    </row>
    <row r="13" spans="1:25" ht="20.100000000000001" customHeight="1" x14ac:dyDescent="0.15">
      <c r="A13" s="60">
        <f t="shared" si="7"/>
        <v>41156</v>
      </c>
      <c r="B13" s="62">
        <v>0.41666666666666669</v>
      </c>
      <c r="C13" s="14" t="s">
        <v>8</v>
      </c>
      <c r="D13" s="43">
        <v>0.91666666666666663</v>
      </c>
      <c r="E13" s="48">
        <v>4.1666666666666664E-2</v>
      </c>
      <c r="F13" s="47"/>
      <c r="G13" s="68">
        <f t="shared" ca="1" si="2"/>
        <v>0.33333333333333331</v>
      </c>
      <c r="H13" s="57">
        <f t="shared" si="3"/>
        <v>0.45833333333333326</v>
      </c>
      <c r="I13" s="413"/>
      <c r="J13" s="414"/>
      <c r="K13" s="415"/>
      <c r="L13" s="416"/>
      <c r="M13" s="39" t="str">
        <f t="shared" ca="1" si="4"/>
        <v>営業日</v>
      </c>
      <c r="N13" s="77">
        <f t="shared" si="8"/>
        <v>41156</v>
      </c>
      <c r="O13" s="129">
        <f t="shared" ca="1" si="9"/>
        <v>9</v>
      </c>
      <c r="P13" s="130">
        <f t="shared" si="10"/>
        <v>10.999999999999998</v>
      </c>
      <c r="Q13" s="99">
        <f t="shared" ca="1" si="5"/>
        <v>0</v>
      </c>
      <c r="R13" s="92"/>
      <c r="S13" s="102">
        <f t="shared" ca="1" si="5"/>
        <v>0</v>
      </c>
      <c r="T13" s="93"/>
      <c r="U13" s="105">
        <f t="shared" ca="1" si="5"/>
        <v>0</v>
      </c>
      <c r="V13" s="94"/>
      <c r="W13" s="111">
        <f t="shared" ca="1" si="5"/>
        <v>0</v>
      </c>
      <c r="X13" s="112"/>
      <c r="Y13" s="161">
        <f t="shared" si="6"/>
        <v>0</v>
      </c>
    </row>
    <row r="14" spans="1:25" ht="20.100000000000001" customHeight="1" x14ac:dyDescent="0.15">
      <c r="A14" s="60">
        <f t="shared" si="7"/>
        <v>41157</v>
      </c>
      <c r="B14" s="62">
        <v>0.41666666666666669</v>
      </c>
      <c r="C14" s="14" t="s">
        <v>8</v>
      </c>
      <c r="D14" s="43">
        <v>0.875</v>
      </c>
      <c r="E14" s="48">
        <v>4.1666666666666664E-2</v>
      </c>
      <c r="F14" s="47"/>
      <c r="G14" s="68">
        <f t="shared" ca="1" si="2"/>
        <v>0.33333333333333331</v>
      </c>
      <c r="H14" s="57">
        <f t="shared" si="3"/>
        <v>0.41666666666666663</v>
      </c>
      <c r="I14" s="413"/>
      <c r="J14" s="414"/>
      <c r="K14" s="415"/>
      <c r="L14" s="416"/>
      <c r="M14" s="39" t="str">
        <f t="shared" ca="1" si="4"/>
        <v>営業日</v>
      </c>
      <c r="N14" s="77">
        <f t="shared" si="8"/>
        <v>41157</v>
      </c>
      <c r="O14" s="129">
        <f t="shared" ca="1" si="9"/>
        <v>9</v>
      </c>
      <c r="P14" s="130">
        <f t="shared" si="10"/>
        <v>10</v>
      </c>
      <c r="Q14" s="99">
        <f t="shared" ca="1" si="5"/>
        <v>0</v>
      </c>
      <c r="R14" s="92"/>
      <c r="S14" s="102">
        <f t="shared" ca="1" si="5"/>
        <v>0</v>
      </c>
      <c r="T14" s="93"/>
      <c r="U14" s="105">
        <f t="shared" ca="1" si="5"/>
        <v>0</v>
      </c>
      <c r="V14" s="94"/>
      <c r="W14" s="111">
        <f t="shared" ca="1" si="5"/>
        <v>0</v>
      </c>
      <c r="X14" s="112"/>
      <c r="Y14" s="161">
        <f t="shared" si="6"/>
        <v>0</v>
      </c>
    </row>
    <row r="15" spans="1:25" ht="20.100000000000001" customHeight="1" x14ac:dyDescent="0.15">
      <c r="A15" s="60">
        <f t="shared" si="7"/>
        <v>41158</v>
      </c>
      <c r="B15" s="62">
        <v>0.41666666666666669</v>
      </c>
      <c r="C15" s="14" t="s">
        <v>8</v>
      </c>
      <c r="D15" s="43">
        <v>0.83333333333333337</v>
      </c>
      <c r="E15" s="48">
        <v>4.1666666666666664E-2</v>
      </c>
      <c r="F15" s="47"/>
      <c r="G15" s="68">
        <f t="shared" ca="1" si="2"/>
        <v>0.33333333333333331</v>
      </c>
      <c r="H15" s="57">
        <f t="shared" si="3"/>
        <v>0.375</v>
      </c>
      <c r="I15" s="413"/>
      <c r="J15" s="414"/>
      <c r="K15" s="415"/>
      <c r="L15" s="416"/>
      <c r="M15" s="39" t="str">
        <f t="shared" ca="1" si="4"/>
        <v>営業日</v>
      </c>
      <c r="N15" s="77">
        <f t="shared" si="8"/>
        <v>41158</v>
      </c>
      <c r="O15" s="129">
        <f t="shared" ca="1" si="9"/>
        <v>9</v>
      </c>
      <c r="P15" s="130">
        <f t="shared" si="10"/>
        <v>9</v>
      </c>
      <c r="Q15" s="99">
        <f t="shared" ca="1" si="5"/>
        <v>0</v>
      </c>
      <c r="R15" s="92"/>
      <c r="S15" s="102">
        <f t="shared" ca="1" si="5"/>
        <v>0</v>
      </c>
      <c r="T15" s="93"/>
      <c r="U15" s="105">
        <f t="shared" ca="1" si="5"/>
        <v>0</v>
      </c>
      <c r="V15" s="94"/>
      <c r="W15" s="111">
        <f t="shared" ca="1" si="5"/>
        <v>0</v>
      </c>
      <c r="X15" s="112"/>
      <c r="Y15" s="161">
        <f t="shared" si="6"/>
        <v>0</v>
      </c>
    </row>
    <row r="16" spans="1:25" ht="20.100000000000001" customHeight="1" x14ac:dyDescent="0.15">
      <c r="A16" s="60">
        <f t="shared" si="7"/>
        <v>41159</v>
      </c>
      <c r="B16" s="62">
        <v>0.41666666666666669</v>
      </c>
      <c r="C16" s="14" t="s">
        <v>8</v>
      </c>
      <c r="D16" s="43">
        <v>0.83333333333333337</v>
      </c>
      <c r="E16" s="48">
        <v>4.1666666666666664E-2</v>
      </c>
      <c r="F16" s="47"/>
      <c r="G16" s="68">
        <f t="shared" ca="1" si="2"/>
        <v>0.33333333333333331</v>
      </c>
      <c r="H16" s="57">
        <f t="shared" si="3"/>
        <v>0.375</v>
      </c>
      <c r="I16" s="413"/>
      <c r="J16" s="414"/>
      <c r="K16" s="415"/>
      <c r="L16" s="416"/>
      <c r="M16" s="39" t="str">
        <f t="shared" ca="1" si="4"/>
        <v>営業日</v>
      </c>
      <c r="N16" s="77">
        <f t="shared" si="8"/>
        <v>41159</v>
      </c>
      <c r="O16" s="129">
        <f t="shared" ca="1" si="9"/>
        <v>9</v>
      </c>
      <c r="P16" s="130">
        <f t="shared" si="10"/>
        <v>9</v>
      </c>
      <c r="Q16" s="99">
        <f t="shared" ca="1" si="5"/>
        <v>0</v>
      </c>
      <c r="R16" s="92"/>
      <c r="S16" s="102">
        <f t="shared" ca="1" si="5"/>
        <v>0</v>
      </c>
      <c r="T16" s="93"/>
      <c r="U16" s="105">
        <f t="shared" ca="1" si="5"/>
        <v>0</v>
      </c>
      <c r="V16" s="94"/>
      <c r="W16" s="111">
        <f t="shared" ca="1" si="5"/>
        <v>0</v>
      </c>
      <c r="X16" s="112"/>
      <c r="Y16" s="161">
        <f t="shared" si="6"/>
        <v>0</v>
      </c>
    </row>
    <row r="17" spans="1:25" ht="20.100000000000001" customHeight="1" x14ac:dyDescent="0.15">
      <c r="A17" s="60">
        <f t="shared" si="7"/>
        <v>41160</v>
      </c>
      <c r="B17" s="62">
        <v>0.41666666666666669</v>
      </c>
      <c r="C17" s="14" t="s">
        <v>8</v>
      </c>
      <c r="D17" s="43">
        <v>0.89583333333333337</v>
      </c>
      <c r="E17" s="48">
        <v>4.1666666666666664E-2</v>
      </c>
      <c r="F17" s="47"/>
      <c r="G17" s="68">
        <f t="shared" ca="1" si="2"/>
        <v>0.33333333333333331</v>
      </c>
      <c r="H17" s="57">
        <f t="shared" si="3"/>
        <v>0.4375</v>
      </c>
      <c r="I17" s="413"/>
      <c r="J17" s="414"/>
      <c r="K17" s="415"/>
      <c r="L17" s="416"/>
      <c r="M17" s="39" t="str">
        <f t="shared" ca="1" si="4"/>
        <v>営業日</v>
      </c>
      <c r="N17" s="77">
        <f t="shared" si="8"/>
        <v>41160</v>
      </c>
      <c r="O17" s="129">
        <f t="shared" ca="1" si="9"/>
        <v>9</v>
      </c>
      <c r="P17" s="130">
        <f t="shared" si="10"/>
        <v>10.5</v>
      </c>
      <c r="Q17" s="99">
        <f t="shared" ca="1" si="5"/>
        <v>0</v>
      </c>
      <c r="R17" s="92"/>
      <c r="S17" s="102">
        <f t="shared" ca="1" si="5"/>
        <v>0</v>
      </c>
      <c r="T17" s="93"/>
      <c r="U17" s="105">
        <f t="shared" ca="1" si="5"/>
        <v>0</v>
      </c>
      <c r="V17" s="94"/>
      <c r="W17" s="111">
        <f t="shared" ca="1" si="5"/>
        <v>0</v>
      </c>
      <c r="X17" s="112"/>
      <c r="Y17" s="161">
        <f t="shared" si="6"/>
        <v>0</v>
      </c>
    </row>
    <row r="18" spans="1:25" ht="20.100000000000001" customHeight="1" x14ac:dyDescent="0.15">
      <c r="A18" s="60">
        <f t="shared" si="7"/>
        <v>41161</v>
      </c>
      <c r="B18" s="62"/>
      <c r="C18" s="14" t="s">
        <v>8</v>
      </c>
      <c r="D18" s="43"/>
      <c r="E18" s="48"/>
      <c r="F18" s="47"/>
      <c r="G18" s="68">
        <f t="shared" ca="1" si="2"/>
        <v>0</v>
      </c>
      <c r="H18" s="57">
        <f t="shared" si="3"/>
        <v>0</v>
      </c>
      <c r="I18" s="413"/>
      <c r="J18" s="414"/>
      <c r="K18" s="415"/>
      <c r="L18" s="416"/>
      <c r="M18" s="39" t="str">
        <f t="shared" ca="1" si="4"/>
        <v/>
      </c>
      <c r="N18" s="77">
        <f t="shared" si="8"/>
        <v>41161</v>
      </c>
      <c r="O18" s="129">
        <f t="shared" ca="1" si="9"/>
        <v>0</v>
      </c>
      <c r="P18" s="130">
        <f t="shared" si="10"/>
        <v>0</v>
      </c>
      <c r="Q18" s="99">
        <f t="shared" ca="1" si="5"/>
        <v>0</v>
      </c>
      <c r="R18" s="92"/>
      <c r="S18" s="102">
        <f t="shared" ca="1" si="5"/>
        <v>0</v>
      </c>
      <c r="T18" s="93"/>
      <c r="U18" s="105">
        <f t="shared" ca="1" si="5"/>
        <v>0</v>
      </c>
      <c r="V18" s="94"/>
      <c r="W18" s="111">
        <f t="shared" ca="1" si="5"/>
        <v>0</v>
      </c>
      <c r="X18" s="112"/>
      <c r="Y18" s="161">
        <f t="shared" si="6"/>
        <v>0</v>
      </c>
    </row>
    <row r="19" spans="1:25" ht="20.100000000000001" customHeight="1" x14ac:dyDescent="0.15">
      <c r="A19" s="60">
        <f t="shared" si="7"/>
        <v>41162</v>
      </c>
      <c r="B19" s="62"/>
      <c r="C19" s="14" t="s">
        <v>8</v>
      </c>
      <c r="D19" s="43"/>
      <c r="E19" s="48"/>
      <c r="F19" s="47"/>
      <c r="G19" s="68">
        <f t="shared" ca="1" si="2"/>
        <v>0</v>
      </c>
      <c r="H19" s="57">
        <f t="shared" si="3"/>
        <v>0</v>
      </c>
      <c r="I19" s="413"/>
      <c r="J19" s="414"/>
      <c r="K19" s="415"/>
      <c r="L19" s="416"/>
      <c r="M19" s="39" t="str">
        <f t="shared" ca="1" si="4"/>
        <v/>
      </c>
      <c r="N19" s="77">
        <f t="shared" si="8"/>
        <v>41162</v>
      </c>
      <c r="O19" s="129">
        <f t="shared" ca="1" si="9"/>
        <v>0</v>
      </c>
      <c r="P19" s="130">
        <f t="shared" si="10"/>
        <v>0</v>
      </c>
      <c r="Q19" s="99">
        <f t="shared" ca="1" si="5"/>
        <v>0</v>
      </c>
      <c r="R19" s="92"/>
      <c r="S19" s="102">
        <f t="shared" ca="1" si="5"/>
        <v>0</v>
      </c>
      <c r="T19" s="93"/>
      <c r="U19" s="105">
        <f t="shared" ca="1" si="5"/>
        <v>0</v>
      </c>
      <c r="V19" s="94"/>
      <c r="W19" s="111">
        <f t="shared" ca="1" si="5"/>
        <v>0</v>
      </c>
      <c r="X19" s="112"/>
      <c r="Y19" s="161">
        <f t="shared" si="6"/>
        <v>0</v>
      </c>
    </row>
    <row r="20" spans="1:25" ht="20.100000000000001" customHeight="1" x14ac:dyDescent="0.15">
      <c r="A20" s="60">
        <f t="shared" si="7"/>
        <v>41163</v>
      </c>
      <c r="B20" s="62">
        <v>0.41666666666666669</v>
      </c>
      <c r="C20" s="14" t="s">
        <v>8</v>
      </c>
      <c r="D20" s="43">
        <v>0.91666666666666663</v>
      </c>
      <c r="E20" s="48">
        <v>4.1666666666666664E-2</v>
      </c>
      <c r="F20" s="47"/>
      <c r="G20" s="68">
        <f t="shared" ca="1" si="2"/>
        <v>0.33333333333333331</v>
      </c>
      <c r="H20" s="57">
        <f t="shared" si="3"/>
        <v>0.45833333333333326</v>
      </c>
      <c r="I20" s="413"/>
      <c r="J20" s="414"/>
      <c r="K20" s="415"/>
      <c r="L20" s="416"/>
      <c r="M20" s="39" t="str">
        <f t="shared" ca="1" si="4"/>
        <v>営業日</v>
      </c>
      <c r="N20" s="77">
        <f t="shared" si="8"/>
        <v>41163</v>
      </c>
      <c r="O20" s="129">
        <f t="shared" ca="1" si="9"/>
        <v>9</v>
      </c>
      <c r="P20" s="130">
        <f t="shared" si="10"/>
        <v>10.999999999999998</v>
      </c>
      <c r="Q20" s="99">
        <f t="shared" ca="1" si="5"/>
        <v>0</v>
      </c>
      <c r="R20" s="92"/>
      <c r="S20" s="102">
        <f t="shared" ca="1" si="5"/>
        <v>0</v>
      </c>
      <c r="T20" s="93"/>
      <c r="U20" s="105">
        <f t="shared" ca="1" si="5"/>
        <v>0</v>
      </c>
      <c r="V20" s="94"/>
      <c r="W20" s="111">
        <f t="shared" ca="1" si="5"/>
        <v>0</v>
      </c>
      <c r="X20" s="112"/>
      <c r="Y20" s="161">
        <f t="shared" si="6"/>
        <v>0</v>
      </c>
    </row>
    <row r="21" spans="1:25" ht="20.100000000000001" customHeight="1" x14ac:dyDescent="0.15">
      <c r="A21" s="60">
        <f t="shared" si="7"/>
        <v>41164</v>
      </c>
      <c r="B21" s="62">
        <v>0.41666666666666669</v>
      </c>
      <c r="C21" s="14" t="s">
        <v>8</v>
      </c>
      <c r="D21" s="43">
        <v>0.91666666666666663</v>
      </c>
      <c r="E21" s="48">
        <v>4.1666666666666664E-2</v>
      </c>
      <c r="F21" s="47"/>
      <c r="G21" s="68">
        <f t="shared" ca="1" si="2"/>
        <v>0.33333333333333331</v>
      </c>
      <c r="H21" s="57">
        <f t="shared" si="3"/>
        <v>0.45833333333333326</v>
      </c>
      <c r="I21" s="413"/>
      <c r="J21" s="414"/>
      <c r="K21" s="415"/>
      <c r="L21" s="416"/>
      <c r="M21" s="39" t="str">
        <f t="shared" ca="1" si="4"/>
        <v>営業日</v>
      </c>
      <c r="N21" s="77">
        <f t="shared" si="8"/>
        <v>41164</v>
      </c>
      <c r="O21" s="129">
        <f t="shared" ca="1" si="9"/>
        <v>9</v>
      </c>
      <c r="P21" s="130">
        <f t="shared" si="10"/>
        <v>10.999999999999998</v>
      </c>
      <c r="Q21" s="99">
        <f t="shared" ca="1" si="5"/>
        <v>0</v>
      </c>
      <c r="R21" s="92"/>
      <c r="S21" s="102">
        <f t="shared" ca="1" si="5"/>
        <v>0</v>
      </c>
      <c r="T21" s="93"/>
      <c r="U21" s="105">
        <f t="shared" ca="1" si="5"/>
        <v>0</v>
      </c>
      <c r="V21" s="94"/>
      <c r="W21" s="111">
        <f t="shared" ca="1" si="5"/>
        <v>0</v>
      </c>
      <c r="X21" s="112"/>
      <c r="Y21" s="161">
        <f t="shared" si="6"/>
        <v>0</v>
      </c>
    </row>
    <row r="22" spans="1:25" ht="20.100000000000001" customHeight="1" x14ac:dyDescent="0.15">
      <c r="A22" s="60">
        <f t="shared" si="7"/>
        <v>41165</v>
      </c>
      <c r="B22" s="62">
        <v>0.41666666666666669</v>
      </c>
      <c r="C22" s="14" t="s">
        <v>8</v>
      </c>
      <c r="D22" s="43">
        <v>0.83333333333333337</v>
      </c>
      <c r="E22" s="48">
        <v>4.1666666666666664E-2</v>
      </c>
      <c r="F22" s="47"/>
      <c r="G22" s="68">
        <f t="shared" ca="1" si="2"/>
        <v>0.33333333333333331</v>
      </c>
      <c r="H22" s="57">
        <f t="shared" si="3"/>
        <v>0.375</v>
      </c>
      <c r="I22" s="413"/>
      <c r="J22" s="414"/>
      <c r="K22" s="415"/>
      <c r="L22" s="416"/>
      <c r="M22" s="39" t="str">
        <f t="shared" ca="1" si="4"/>
        <v>営業日</v>
      </c>
      <c r="N22" s="77">
        <f t="shared" si="8"/>
        <v>41165</v>
      </c>
      <c r="O22" s="129">
        <f t="shared" ca="1" si="9"/>
        <v>9</v>
      </c>
      <c r="P22" s="130">
        <f t="shared" si="10"/>
        <v>9</v>
      </c>
      <c r="Q22" s="99">
        <f t="shared" ca="1" si="5"/>
        <v>0</v>
      </c>
      <c r="R22" s="92"/>
      <c r="S22" s="102">
        <f t="shared" ca="1" si="5"/>
        <v>0</v>
      </c>
      <c r="T22" s="93"/>
      <c r="U22" s="105">
        <f t="shared" ca="1" si="5"/>
        <v>0</v>
      </c>
      <c r="V22" s="94"/>
      <c r="W22" s="111">
        <f t="shared" ca="1" si="5"/>
        <v>0</v>
      </c>
      <c r="X22" s="112"/>
      <c r="Y22" s="161">
        <f t="shared" si="6"/>
        <v>0</v>
      </c>
    </row>
    <row r="23" spans="1:25" ht="20.100000000000001" customHeight="1" x14ac:dyDescent="0.15">
      <c r="A23" s="60">
        <f t="shared" si="7"/>
        <v>41166</v>
      </c>
      <c r="B23" s="62">
        <v>0.41666666666666669</v>
      </c>
      <c r="C23" s="14" t="s">
        <v>8</v>
      </c>
      <c r="D23" s="43">
        <v>0.83333333333333337</v>
      </c>
      <c r="E23" s="48">
        <v>4.1666666666666664E-2</v>
      </c>
      <c r="F23" s="47"/>
      <c r="G23" s="68">
        <f t="shared" ca="1" si="2"/>
        <v>0.33333333333333331</v>
      </c>
      <c r="H23" s="57">
        <f t="shared" si="3"/>
        <v>0.375</v>
      </c>
      <c r="I23" s="413"/>
      <c r="J23" s="414"/>
      <c r="K23" s="415"/>
      <c r="L23" s="416"/>
      <c r="M23" s="39" t="str">
        <f t="shared" ca="1" si="4"/>
        <v>営業日</v>
      </c>
      <c r="N23" s="77">
        <f t="shared" si="8"/>
        <v>41166</v>
      </c>
      <c r="O23" s="129">
        <f t="shared" ca="1" si="9"/>
        <v>9</v>
      </c>
      <c r="P23" s="130">
        <f t="shared" si="10"/>
        <v>9</v>
      </c>
      <c r="Q23" s="99">
        <f t="shared" ca="1" si="5"/>
        <v>0</v>
      </c>
      <c r="R23" s="92"/>
      <c r="S23" s="102">
        <f t="shared" ca="1" si="5"/>
        <v>0</v>
      </c>
      <c r="T23" s="93"/>
      <c r="U23" s="105">
        <f t="shared" ca="1" si="5"/>
        <v>0</v>
      </c>
      <c r="V23" s="94"/>
      <c r="W23" s="111">
        <f t="shared" ca="1" si="5"/>
        <v>0</v>
      </c>
      <c r="X23" s="112"/>
      <c r="Y23" s="161">
        <f t="shared" si="6"/>
        <v>0</v>
      </c>
    </row>
    <row r="24" spans="1:25" ht="20.100000000000001" customHeight="1" x14ac:dyDescent="0.15">
      <c r="A24" s="60">
        <f t="shared" si="7"/>
        <v>41167</v>
      </c>
      <c r="B24" s="62">
        <v>0.41666666666666669</v>
      </c>
      <c r="C24" s="14" t="s">
        <v>8</v>
      </c>
      <c r="D24" s="43">
        <v>0.70833333333333337</v>
      </c>
      <c r="E24" s="48">
        <v>4.1666666666666664E-2</v>
      </c>
      <c r="F24" s="47"/>
      <c r="G24" s="68">
        <f t="shared" ca="1" si="2"/>
        <v>0.33333333333333331</v>
      </c>
      <c r="H24" s="57">
        <f t="shared" si="3"/>
        <v>0.25</v>
      </c>
      <c r="I24" s="413" t="s">
        <v>63</v>
      </c>
      <c r="J24" s="414"/>
      <c r="K24" s="415"/>
      <c r="L24" s="416"/>
      <c r="M24" s="39" t="str">
        <f t="shared" ca="1" si="4"/>
        <v>営業日</v>
      </c>
      <c r="N24" s="77">
        <f t="shared" si="8"/>
        <v>41167</v>
      </c>
      <c r="O24" s="129">
        <f t="shared" ca="1" si="9"/>
        <v>9</v>
      </c>
      <c r="P24" s="130">
        <f t="shared" si="10"/>
        <v>6</v>
      </c>
      <c r="Q24" s="99">
        <f t="shared" ca="1" si="5"/>
        <v>0</v>
      </c>
      <c r="R24" s="92"/>
      <c r="S24" s="102">
        <f t="shared" ca="1" si="5"/>
        <v>0</v>
      </c>
      <c r="T24" s="93"/>
      <c r="U24" s="105">
        <f t="shared" ca="1" si="5"/>
        <v>0</v>
      </c>
      <c r="V24" s="94"/>
      <c r="W24" s="111">
        <f t="shared" ca="1" si="5"/>
        <v>0</v>
      </c>
      <c r="X24" s="112"/>
      <c r="Y24" s="161">
        <f t="shared" si="6"/>
        <v>0</v>
      </c>
    </row>
    <row r="25" spans="1:25" ht="20.100000000000001" customHeight="1" x14ac:dyDescent="0.15">
      <c r="A25" s="60">
        <f t="shared" si="7"/>
        <v>41168</v>
      </c>
      <c r="B25" s="62"/>
      <c r="C25" s="14" t="s">
        <v>8</v>
      </c>
      <c r="D25" s="43"/>
      <c r="E25" s="48"/>
      <c r="F25" s="47"/>
      <c r="G25" s="68">
        <f t="shared" ca="1" si="2"/>
        <v>0</v>
      </c>
      <c r="H25" s="57">
        <f t="shared" si="3"/>
        <v>0</v>
      </c>
      <c r="I25" s="413"/>
      <c r="J25" s="414"/>
      <c r="K25" s="415"/>
      <c r="L25" s="416"/>
      <c r="M25" s="39" t="str">
        <f t="shared" ca="1" si="4"/>
        <v/>
      </c>
      <c r="N25" s="77">
        <f t="shared" si="8"/>
        <v>41168</v>
      </c>
      <c r="O25" s="129">
        <f t="shared" ca="1" si="9"/>
        <v>0</v>
      </c>
      <c r="P25" s="130">
        <f t="shared" si="10"/>
        <v>0</v>
      </c>
      <c r="Q25" s="99">
        <f t="shared" ca="1" si="5"/>
        <v>0</v>
      </c>
      <c r="R25" s="92"/>
      <c r="S25" s="102">
        <f t="shared" ca="1" si="5"/>
        <v>0</v>
      </c>
      <c r="T25" s="93"/>
      <c r="U25" s="105">
        <f t="shared" ca="1" si="5"/>
        <v>0</v>
      </c>
      <c r="V25" s="94"/>
      <c r="W25" s="111">
        <f t="shared" ca="1" si="5"/>
        <v>0</v>
      </c>
      <c r="X25" s="112"/>
      <c r="Y25" s="161">
        <f t="shared" si="6"/>
        <v>0</v>
      </c>
    </row>
    <row r="26" spans="1:25" ht="20.100000000000001" customHeight="1" x14ac:dyDescent="0.15">
      <c r="A26" s="60">
        <f t="shared" si="7"/>
        <v>41169</v>
      </c>
      <c r="B26" s="62"/>
      <c r="C26" s="14" t="s">
        <v>8</v>
      </c>
      <c r="D26" s="43"/>
      <c r="E26" s="48"/>
      <c r="F26" s="47"/>
      <c r="G26" s="68">
        <f t="shared" ca="1" si="2"/>
        <v>0</v>
      </c>
      <c r="H26" s="57">
        <f t="shared" si="3"/>
        <v>0</v>
      </c>
      <c r="I26" s="413"/>
      <c r="J26" s="414"/>
      <c r="K26" s="415"/>
      <c r="L26" s="416"/>
      <c r="M26" s="39" t="str">
        <f t="shared" ca="1" si="4"/>
        <v/>
      </c>
      <c r="N26" s="77">
        <f t="shared" si="8"/>
        <v>41169</v>
      </c>
      <c r="O26" s="129">
        <f t="shared" ca="1" si="9"/>
        <v>0</v>
      </c>
      <c r="P26" s="130">
        <f t="shared" si="10"/>
        <v>0</v>
      </c>
      <c r="Q26" s="99">
        <f t="shared" ca="1" si="5"/>
        <v>0</v>
      </c>
      <c r="R26" s="92"/>
      <c r="S26" s="102">
        <f t="shared" ca="1" si="5"/>
        <v>0</v>
      </c>
      <c r="T26" s="93"/>
      <c r="U26" s="105">
        <f t="shared" ca="1" si="5"/>
        <v>0</v>
      </c>
      <c r="V26" s="94"/>
      <c r="W26" s="111">
        <f t="shared" ca="1" si="5"/>
        <v>0</v>
      </c>
      <c r="X26" s="112"/>
      <c r="Y26" s="161">
        <f t="shared" si="6"/>
        <v>0</v>
      </c>
    </row>
    <row r="27" spans="1:25" ht="20.100000000000001" customHeight="1" x14ac:dyDescent="0.15">
      <c r="A27" s="60">
        <f t="shared" si="7"/>
        <v>41170</v>
      </c>
      <c r="B27" s="62"/>
      <c r="C27" s="14" t="s">
        <v>8</v>
      </c>
      <c r="D27" s="43"/>
      <c r="E27" s="48"/>
      <c r="F27" s="47"/>
      <c r="G27" s="68">
        <f t="shared" ca="1" si="2"/>
        <v>0</v>
      </c>
      <c r="H27" s="57">
        <f t="shared" si="3"/>
        <v>0</v>
      </c>
      <c r="I27" s="413"/>
      <c r="J27" s="414"/>
      <c r="K27" s="415"/>
      <c r="L27" s="416"/>
      <c r="M27" s="39" t="str">
        <f t="shared" ca="1" si="4"/>
        <v/>
      </c>
      <c r="N27" s="77">
        <f t="shared" si="8"/>
        <v>41170</v>
      </c>
      <c r="O27" s="129">
        <f t="shared" ca="1" si="9"/>
        <v>0</v>
      </c>
      <c r="P27" s="130">
        <f t="shared" si="10"/>
        <v>0</v>
      </c>
      <c r="Q27" s="99">
        <f t="shared" ca="1" si="5"/>
        <v>0</v>
      </c>
      <c r="R27" s="92"/>
      <c r="S27" s="102">
        <f t="shared" ca="1" si="5"/>
        <v>0</v>
      </c>
      <c r="T27" s="93"/>
      <c r="U27" s="105">
        <f t="shared" ca="1" si="5"/>
        <v>0</v>
      </c>
      <c r="V27" s="94"/>
      <c r="W27" s="111">
        <f t="shared" ca="1" si="5"/>
        <v>0</v>
      </c>
      <c r="X27" s="112"/>
      <c r="Y27" s="161">
        <f t="shared" si="6"/>
        <v>0</v>
      </c>
    </row>
    <row r="28" spans="1:25" ht="20.100000000000001" customHeight="1" x14ac:dyDescent="0.15">
      <c r="A28" s="60">
        <f t="shared" si="7"/>
        <v>41171</v>
      </c>
      <c r="B28" s="62">
        <v>0.41666666666666669</v>
      </c>
      <c r="C28" s="14" t="s">
        <v>8</v>
      </c>
      <c r="D28" s="43">
        <v>0.83333333333333337</v>
      </c>
      <c r="E28" s="48">
        <v>4.1666666666666664E-2</v>
      </c>
      <c r="F28" s="47"/>
      <c r="G28" s="68">
        <f t="shared" ca="1" si="2"/>
        <v>0.33333333333333331</v>
      </c>
      <c r="H28" s="57">
        <f t="shared" si="3"/>
        <v>0.375</v>
      </c>
      <c r="I28" s="425"/>
      <c r="J28" s="425"/>
      <c r="K28" s="425"/>
      <c r="L28" s="426"/>
      <c r="M28" s="39" t="str">
        <f t="shared" ca="1" si="4"/>
        <v>営業日</v>
      </c>
      <c r="N28" s="77">
        <f t="shared" si="8"/>
        <v>41171</v>
      </c>
      <c r="O28" s="129">
        <f t="shared" ca="1" si="9"/>
        <v>9</v>
      </c>
      <c r="P28" s="130">
        <f t="shared" si="10"/>
        <v>9</v>
      </c>
      <c r="Q28" s="99">
        <f t="shared" ca="1" si="5"/>
        <v>0</v>
      </c>
      <c r="R28" s="92"/>
      <c r="S28" s="102">
        <f t="shared" ca="1" si="5"/>
        <v>0</v>
      </c>
      <c r="T28" s="93"/>
      <c r="U28" s="105">
        <f t="shared" ca="1" si="5"/>
        <v>0</v>
      </c>
      <c r="V28" s="94"/>
      <c r="W28" s="111">
        <f t="shared" ca="1" si="5"/>
        <v>0</v>
      </c>
      <c r="X28" s="112"/>
      <c r="Y28" s="161">
        <f t="shared" si="6"/>
        <v>0</v>
      </c>
    </row>
    <row r="29" spans="1:25" ht="20.100000000000001" customHeight="1" x14ac:dyDescent="0.15">
      <c r="A29" s="60">
        <f t="shared" si="7"/>
        <v>41172</v>
      </c>
      <c r="B29" s="62">
        <v>0.41666666666666669</v>
      </c>
      <c r="C29" s="14" t="s">
        <v>8</v>
      </c>
      <c r="D29" s="43">
        <v>0.97916666666666663</v>
      </c>
      <c r="E29" s="48">
        <v>4.1666666666666664E-2</v>
      </c>
      <c r="F29" s="47"/>
      <c r="G29" s="68">
        <f t="shared" ca="1" si="2"/>
        <v>0.33333333333333331</v>
      </c>
      <c r="H29" s="57">
        <f t="shared" si="3"/>
        <v>0.52083333333333337</v>
      </c>
      <c r="I29" s="413"/>
      <c r="J29" s="414"/>
      <c r="K29" s="415"/>
      <c r="L29" s="416"/>
      <c r="M29" s="39" t="str">
        <f t="shared" ca="1" si="4"/>
        <v>営業日</v>
      </c>
      <c r="N29" s="77">
        <f t="shared" si="8"/>
        <v>41172</v>
      </c>
      <c r="O29" s="129">
        <f t="shared" ca="1" si="9"/>
        <v>9</v>
      </c>
      <c r="P29" s="130">
        <f t="shared" si="10"/>
        <v>12.5</v>
      </c>
      <c r="Q29" s="99">
        <f t="shared" ca="1" si="5"/>
        <v>0</v>
      </c>
      <c r="R29" s="92"/>
      <c r="S29" s="102">
        <f t="shared" ca="1" si="5"/>
        <v>0</v>
      </c>
      <c r="T29" s="93"/>
      <c r="U29" s="105">
        <f t="shared" ca="1" si="5"/>
        <v>0</v>
      </c>
      <c r="V29" s="94"/>
      <c r="W29" s="111">
        <f t="shared" ca="1" si="5"/>
        <v>0</v>
      </c>
      <c r="X29" s="112"/>
      <c r="Y29" s="161">
        <f t="shared" si="6"/>
        <v>0</v>
      </c>
    </row>
    <row r="30" spans="1:25" ht="20.100000000000001" customHeight="1" x14ac:dyDescent="0.15">
      <c r="A30" s="60">
        <f t="shared" si="7"/>
        <v>41173</v>
      </c>
      <c r="B30" s="62"/>
      <c r="C30" s="14" t="s">
        <v>8</v>
      </c>
      <c r="D30" s="43"/>
      <c r="E30" s="48"/>
      <c r="F30" s="47"/>
      <c r="G30" s="68">
        <f t="shared" ca="1" si="2"/>
        <v>0</v>
      </c>
      <c r="H30" s="57">
        <f t="shared" si="3"/>
        <v>0</v>
      </c>
      <c r="I30" s="413"/>
      <c r="J30" s="414"/>
      <c r="K30" s="415"/>
      <c r="L30" s="416"/>
      <c r="M30" s="39" t="str">
        <f t="shared" ca="1" si="4"/>
        <v/>
      </c>
      <c r="N30" s="77">
        <f t="shared" si="8"/>
        <v>41173</v>
      </c>
      <c r="O30" s="129">
        <f t="shared" ca="1" si="9"/>
        <v>0</v>
      </c>
      <c r="P30" s="130">
        <f t="shared" si="10"/>
        <v>0</v>
      </c>
      <c r="Q30" s="99">
        <f t="shared" ca="1" si="5"/>
        <v>0</v>
      </c>
      <c r="R30" s="92"/>
      <c r="S30" s="102">
        <f t="shared" ca="1" si="5"/>
        <v>0</v>
      </c>
      <c r="T30" s="93"/>
      <c r="U30" s="105">
        <f t="shared" ca="1" si="5"/>
        <v>0</v>
      </c>
      <c r="V30" s="94"/>
      <c r="W30" s="111">
        <f t="shared" ca="1" si="5"/>
        <v>0</v>
      </c>
      <c r="X30" s="112"/>
      <c r="Y30" s="161">
        <f t="shared" si="6"/>
        <v>0</v>
      </c>
    </row>
    <row r="31" spans="1:25" ht="20.100000000000001" customHeight="1" x14ac:dyDescent="0.15">
      <c r="A31" s="60">
        <f t="shared" si="7"/>
        <v>41174</v>
      </c>
      <c r="B31" s="62"/>
      <c r="C31" s="14" t="s">
        <v>8</v>
      </c>
      <c r="D31" s="43"/>
      <c r="E31" s="48"/>
      <c r="F31" s="47"/>
      <c r="G31" s="68">
        <f t="shared" ca="1" si="2"/>
        <v>0.33333333333333331</v>
      </c>
      <c r="H31" s="57">
        <f t="shared" si="3"/>
        <v>0</v>
      </c>
      <c r="I31" s="413" t="s">
        <v>24</v>
      </c>
      <c r="J31" s="414"/>
      <c r="K31" s="415"/>
      <c r="L31" s="416"/>
      <c r="M31" s="39" t="str">
        <f t="shared" ca="1" si="4"/>
        <v>営業日</v>
      </c>
      <c r="N31" s="77">
        <f t="shared" si="8"/>
        <v>41174</v>
      </c>
      <c r="O31" s="129">
        <f t="shared" ca="1" si="9"/>
        <v>9</v>
      </c>
      <c r="P31" s="130">
        <f t="shared" si="10"/>
        <v>0</v>
      </c>
      <c r="Q31" s="99">
        <f t="shared" ca="1" si="5"/>
        <v>0</v>
      </c>
      <c r="R31" s="92"/>
      <c r="S31" s="102">
        <f t="shared" ca="1" si="5"/>
        <v>0</v>
      </c>
      <c r="T31" s="93"/>
      <c r="U31" s="105">
        <f t="shared" ca="1" si="5"/>
        <v>0</v>
      </c>
      <c r="V31" s="94"/>
      <c r="W31" s="111">
        <f t="shared" ca="1" si="5"/>
        <v>0</v>
      </c>
      <c r="X31" s="112"/>
      <c r="Y31" s="161">
        <f t="shared" si="6"/>
        <v>0</v>
      </c>
    </row>
    <row r="32" spans="1:25" ht="20.100000000000001" customHeight="1" x14ac:dyDescent="0.15">
      <c r="A32" s="60">
        <f t="shared" si="7"/>
        <v>41175</v>
      </c>
      <c r="B32" s="62"/>
      <c r="C32" s="14" t="s">
        <v>8</v>
      </c>
      <c r="D32" s="43"/>
      <c r="E32" s="48"/>
      <c r="F32" s="47"/>
      <c r="G32" s="68">
        <f t="shared" ca="1" si="2"/>
        <v>0</v>
      </c>
      <c r="H32" s="57">
        <f t="shared" si="3"/>
        <v>0</v>
      </c>
      <c r="I32" s="413"/>
      <c r="J32" s="414"/>
      <c r="K32" s="415"/>
      <c r="L32" s="416"/>
      <c r="M32" s="39" t="str">
        <f t="shared" ca="1" si="4"/>
        <v/>
      </c>
      <c r="N32" s="77">
        <f t="shared" si="8"/>
        <v>41175</v>
      </c>
      <c r="O32" s="129">
        <f t="shared" ca="1" si="9"/>
        <v>0</v>
      </c>
      <c r="P32" s="130">
        <f t="shared" si="10"/>
        <v>0</v>
      </c>
      <c r="Q32" s="99">
        <f t="shared" ca="1" si="5"/>
        <v>0</v>
      </c>
      <c r="R32" s="92"/>
      <c r="S32" s="102">
        <f t="shared" ca="1" si="5"/>
        <v>0</v>
      </c>
      <c r="T32" s="93"/>
      <c r="U32" s="105">
        <f t="shared" ca="1" si="5"/>
        <v>0</v>
      </c>
      <c r="V32" s="94"/>
      <c r="W32" s="111">
        <f t="shared" ca="1" si="5"/>
        <v>0</v>
      </c>
      <c r="X32" s="112"/>
      <c r="Y32" s="161">
        <f t="shared" si="6"/>
        <v>0</v>
      </c>
    </row>
    <row r="33" spans="1:25" ht="20.100000000000001" customHeight="1" x14ac:dyDescent="0.15">
      <c r="A33" s="60">
        <f t="shared" si="7"/>
        <v>41176</v>
      </c>
      <c r="B33" s="62"/>
      <c r="C33" s="14" t="s">
        <v>8</v>
      </c>
      <c r="D33" s="43"/>
      <c r="E33" s="48"/>
      <c r="F33" s="47"/>
      <c r="G33" s="68">
        <f t="shared" ca="1" si="2"/>
        <v>0</v>
      </c>
      <c r="H33" s="57">
        <f t="shared" si="3"/>
        <v>0</v>
      </c>
      <c r="I33" s="413"/>
      <c r="J33" s="414"/>
      <c r="K33" s="415"/>
      <c r="L33" s="416"/>
      <c r="M33" s="39" t="str">
        <f t="shared" ca="1" si="4"/>
        <v/>
      </c>
      <c r="N33" s="77">
        <f t="shared" si="8"/>
        <v>41176</v>
      </c>
      <c r="O33" s="129">
        <f t="shared" ca="1" si="9"/>
        <v>0</v>
      </c>
      <c r="P33" s="130">
        <f t="shared" si="10"/>
        <v>0</v>
      </c>
      <c r="Q33" s="99">
        <f t="shared" ca="1" si="5"/>
        <v>0</v>
      </c>
      <c r="R33" s="92"/>
      <c r="S33" s="102">
        <f t="shared" ca="1" si="5"/>
        <v>0</v>
      </c>
      <c r="T33" s="93"/>
      <c r="U33" s="105">
        <f t="shared" ca="1" si="5"/>
        <v>0</v>
      </c>
      <c r="V33" s="94"/>
      <c r="W33" s="111">
        <f t="shared" ca="1" si="5"/>
        <v>0</v>
      </c>
      <c r="X33" s="112"/>
      <c r="Y33" s="161">
        <f t="shared" si="6"/>
        <v>0</v>
      </c>
    </row>
    <row r="34" spans="1:25" ht="20.100000000000001" customHeight="1" x14ac:dyDescent="0.15">
      <c r="A34" s="60">
        <f t="shared" si="7"/>
        <v>41177</v>
      </c>
      <c r="B34" s="62">
        <v>0.41666666666666669</v>
      </c>
      <c r="C34" s="14" t="s">
        <v>8</v>
      </c>
      <c r="D34" s="43">
        <v>0.91666666666666663</v>
      </c>
      <c r="E34" s="48">
        <v>4.1666666666666664E-2</v>
      </c>
      <c r="F34" s="47"/>
      <c r="G34" s="68">
        <f t="shared" ca="1" si="2"/>
        <v>0.33333333333333331</v>
      </c>
      <c r="H34" s="57">
        <f t="shared" si="3"/>
        <v>0.45833333333333326</v>
      </c>
      <c r="I34" s="413"/>
      <c r="J34" s="414"/>
      <c r="K34" s="415"/>
      <c r="L34" s="416"/>
      <c r="M34" s="39" t="str">
        <f t="shared" ca="1" si="4"/>
        <v>営業日</v>
      </c>
      <c r="N34" s="77">
        <f t="shared" si="8"/>
        <v>41177</v>
      </c>
      <c r="O34" s="129">
        <f t="shared" ca="1" si="9"/>
        <v>9</v>
      </c>
      <c r="P34" s="130">
        <f t="shared" si="10"/>
        <v>10.999999999999998</v>
      </c>
      <c r="Q34" s="99">
        <f t="shared" ca="1" si="5"/>
        <v>0</v>
      </c>
      <c r="R34" s="92"/>
      <c r="S34" s="102">
        <f t="shared" ca="1" si="5"/>
        <v>0</v>
      </c>
      <c r="T34" s="93"/>
      <c r="U34" s="105">
        <f t="shared" ca="1" si="5"/>
        <v>0</v>
      </c>
      <c r="V34" s="94"/>
      <c r="W34" s="111">
        <f t="shared" ca="1" si="5"/>
        <v>0</v>
      </c>
      <c r="X34" s="112"/>
      <c r="Y34" s="161">
        <f t="shared" si="6"/>
        <v>0</v>
      </c>
    </row>
    <row r="35" spans="1:25" ht="20.100000000000001" customHeight="1" x14ac:dyDescent="0.15">
      <c r="A35" s="60">
        <f t="shared" si="7"/>
        <v>41178</v>
      </c>
      <c r="B35" s="62">
        <v>0.41666666666666669</v>
      </c>
      <c r="C35" s="14" t="s">
        <v>8</v>
      </c>
      <c r="D35" s="43">
        <v>0.83333333333333337</v>
      </c>
      <c r="E35" s="48">
        <v>4.1666666666666664E-2</v>
      </c>
      <c r="F35" s="47"/>
      <c r="G35" s="68">
        <f t="shared" ca="1" si="2"/>
        <v>0.33333333333333331</v>
      </c>
      <c r="H35" s="57">
        <f t="shared" si="3"/>
        <v>0.375</v>
      </c>
      <c r="I35" s="413"/>
      <c r="J35" s="414"/>
      <c r="K35" s="415"/>
      <c r="L35" s="416"/>
      <c r="M35" s="39" t="str">
        <f t="shared" ca="1" si="4"/>
        <v>営業日</v>
      </c>
      <c r="N35" s="77">
        <f t="shared" si="8"/>
        <v>41178</v>
      </c>
      <c r="O35" s="129">
        <f t="shared" ca="1" si="9"/>
        <v>9</v>
      </c>
      <c r="P35" s="130">
        <f t="shared" si="10"/>
        <v>9</v>
      </c>
      <c r="Q35" s="99">
        <f t="shared" ca="1" si="5"/>
        <v>0</v>
      </c>
      <c r="R35" s="92"/>
      <c r="S35" s="102">
        <f t="shared" ca="1" si="5"/>
        <v>0</v>
      </c>
      <c r="T35" s="93"/>
      <c r="U35" s="105">
        <f t="shared" ca="1" si="5"/>
        <v>0</v>
      </c>
      <c r="V35" s="94"/>
      <c r="W35" s="111">
        <f t="shared" ca="1" si="5"/>
        <v>0</v>
      </c>
      <c r="X35" s="112"/>
      <c r="Y35" s="161">
        <f t="shared" si="6"/>
        <v>0</v>
      </c>
    </row>
    <row r="36" spans="1:25" ht="20.100000000000001" customHeight="1" x14ac:dyDescent="0.15">
      <c r="A36" s="60">
        <f t="shared" si="7"/>
        <v>41179</v>
      </c>
      <c r="B36" s="62">
        <v>0.41666666666666669</v>
      </c>
      <c r="C36" s="14" t="s">
        <v>8</v>
      </c>
      <c r="D36" s="43">
        <v>0.83333333333333337</v>
      </c>
      <c r="E36" s="48">
        <v>4.1666666666666664E-2</v>
      </c>
      <c r="F36" s="47"/>
      <c r="G36" s="68">
        <f t="shared" ca="1" si="2"/>
        <v>0.33333333333333331</v>
      </c>
      <c r="H36" s="57">
        <f t="shared" si="3"/>
        <v>0.375</v>
      </c>
      <c r="I36" s="413"/>
      <c r="J36" s="414"/>
      <c r="K36" s="415"/>
      <c r="L36" s="416"/>
      <c r="M36" s="39" t="str">
        <f t="shared" ca="1" si="4"/>
        <v>営業日</v>
      </c>
      <c r="N36" s="77">
        <f t="shared" si="8"/>
        <v>41179</v>
      </c>
      <c r="O36" s="129">
        <f t="shared" ca="1" si="9"/>
        <v>9</v>
      </c>
      <c r="P36" s="130">
        <f t="shared" si="10"/>
        <v>9</v>
      </c>
      <c r="Q36" s="99">
        <f t="shared" ca="1" si="5"/>
        <v>0</v>
      </c>
      <c r="R36" s="92"/>
      <c r="S36" s="102">
        <f t="shared" ca="1" si="5"/>
        <v>0</v>
      </c>
      <c r="T36" s="93"/>
      <c r="U36" s="105">
        <f t="shared" ca="1" si="5"/>
        <v>0</v>
      </c>
      <c r="V36" s="94"/>
      <c r="W36" s="111">
        <f t="shared" ca="1" si="5"/>
        <v>0</v>
      </c>
      <c r="X36" s="112"/>
      <c r="Y36" s="161">
        <f t="shared" si="6"/>
        <v>0</v>
      </c>
    </row>
    <row r="37" spans="1:25" ht="20.100000000000001" customHeight="1" x14ac:dyDescent="0.15">
      <c r="A37" s="60">
        <f t="shared" si="7"/>
        <v>41180</v>
      </c>
      <c r="B37" s="62">
        <v>0.41666666666666669</v>
      </c>
      <c r="C37" s="15" t="s">
        <v>13</v>
      </c>
      <c r="D37" s="43">
        <v>0.79166666666666663</v>
      </c>
      <c r="E37" s="48">
        <v>4.1666666666666664E-2</v>
      </c>
      <c r="F37" s="47"/>
      <c r="G37" s="68">
        <f t="shared" ca="1" si="2"/>
        <v>0.33333333333333331</v>
      </c>
      <c r="H37" s="57">
        <f t="shared" si="3"/>
        <v>0.33333333333333326</v>
      </c>
      <c r="I37" s="413"/>
      <c r="J37" s="414"/>
      <c r="K37" s="415"/>
      <c r="L37" s="416"/>
      <c r="M37" s="39" t="str">
        <f t="shared" ca="1" si="4"/>
        <v>営業日</v>
      </c>
      <c r="N37" s="77">
        <f t="shared" si="8"/>
        <v>41180</v>
      </c>
      <c r="O37" s="129">
        <f t="shared" ca="1" si="9"/>
        <v>9</v>
      </c>
      <c r="P37" s="130">
        <f t="shared" si="10"/>
        <v>7.9999999999999982</v>
      </c>
      <c r="Q37" s="99">
        <f t="shared" ca="1" si="5"/>
        <v>0</v>
      </c>
      <c r="R37" s="92"/>
      <c r="S37" s="102">
        <f t="shared" ca="1" si="5"/>
        <v>0</v>
      </c>
      <c r="T37" s="93"/>
      <c r="U37" s="105">
        <f t="shared" ca="1" si="5"/>
        <v>0</v>
      </c>
      <c r="V37" s="94"/>
      <c r="W37" s="111">
        <f t="shared" ca="1" si="5"/>
        <v>0</v>
      </c>
      <c r="X37" s="112"/>
      <c r="Y37" s="161">
        <f t="shared" si="6"/>
        <v>0</v>
      </c>
    </row>
    <row r="38" spans="1:25" ht="20.100000000000001" customHeight="1" x14ac:dyDescent="0.15">
      <c r="A38" s="60">
        <f t="shared" si="7"/>
        <v>41181</v>
      </c>
      <c r="B38" s="62">
        <v>0.41666666666666669</v>
      </c>
      <c r="C38" s="15" t="s">
        <v>13</v>
      </c>
      <c r="D38" s="43">
        <v>0.79166666666666663</v>
      </c>
      <c r="E38" s="48">
        <v>4.1666666666666664E-2</v>
      </c>
      <c r="F38" s="47"/>
      <c r="G38" s="68">
        <f t="shared" ca="1" si="2"/>
        <v>0.33333333333333331</v>
      </c>
      <c r="H38" s="57">
        <f t="shared" si="3"/>
        <v>0.33333333333333326</v>
      </c>
      <c r="I38" s="413"/>
      <c r="J38" s="414"/>
      <c r="K38" s="415"/>
      <c r="L38" s="416"/>
      <c r="M38" s="39" t="str">
        <f t="shared" ca="1" si="4"/>
        <v>営業日</v>
      </c>
      <c r="N38" s="77">
        <f t="shared" si="8"/>
        <v>41181</v>
      </c>
      <c r="O38" s="129">
        <f t="shared" ca="1" si="9"/>
        <v>9</v>
      </c>
      <c r="P38" s="130">
        <f t="shared" si="10"/>
        <v>7.9999999999999982</v>
      </c>
      <c r="Q38" s="99">
        <f t="shared" ca="1" si="5"/>
        <v>0</v>
      </c>
      <c r="R38" s="92"/>
      <c r="S38" s="102">
        <f t="shared" ca="1" si="5"/>
        <v>0</v>
      </c>
      <c r="T38" s="93"/>
      <c r="U38" s="105">
        <f t="shared" ca="1" si="5"/>
        <v>0</v>
      </c>
      <c r="V38" s="94"/>
      <c r="W38" s="111">
        <f t="shared" ca="1" si="5"/>
        <v>0</v>
      </c>
      <c r="X38" s="112"/>
      <c r="Y38" s="161">
        <f t="shared" si="6"/>
        <v>0</v>
      </c>
    </row>
    <row r="39" spans="1:25" ht="20.100000000000001" customHeight="1" thickBot="1" x14ac:dyDescent="0.2">
      <c r="A39" s="61" t="str">
        <f t="shared" si="7"/>
        <v/>
      </c>
      <c r="B39" s="64"/>
      <c r="C39" s="16" t="s">
        <v>13</v>
      </c>
      <c r="D39" s="50"/>
      <c r="E39" s="51"/>
      <c r="F39" s="52"/>
      <c r="G39" s="69">
        <f t="shared" ca="1" si="2"/>
        <v>0</v>
      </c>
      <c r="H39" s="58">
        <f t="shared" si="3"/>
        <v>0</v>
      </c>
      <c r="I39" s="417"/>
      <c r="J39" s="418"/>
      <c r="K39" s="419"/>
      <c r="L39" s="420"/>
      <c r="M39" s="39" t="e">
        <f t="shared" ca="1" si="4"/>
        <v>#VALUE!</v>
      </c>
      <c r="N39" s="78" t="str">
        <f t="shared" si="8"/>
        <v/>
      </c>
      <c r="O39" s="131">
        <f t="shared" ca="1" si="9"/>
        <v>0</v>
      </c>
      <c r="P39" s="132">
        <f t="shared" si="10"/>
        <v>0</v>
      </c>
      <c r="Q39" s="100">
        <f t="shared" ca="1" si="5"/>
        <v>0</v>
      </c>
      <c r="R39" s="95"/>
      <c r="S39" s="103">
        <f t="shared" ca="1" si="5"/>
        <v>0</v>
      </c>
      <c r="T39" s="96"/>
      <c r="U39" s="106">
        <f t="shared" ca="1" si="5"/>
        <v>0</v>
      </c>
      <c r="V39" s="97"/>
      <c r="W39" s="113">
        <f t="shared" ca="1" si="5"/>
        <v>0</v>
      </c>
      <c r="X39" s="114"/>
      <c r="Y39" s="162">
        <f t="shared" si="6"/>
        <v>0</v>
      </c>
    </row>
    <row r="40" spans="1:25" ht="20.100000000000001" customHeight="1" thickBot="1" x14ac:dyDescent="0.2">
      <c r="A40" s="421" t="s">
        <v>9</v>
      </c>
      <c r="B40" s="422"/>
      <c r="C40" s="53">
        <f ca="1">COUNTIF(M9:M39, "営業日")</f>
        <v>20</v>
      </c>
      <c r="D40" s="74" t="s">
        <v>10</v>
      </c>
      <c r="E40" s="54">
        <v>0</v>
      </c>
      <c r="F40" s="55">
        <v>0</v>
      </c>
      <c r="G40" s="54">
        <f ca="1">SUM(G9:G39)</f>
        <v>6.6666666666666643</v>
      </c>
      <c r="H40" s="59">
        <f>SUM(H9:H39)</f>
        <v>7.4999999999999982</v>
      </c>
      <c r="I40" s="423"/>
      <c r="J40" s="423"/>
      <c r="K40" s="423"/>
      <c r="L40" s="424"/>
      <c r="M40" s="6"/>
      <c r="N40" s="6"/>
      <c r="O40" s="139">
        <f t="shared" ref="O40:X40" ca="1" si="11">SUM(O9:O39)</f>
        <v>180</v>
      </c>
      <c r="P40" s="140">
        <f>SUM(P9:P39)</f>
        <v>180</v>
      </c>
      <c r="Q40" s="143">
        <f t="shared" ca="1" si="11"/>
        <v>0</v>
      </c>
      <c r="R40" s="144">
        <f t="shared" si="11"/>
        <v>0</v>
      </c>
      <c r="S40" s="147">
        <f t="shared" ca="1" si="11"/>
        <v>0</v>
      </c>
      <c r="T40" s="148">
        <f t="shared" si="11"/>
        <v>0</v>
      </c>
      <c r="U40" s="151">
        <f t="shared" ca="1" si="11"/>
        <v>0</v>
      </c>
      <c r="V40" s="152">
        <f t="shared" si="11"/>
        <v>0</v>
      </c>
      <c r="W40" s="155">
        <f t="shared" ca="1" si="11"/>
        <v>0</v>
      </c>
      <c r="X40" s="156">
        <f t="shared" si="11"/>
        <v>0</v>
      </c>
      <c r="Y40" s="163">
        <f>SUM(Y9:Y39)</f>
        <v>0</v>
      </c>
    </row>
    <row r="41" spans="1:25" ht="8.25" customHeight="1" thickBot="1" x14ac:dyDescent="0.2">
      <c r="C41" s="2"/>
      <c r="D41" s="2"/>
      <c r="E41" s="2"/>
      <c r="F41" s="2"/>
      <c r="G41" s="2"/>
      <c r="H41" s="2"/>
      <c r="I41" s="6"/>
      <c r="J41" s="6"/>
      <c r="K41" s="6"/>
      <c r="L41" s="6"/>
      <c r="M41" s="6"/>
      <c r="N41" s="6"/>
      <c r="P41">
        <f>COUNTIF(P9:P39,"&lt;&gt;"&amp;0)</f>
        <v>19</v>
      </c>
    </row>
    <row r="42" spans="1:25" s="17" customFormat="1" ht="16.5" customHeight="1" thickBot="1" x14ac:dyDescent="0.2">
      <c r="A42" s="411" t="s">
        <v>11</v>
      </c>
      <c r="B42" s="412"/>
      <c r="I42" s="18"/>
      <c r="J42" s="18"/>
      <c r="K42" s="18"/>
      <c r="L42" s="18"/>
      <c r="M42" s="19"/>
      <c r="N42" s="19"/>
      <c r="Y42" s="159"/>
    </row>
    <row r="43" spans="1:25" s="17" customFormat="1" ht="16.5" customHeight="1" thickBot="1" x14ac:dyDescent="0.2">
      <c r="A43" s="455" t="s">
        <v>65</v>
      </c>
      <c r="B43" s="456"/>
      <c r="C43" s="456"/>
      <c r="D43" s="456"/>
      <c r="E43" s="456"/>
      <c r="F43" s="456"/>
      <c r="G43" s="456"/>
      <c r="H43" s="457"/>
      <c r="I43" s="20"/>
      <c r="J43" s="21"/>
      <c r="K43" s="21"/>
      <c r="L43" s="21"/>
      <c r="M43" s="19"/>
      <c r="N43" s="19"/>
      <c r="O43" s="166" t="s">
        <v>29</v>
      </c>
      <c r="P43" s="167" t="s">
        <v>56</v>
      </c>
      <c r="Y43" s="159"/>
    </row>
    <row r="44" spans="1:25" s="17" customFormat="1" ht="16.5" customHeight="1" thickBot="1" x14ac:dyDescent="0.2">
      <c r="A44" s="452" t="s">
        <v>67</v>
      </c>
      <c r="B44" s="453"/>
      <c r="C44" s="453"/>
      <c r="D44" s="453"/>
      <c r="E44" s="453"/>
      <c r="F44" s="453"/>
      <c r="G44" s="453"/>
      <c r="H44" s="454"/>
      <c r="I44" s="22"/>
      <c r="J44" s="22"/>
      <c r="K44" s="22"/>
      <c r="L44" s="22"/>
      <c r="M44" s="19"/>
      <c r="N44" s="19"/>
      <c r="O44" s="164">
        <f ca="1">Q40+S40+U40+W40</f>
        <v>0</v>
      </c>
      <c r="P44" s="165">
        <f>R40+T40+V40+X40</f>
        <v>0</v>
      </c>
      <c r="Y44" s="159"/>
    </row>
    <row r="45" spans="1:25" s="17" customFormat="1" ht="16.5" customHeight="1" x14ac:dyDescent="0.15">
      <c r="A45" s="452" t="s">
        <v>66</v>
      </c>
      <c r="B45" s="453"/>
      <c r="C45" s="453"/>
      <c r="D45" s="453"/>
      <c r="E45" s="453"/>
      <c r="F45" s="453"/>
      <c r="G45" s="453"/>
      <c r="H45" s="454"/>
      <c r="I45" s="22"/>
      <c r="J45" s="22"/>
      <c r="K45" s="22"/>
      <c r="L45" s="22"/>
      <c r="M45" s="19"/>
      <c r="N45" s="19"/>
      <c r="Y45" s="159"/>
    </row>
    <row r="46" spans="1:25" s="17" customFormat="1" ht="16.5" customHeight="1" thickBot="1" x14ac:dyDescent="0.2">
      <c r="A46" s="458" t="s">
        <v>68</v>
      </c>
      <c r="B46" s="459"/>
      <c r="C46" s="459"/>
      <c r="D46" s="459"/>
      <c r="E46" s="459"/>
      <c r="F46" s="459"/>
      <c r="G46" s="459"/>
      <c r="H46" s="460"/>
      <c r="I46" s="22"/>
      <c r="J46" s="22"/>
      <c r="K46" s="22"/>
      <c r="L46" s="22"/>
      <c r="M46" s="19"/>
      <c r="N46" s="19"/>
      <c r="Y46" s="159"/>
    </row>
    <row r="47" spans="1:25" s="17" customFormat="1" ht="24" customHeight="1" x14ac:dyDescent="0.15">
      <c r="A47"/>
      <c r="B47"/>
      <c r="C47"/>
      <c r="D47"/>
      <c r="E47"/>
      <c r="F47"/>
      <c r="G47"/>
      <c r="H47"/>
      <c r="I47" s="23"/>
      <c r="J47"/>
      <c r="K47"/>
      <c r="L47" s="24"/>
      <c r="M47" s="19"/>
      <c r="N47" s="19"/>
      <c r="Y47" s="159"/>
    </row>
    <row r="48" spans="1:25" ht="13.5" hidden="1" x14ac:dyDescent="0.15"/>
    <row r="49" spans="11:11" ht="13.5" hidden="1" x14ac:dyDescent="0.15">
      <c r="K49" t="s">
        <v>12</v>
      </c>
    </row>
    <row r="50" spans="11:11" ht="13.5" hidden="1" x14ac:dyDescent="0.15"/>
  </sheetData>
  <sheetProtection insertColumns="0" insertRows="0" deleteColumns="0" deleteRows="0" selectLockedCells="1" selectUnlockedCells="1"/>
  <dataConsolidate/>
  <mergeCells count="48">
    <mergeCell ref="I36:L36"/>
    <mergeCell ref="I37:L37"/>
    <mergeCell ref="I38:L38"/>
    <mergeCell ref="I39:L39"/>
    <mergeCell ref="A40:B40"/>
    <mergeCell ref="I40:L40"/>
    <mergeCell ref="I31:L31"/>
    <mergeCell ref="I32:L32"/>
    <mergeCell ref="I33:L33"/>
    <mergeCell ref="I34:L34"/>
    <mergeCell ref="I35:L35"/>
    <mergeCell ref="I30:L30"/>
    <mergeCell ref="I19:L19"/>
    <mergeCell ref="I20:L20"/>
    <mergeCell ref="I21:L21"/>
    <mergeCell ref="I22:L22"/>
    <mergeCell ref="I23:L23"/>
    <mergeCell ref="I24:L24"/>
    <mergeCell ref="I25:L25"/>
    <mergeCell ref="I26:L26"/>
    <mergeCell ref="I27:L27"/>
    <mergeCell ref="I28:L28"/>
    <mergeCell ref="I29:L29"/>
    <mergeCell ref="I18:L18"/>
    <mergeCell ref="B8:D8"/>
    <mergeCell ref="I8:L8"/>
    <mergeCell ref="I9:L9"/>
    <mergeCell ref="I10:L10"/>
    <mergeCell ref="I11:L11"/>
    <mergeCell ref="I12:L12"/>
    <mergeCell ref="I13:L13"/>
    <mergeCell ref="I14:L14"/>
    <mergeCell ref="I15:L15"/>
    <mergeCell ref="I16:L16"/>
    <mergeCell ref="I17:L17"/>
    <mergeCell ref="I6:K6"/>
    <mergeCell ref="A1:L1"/>
    <mergeCell ref="N1:V1"/>
    <mergeCell ref="B5:D5"/>
    <mergeCell ref="G5:H5"/>
    <mergeCell ref="I5:L5"/>
    <mergeCell ref="A44:H44"/>
    <mergeCell ref="A45:H45"/>
    <mergeCell ref="A43:H43"/>
    <mergeCell ref="A46:H46"/>
    <mergeCell ref="B6:D6"/>
    <mergeCell ref="G6:H6"/>
    <mergeCell ref="A42:B42"/>
  </mergeCells>
  <phoneticPr fontId="4"/>
  <conditionalFormatting sqref="F9:F33 D31:D33 B32:B33 B39 F35:F39 B9:B29 D9:D29 D35:D39">
    <cfRule type="expression" dxfId="680" priority="23" stopIfTrue="1">
      <formula>#REF!=1</formula>
    </cfRule>
  </conditionalFormatting>
  <conditionalFormatting sqref="M9:M39">
    <cfRule type="expression" dxfId="679" priority="24" stopIfTrue="1">
      <formula>#REF!</formula>
    </cfRule>
  </conditionalFormatting>
  <conditionalFormatting sqref="E39 E9:E33">
    <cfRule type="expression" dxfId="678" priority="25" stopIfTrue="1">
      <formula>#REF!</formula>
    </cfRule>
    <cfRule type="expression" dxfId="677" priority="26" stopIfTrue="1">
      <formula>#REF!=1</formula>
    </cfRule>
  </conditionalFormatting>
  <conditionalFormatting sqref="A19:A39">
    <cfRule type="expression" dxfId="676" priority="21" stopIfTrue="1">
      <formula>WEEKDAY(A19)=1</formula>
    </cfRule>
    <cfRule type="expression" dxfId="675" priority="22">
      <formula>WEEKDAY(A19)=7</formula>
    </cfRule>
  </conditionalFormatting>
  <conditionalFormatting sqref="A19">
    <cfRule type="expression" dxfId="674" priority="20" stopIfTrue="1">
      <formula>ISERROR(MATCH($A19, INDIRECT("休業日!A1:A365"), 0)) =FALSE</formula>
    </cfRule>
  </conditionalFormatting>
  <conditionalFormatting sqref="A9:A18">
    <cfRule type="expression" dxfId="673" priority="18" stopIfTrue="1">
      <formula>WEEKDAY(A9)=1</formula>
    </cfRule>
    <cfRule type="expression" dxfId="672" priority="19">
      <formula>WEEKDAY(A9)=7</formula>
    </cfRule>
  </conditionalFormatting>
  <conditionalFormatting sqref="A9:A18">
    <cfRule type="expression" dxfId="671" priority="17" stopIfTrue="1">
      <formula>ISERROR(MATCH($A9, INDIRECT("休業日!A1:A365"), 0)) =FALSE</formula>
    </cfRule>
  </conditionalFormatting>
  <conditionalFormatting sqref="A20:A39">
    <cfRule type="expression" dxfId="670" priority="16" stopIfTrue="1">
      <formula>ISERROR(MATCH($A20, INDIRECT("休業日!A1:A365"), 0)) =FALSE</formula>
    </cfRule>
  </conditionalFormatting>
  <conditionalFormatting sqref="N19:N39">
    <cfRule type="expression" dxfId="669" priority="14" stopIfTrue="1">
      <formula>WEEKDAY(N19)=1</formula>
    </cfRule>
    <cfRule type="expression" dxfId="668" priority="15">
      <formula>WEEKDAY(N19)=7</formula>
    </cfRule>
  </conditionalFormatting>
  <conditionalFormatting sqref="N19">
    <cfRule type="expression" dxfId="667" priority="13" stopIfTrue="1">
      <formula>ISERROR(MATCH($A19, INDIRECT("休業日!A1:A365"), 0)) =FALSE</formula>
    </cfRule>
  </conditionalFormatting>
  <conditionalFormatting sqref="N9:N18">
    <cfRule type="expression" dxfId="666" priority="11" stopIfTrue="1">
      <formula>WEEKDAY(N9)=1</formula>
    </cfRule>
    <cfRule type="expression" dxfId="665" priority="12">
      <formula>WEEKDAY(N9)=7</formula>
    </cfRule>
  </conditionalFormatting>
  <conditionalFormatting sqref="N9:N18">
    <cfRule type="expression" dxfId="664" priority="10" stopIfTrue="1">
      <formula>ISERROR(MATCH($A9, INDIRECT("休業日!A1:A365"), 0)) =FALSE</formula>
    </cfRule>
  </conditionalFormatting>
  <conditionalFormatting sqref="N20:N39">
    <cfRule type="expression" dxfId="663" priority="9" stopIfTrue="1">
      <formula>ISERROR(MATCH($A20, INDIRECT("休業日!A1:A365"), 0)) =FALSE</formula>
    </cfRule>
  </conditionalFormatting>
  <conditionalFormatting sqref="B30 D30">
    <cfRule type="expression" dxfId="662" priority="8" stopIfTrue="1">
      <formula>#REF!=1</formula>
    </cfRule>
  </conditionalFormatting>
  <conditionalFormatting sqref="F34 B34 D34">
    <cfRule type="expression" dxfId="661" priority="5" stopIfTrue="1">
      <formula>#REF!=1</formula>
    </cfRule>
  </conditionalFormatting>
  <conditionalFormatting sqref="E34">
    <cfRule type="expression" dxfId="660" priority="6" stopIfTrue="1">
      <formula>#REF!</formula>
    </cfRule>
    <cfRule type="expression" dxfId="659" priority="7" stopIfTrue="1">
      <formula>#REF!=1</formula>
    </cfRule>
  </conditionalFormatting>
  <conditionalFormatting sqref="B31">
    <cfRule type="expression" dxfId="658" priority="4" stopIfTrue="1">
      <formula>#REF!=1</formula>
    </cfRule>
  </conditionalFormatting>
  <conditionalFormatting sqref="B35:B38">
    <cfRule type="expression" dxfId="657" priority="3" stopIfTrue="1">
      <formula>#REF!=1</formula>
    </cfRule>
  </conditionalFormatting>
  <conditionalFormatting sqref="E35:E38">
    <cfRule type="expression" dxfId="656" priority="1" stopIfTrue="1">
      <formula>#REF!</formula>
    </cfRule>
    <cfRule type="expression" dxfId="655" priority="2" stopIfTrue="1">
      <formula>#REF!=1</formula>
    </cfRule>
  </conditionalFormatting>
  <dataValidations count="7">
    <dataValidation type="textLength" imeMode="hiragana" operator="lessThanOrEqual" allowBlank="1" showInputMessage="1" showErrorMessage="1" errorTitle="入力文字数制限" error="２５５文字以内で入力してください。" sqref="A43:A46">
      <formula1>256</formula1>
    </dataValidation>
    <dataValidation imeMode="hiragana" allowBlank="1" sqref="I9:L39"/>
    <dataValidation type="whole" showInputMessage="1" showErrorMessage="1" sqref="J4:K4">
      <formula1>1</formula1>
      <formula2>20</formula2>
    </dataValidation>
    <dataValidation type="time" imeMode="off" operator="greaterThanOrEqual" allowBlank="1" showInputMessage="1" showErrorMessage="1" sqref="B9:B39 D9:F39">
      <formula1>0</formula1>
    </dataValidation>
    <dataValidation imeMode="hiragana" allowBlank="1" showInputMessage="1" showErrorMessage="1" sqref="J43:L43 I44:L46 A9:A39 N9:N39"/>
    <dataValidation allowBlank="1" showInputMessage="1" showErrorMessage="1" errorTitle="入力不可" error="自動計算のため、入力不可です。" sqref="C40"/>
    <dataValidation type="whole" operator="lessThanOrEqual" allowBlank="1" showInputMessage="1" showErrorMessage="1" errorTitle="入力不可" error="自動計算のため、入力不可です。" sqref="G9:H40 E40:F40 W9:W40 S9:S40 U9:U40 R40 Q9:Q40 Y9:Y40 X40 V40 T40 O9:P44">
      <formula1>0</formula1>
    </dataValidation>
  </dataValidations>
  <printOptions horizontalCentered="1" verticalCentered="1"/>
  <pageMargins left="0.70866141732283472" right="0.70866141732283472" top="0.74803149606299213" bottom="0.74803149606299213" header="0.31496062992125984" footer="0.31496062992125984"/>
  <pageSetup paperSize="9" scale="88" orientation="portrait" r:id="rId1"/>
  <colBreaks count="1" manualBreakCount="1">
    <brk id="12" max="1048575" man="1"/>
  </colBreaks>
  <drawing r:id="rId2"/>
  <legacyDrawing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pageSetUpPr fitToPage="1"/>
  </sheetPr>
  <dimension ref="A1:Y50"/>
  <sheetViews>
    <sheetView zoomScale="85" zoomScaleNormal="85" workbookViewId="0">
      <pane ySplit="8" topLeftCell="A27" activePane="bottomLeft" state="frozen"/>
      <selection pane="bottomLeft" activeCell="P3" sqref="P3"/>
    </sheetView>
  </sheetViews>
  <sheetFormatPr defaultColWidth="8" defaultRowHeight="0" customHeight="1" zeroHeight="1" x14ac:dyDescent="0.15"/>
  <cols>
    <col min="1" max="1" width="11.375" bestFit="1" customWidth="1"/>
    <col min="2" max="2" width="8.625" customWidth="1"/>
    <col min="3" max="3" width="4.375" customWidth="1"/>
    <col min="4" max="8" width="8.625" customWidth="1"/>
    <col min="9" max="9" width="15.75" customWidth="1"/>
    <col min="10" max="10" width="7.75" customWidth="1"/>
    <col min="11" max="12" width="3.875" customWidth="1"/>
    <col min="13" max="13" width="2.5" style="5" customWidth="1"/>
    <col min="14" max="14" width="5.5" style="5" bestFit="1" customWidth="1"/>
    <col min="15" max="15" width="13.875" bestFit="1" customWidth="1"/>
    <col min="16" max="16" width="13.875" customWidth="1"/>
    <col min="17" max="17" width="13.875" bestFit="1" customWidth="1"/>
    <col min="18" max="18" width="13.875" customWidth="1"/>
    <col min="19" max="19" width="13.875" bestFit="1" customWidth="1"/>
    <col min="20" max="20" width="13.875" customWidth="1"/>
    <col min="21" max="21" width="13.875" bestFit="1" customWidth="1"/>
    <col min="22" max="22" width="13.875" customWidth="1"/>
    <col min="23" max="23" width="13.875" bestFit="1" customWidth="1"/>
    <col min="24" max="24" width="13.875" customWidth="1"/>
    <col min="25" max="25" width="17.25" style="157" customWidth="1"/>
  </cols>
  <sheetData>
    <row r="1" spans="1:25" ht="33" customHeight="1" thickBot="1" x14ac:dyDescent="0.2">
      <c r="A1" s="442" t="s">
        <v>19</v>
      </c>
      <c r="B1" s="442"/>
      <c r="C1" s="442"/>
      <c r="D1" s="442"/>
      <c r="E1" s="442"/>
      <c r="F1" s="442"/>
      <c r="G1" s="442"/>
      <c r="H1" s="442"/>
      <c r="I1" s="442"/>
      <c r="J1" s="442"/>
      <c r="K1" s="442"/>
      <c r="L1" s="442"/>
      <c r="N1" s="443" t="s">
        <v>20</v>
      </c>
      <c r="O1" s="444"/>
      <c r="P1" s="444"/>
      <c r="Q1" s="444"/>
      <c r="R1" s="444"/>
      <c r="S1" s="444"/>
      <c r="T1" s="444"/>
      <c r="U1" s="444"/>
      <c r="V1" s="444"/>
    </row>
    <row r="2" spans="1:25" ht="17.25" customHeight="1" thickBot="1" x14ac:dyDescent="0.2">
      <c r="A2" s="41"/>
      <c r="B2" s="2"/>
      <c r="C2" s="2"/>
      <c r="D2" s="2"/>
      <c r="E2" s="36"/>
      <c r="F2" s="36"/>
      <c r="G2" s="36"/>
      <c r="H2" s="36"/>
      <c r="I2" s="3"/>
      <c r="J2" s="4"/>
      <c r="K2" s="4"/>
      <c r="N2" s="26"/>
      <c r="O2" s="134" t="s">
        <v>30</v>
      </c>
      <c r="P2" s="135" t="s">
        <v>31</v>
      </c>
      <c r="Q2" s="135" t="s">
        <v>32</v>
      </c>
      <c r="R2" s="136" t="s">
        <v>28</v>
      </c>
      <c r="Y2" s="158" t="s">
        <v>54</v>
      </c>
    </row>
    <row r="3" spans="1:25" ht="17.25" customHeight="1" thickBot="1" x14ac:dyDescent="0.2">
      <c r="A3" s="1"/>
      <c r="B3" s="2"/>
      <c r="C3" s="2"/>
      <c r="D3" s="2"/>
      <c r="E3" s="36"/>
      <c r="F3" s="36"/>
      <c r="G3" s="36"/>
      <c r="H3" s="36"/>
      <c r="I3" s="3"/>
      <c r="J3" s="4"/>
      <c r="K3" s="4"/>
      <c r="N3" s="26"/>
      <c r="O3" s="42">
        <v>120</v>
      </c>
      <c r="P3" s="40">
        <f ca="1">C40</f>
        <v>21</v>
      </c>
      <c r="Q3" s="65">
        <f ca="1">O3/P3</f>
        <v>5.7142857142857144</v>
      </c>
      <c r="R3" s="66" t="str">
        <f ca="1">TEXT(Q3/24,"h:mm")</f>
        <v>5:42</v>
      </c>
    </row>
    <row r="4" spans="1:25" ht="8.1" customHeight="1" thickBot="1" x14ac:dyDescent="0.2">
      <c r="B4" s="37"/>
      <c r="C4" s="37"/>
      <c r="D4" s="37"/>
      <c r="I4" s="6"/>
      <c r="J4" s="7">
        <v>1</v>
      </c>
      <c r="K4" s="7"/>
      <c r="M4" s="6"/>
      <c r="N4" s="6"/>
      <c r="O4" s="88"/>
      <c r="P4" s="88"/>
    </row>
    <row r="5" spans="1:25" ht="20.100000000000001" customHeight="1" thickTop="1" x14ac:dyDescent="0.15">
      <c r="A5" s="331" t="s">
        <v>18</v>
      </c>
      <c r="B5" s="445">
        <v>41698</v>
      </c>
      <c r="C5" s="446"/>
      <c r="D5" s="447"/>
      <c r="G5" s="448" t="s">
        <v>0</v>
      </c>
      <c r="H5" s="449"/>
      <c r="I5" s="450" t="s">
        <v>59</v>
      </c>
      <c r="J5" s="450"/>
      <c r="K5" s="450"/>
      <c r="L5" s="451"/>
      <c r="M5" s="6"/>
      <c r="N5" s="133" t="s">
        <v>16</v>
      </c>
      <c r="P5" s="133"/>
      <c r="Q5" s="83" t="s">
        <v>52</v>
      </c>
      <c r="R5" s="79"/>
      <c r="S5" s="85" t="s">
        <v>37</v>
      </c>
      <c r="T5" s="117"/>
      <c r="U5" s="87" t="s">
        <v>40</v>
      </c>
      <c r="V5" s="81"/>
      <c r="W5" s="115" t="s">
        <v>43</v>
      </c>
      <c r="X5" s="107"/>
    </row>
    <row r="6" spans="1:25" ht="20.100000000000001" customHeight="1" thickBot="1" x14ac:dyDescent="0.2">
      <c r="A6" s="332" t="s">
        <v>57</v>
      </c>
      <c r="B6" s="436" t="s">
        <v>61</v>
      </c>
      <c r="C6" s="437"/>
      <c r="D6" s="438"/>
      <c r="E6" s="8"/>
      <c r="F6" s="9"/>
      <c r="G6" s="439" t="s">
        <v>1</v>
      </c>
      <c r="H6" s="440"/>
      <c r="I6" s="441" t="s">
        <v>60</v>
      </c>
      <c r="J6" s="441"/>
      <c r="K6" s="441"/>
      <c r="L6" s="25" t="s">
        <v>2</v>
      </c>
      <c r="M6" s="6"/>
      <c r="N6" s="6"/>
      <c r="Q6" s="84" t="s">
        <v>53</v>
      </c>
      <c r="R6" s="80"/>
      <c r="S6" s="86" t="s">
        <v>38</v>
      </c>
      <c r="T6" s="118"/>
      <c r="U6" s="120" t="s">
        <v>41</v>
      </c>
      <c r="V6" s="82"/>
      <c r="W6" s="121" t="s">
        <v>44</v>
      </c>
      <c r="X6" s="108"/>
    </row>
    <row r="7" spans="1:25" ht="19.5" customHeight="1" thickBot="1" x14ac:dyDescent="0.2">
      <c r="A7" s="330" t="str">
        <f>IF(LEN(B5)=6,B5,CONCATENATE(,YEAR(B5),IF(LEN(MONTH(B5)) &gt; 1, "", "0"), MONTH(B5)))</f>
        <v>201803</v>
      </c>
      <c r="D7" s="10"/>
      <c r="E7" s="11"/>
      <c r="F7" s="12"/>
      <c r="G7" s="12"/>
      <c r="H7" s="2"/>
      <c r="I7" s="2"/>
      <c r="J7" s="2"/>
      <c r="K7" s="2"/>
      <c r="L7" s="13"/>
      <c r="M7" s="6"/>
      <c r="N7" s="6"/>
      <c r="Q7" s="84" t="s">
        <v>50</v>
      </c>
      <c r="R7" s="116"/>
      <c r="S7" s="119" t="s">
        <v>39</v>
      </c>
      <c r="T7" s="122"/>
      <c r="U7" s="125" t="s">
        <v>42</v>
      </c>
      <c r="V7" s="123"/>
      <c r="W7" s="126" t="s">
        <v>45</v>
      </c>
      <c r="X7" s="124"/>
    </row>
    <row r="8" spans="1:25" ht="24.75" customHeight="1" thickTop="1" thickBot="1" x14ac:dyDescent="0.2">
      <c r="A8" s="70" t="s">
        <v>3</v>
      </c>
      <c r="B8" s="427" t="s">
        <v>4</v>
      </c>
      <c r="C8" s="428"/>
      <c r="D8" s="429"/>
      <c r="E8" s="71" t="s">
        <v>17</v>
      </c>
      <c r="F8" s="72" t="s">
        <v>5</v>
      </c>
      <c r="G8" s="71" t="s">
        <v>21</v>
      </c>
      <c r="H8" s="73" t="s">
        <v>6</v>
      </c>
      <c r="I8" s="430" t="s">
        <v>7</v>
      </c>
      <c r="J8" s="430"/>
      <c r="K8" s="430"/>
      <c r="L8" s="431"/>
      <c r="M8" s="67">
        <v>0.33333333333333331</v>
      </c>
      <c r="N8" s="75" t="s">
        <v>15</v>
      </c>
      <c r="O8" s="137" t="s">
        <v>27</v>
      </c>
      <c r="P8" s="138" t="s">
        <v>14</v>
      </c>
      <c r="Q8" s="141" t="s">
        <v>46</v>
      </c>
      <c r="R8" s="142" t="s">
        <v>14</v>
      </c>
      <c r="S8" s="145" t="s">
        <v>47</v>
      </c>
      <c r="T8" s="146" t="s">
        <v>14</v>
      </c>
      <c r="U8" s="149" t="s">
        <v>48</v>
      </c>
      <c r="V8" s="150" t="s">
        <v>14</v>
      </c>
      <c r="W8" s="153" t="s">
        <v>49</v>
      </c>
      <c r="X8" s="154" t="s">
        <v>14</v>
      </c>
      <c r="Y8" s="138" t="s">
        <v>55</v>
      </c>
    </row>
    <row r="9" spans="1:25" ht="20.100000000000001" customHeight="1" thickTop="1" x14ac:dyDescent="0.15">
      <c r="A9" s="60">
        <f>TEXT(CONCATENATE(A7, "01"), "0000!/00!/00")*1</f>
        <v>41698</v>
      </c>
      <c r="B9" s="62">
        <v>0.41666666666666669</v>
      </c>
      <c r="C9" s="14" t="s">
        <v>8</v>
      </c>
      <c r="D9" s="43">
        <v>0.83333333333333337</v>
      </c>
      <c r="E9" s="44">
        <v>4.1666666666666664E-2</v>
      </c>
      <c r="F9" s="45"/>
      <c r="G9" s="68">
        <f ca="1">IF(ISERROR(M9), 0, IF(M9="営業日", M$8, 0))</f>
        <v>0.33333333333333331</v>
      </c>
      <c r="H9" s="56">
        <f>D9-B9-E9-F9</f>
        <v>0.375</v>
      </c>
      <c r="I9" s="432"/>
      <c r="J9" s="433"/>
      <c r="K9" s="434"/>
      <c r="L9" s="435"/>
      <c r="M9" s="39" t="str">
        <f ca="1">IF(WEEKDAY(A9)=1,"",IF(WEEKDAY(A9)=7,"",IF(ISERROR(MATCH(A9,INDIRECT("休業日!a1:a365"),0))=FALSE,"","営業日")))</f>
        <v>営業日</v>
      </c>
      <c r="N9" s="76">
        <f>TEXT(CONCATENATE(A7, "01"), "0000!/00!/00")*1</f>
        <v>41698</v>
      </c>
      <c r="O9" s="127">
        <f t="shared" ref="O9:O10" ca="1" si="0">IF(ISERROR(M9), 0, IF(M9="営業日", $Q$3, 0))</f>
        <v>5.7142857142857144</v>
      </c>
      <c r="P9" s="128">
        <f t="shared" ref="P9:P10" si="1">H9*24</f>
        <v>9</v>
      </c>
      <c r="Q9" s="98">
        <f ca="1">$O9*R$7</f>
        <v>0</v>
      </c>
      <c r="R9" s="89"/>
      <c r="S9" s="101">
        <f ca="1">$O9*T$7</f>
        <v>0</v>
      </c>
      <c r="T9" s="90"/>
      <c r="U9" s="104">
        <f ca="1">$O9*V$7</f>
        <v>0</v>
      </c>
      <c r="V9" s="91"/>
      <c r="W9" s="109">
        <f ca="1">$O9*X$7</f>
        <v>0</v>
      </c>
      <c r="X9" s="110"/>
      <c r="Y9" s="160">
        <f>R9+T9+V9+X9</f>
        <v>0</v>
      </c>
    </row>
    <row r="10" spans="1:25" ht="20.100000000000001" customHeight="1" x14ac:dyDescent="0.15">
      <c r="A10" s="60">
        <f>IF(A9="", "",IF(MONTH(A9)=MONTH(A9+1),A9+1,""))</f>
        <v>41699</v>
      </c>
      <c r="B10" s="62">
        <v>0.66666666666666663</v>
      </c>
      <c r="C10" s="14" t="s">
        <v>8</v>
      </c>
      <c r="D10" s="43">
        <v>0.875</v>
      </c>
      <c r="E10" s="46">
        <v>0</v>
      </c>
      <c r="F10" s="47"/>
      <c r="G10" s="68">
        <f t="shared" ref="G10:G39" ca="1" si="2">IF(ISERROR(M10), 0, IF(M10="営業日", M$8, 0))</f>
        <v>0.33333333333333331</v>
      </c>
      <c r="H10" s="57">
        <f t="shared" ref="H10:H39" si="3">D10-B10-E10-F10</f>
        <v>0.20833333333333337</v>
      </c>
      <c r="I10" s="413" t="s">
        <v>145</v>
      </c>
      <c r="J10" s="414"/>
      <c r="K10" s="415"/>
      <c r="L10" s="416"/>
      <c r="M10" s="39" t="str">
        <f t="shared" ref="M10:M39" ca="1" si="4">IF(WEEKDAY(A10)=1,"",IF(WEEKDAY(A10)=7,"",IF(ISERROR(MATCH(A10,INDIRECT("休業日!a1:a365"),0))=FALSE,"","営業日")))</f>
        <v>営業日</v>
      </c>
      <c r="N10" s="77">
        <f>IF(N9="", "",IF(MONTH(N9)=MONTH(N9+1),N9+1,""))</f>
        <v>41699</v>
      </c>
      <c r="O10" s="129">
        <f t="shared" ca="1" si="0"/>
        <v>5.7142857142857144</v>
      </c>
      <c r="P10" s="130">
        <f t="shared" si="1"/>
        <v>5.0000000000000009</v>
      </c>
      <c r="Q10" s="99">
        <f t="shared" ref="Q10:W39" ca="1" si="5">$O10*R$7</f>
        <v>0</v>
      </c>
      <c r="R10" s="92"/>
      <c r="S10" s="102">
        <f t="shared" ca="1" si="5"/>
        <v>0</v>
      </c>
      <c r="T10" s="93"/>
      <c r="U10" s="105">
        <f t="shared" ca="1" si="5"/>
        <v>0</v>
      </c>
      <c r="V10" s="94"/>
      <c r="W10" s="111">
        <f t="shared" ca="1" si="5"/>
        <v>0</v>
      </c>
      <c r="X10" s="112"/>
      <c r="Y10" s="161">
        <f t="shared" ref="Y10:Y39" si="6">R10+T10+V10+X10</f>
        <v>0</v>
      </c>
    </row>
    <row r="11" spans="1:25" ht="20.100000000000001" customHeight="1" x14ac:dyDescent="0.15">
      <c r="A11" s="60">
        <f t="shared" ref="A11:A39" si="7">IF(A10="", "",IF(MONTH(A10)=MONTH(A10+1),A10+1,""))</f>
        <v>41700</v>
      </c>
      <c r="B11" s="62"/>
      <c r="C11" s="14" t="s">
        <v>8</v>
      </c>
      <c r="D11" s="43"/>
      <c r="E11" s="48"/>
      <c r="F11" s="47"/>
      <c r="G11" s="68">
        <f t="shared" ca="1" si="2"/>
        <v>0</v>
      </c>
      <c r="H11" s="57">
        <f t="shared" si="3"/>
        <v>0</v>
      </c>
      <c r="I11" s="413"/>
      <c r="J11" s="414"/>
      <c r="K11" s="415"/>
      <c r="L11" s="416"/>
      <c r="M11" s="39" t="str">
        <f t="shared" ca="1" si="4"/>
        <v/>
      </c>
      <c r="N11" s="77">
        <f t="shared" ref="N11:N39" si="8">IF(N10="", "",IF(MONTH(N10)=MONTH(N10+1),N10+1,""))</f>
        <v>41700</v>
      </c>
      <c r="O11" s="129">
        <f ca="1">IF(ISERROR(M11), 0, IF(M11="営業日", $Q$3, 0))</f>
        <v>0</v>
      </c>
      <c r="P11" s="130">
        <f>H11*24</f>
        <v>0</v>
      </c>
      <c r="Q11" s="99">
        <f t="shared" ca="1" si="5"/>
        <v>0</v>
      </c>
      <c r="R11" s="92"/>
      <c r="S11" s="102">
        <f t="shared" ca="1" si="5"/>
        <v>0</v>
      </c>
      <c r="T11" s="93"/>
      <c r="U11" s="105">
        <f t="shared" ca="1" si="5"/>
        <v>0</v>
      </c>
      <c r="V11" s="94"/>
      <c r="W11" s="111">
        <f t="shared" ca="1" si="5"/>
        <v>0</v>
      </c>
      <c r="X11" s="112"/>
      <c r="Y11" s="161">
        <f t="shared" si="6"/>
        <v>0</v>
      </c>
    </row>
    <row r="12" spans="1:25" ht="20.100000000000001" customHeight="1" x14ac:dyDescent="0.15">
      <c r="A12" s="60">
        <f t="shared" si="7"/>
        <v>41701</v>
      </c>
      <c r="B12" s="62"/>
      <c r="C12" s="14" t="s">
        <v>8</v>
      </c>
      <c r="D12" s="43"/>
      <c r="E12" s="48"/>
      <c r="F12" s="47"/>
      <c r="G12" s="68">
        <f t="shared" ca="1" si="2"/>
        <v>0</v>
      </c>
      <c r="H12" s="57">
        <f t="shared" si="3"/>
        <v>0</v>
      </c>
      <c r="I12" s="413"/>
      <c r="J12" s="414"/>
      <c r="K12" s="415"/>
      <c r="L12" s="416"/>
      <c r="M12" s="39" t="str">
        <f t="shared" ca="1" si="4"/>
        <v/>
      </c>
      <c r="N12" s="77">
        <f t="shared" si="8"/>
        <v>41701</v>
      </c>
      <c r="O12" s="129">
        <f t="shared" ref="O12:O39" ca="1" si="9">IF(ISERROR(M12), 0, IF(M12="営業日", $Q$3, 0))</f>
        <v>0</v>
      </c>
      <c r="P12" s="130">
        <f t="shared" ref="P12:P39" si="10">H12*24</f>
        <v>0</v>
      </c>
      <c r="Q12" s="99">
        <f t="shared" ca="1" si="5"/>
        <v>0</v>
      </c>
      <c r="R12" s="92"/>
      <c r="S12" s="102">
        <f t="shared" ca="1" si="5"/>
        <v>0</v>
      </c>
      <c r="T12" s="93"/>
      <c r="U12" s="105">
        <f t="shared" ca="1" si="5"/>
        <v>0</v>
      </c>
      <c r="V12" s="94"/>
      <c r="W12" s="111">
        <f t="shared" ca="1" si="5"/>
        <v>0</v>
      </c>
      <c r="X12" s="112"/>
      <c r="Y12" s="161">
        <f t="shared" si="6"/>
        <v>0</v>
      </c>
    </row>
    <row r="13" spans="1:25" ht="20.100000000000001" customHeight="1" x14ac:dyDescent="0.15">
      <c r="A13" s="60">
        <f t="shared" si="7"/>
        <v>41702</v>
      </c>
      <c r="B13" s="62"/>
      <c r="C13" s="14" t="s">
        <v>8</v>
      </c>
      <c r="D13" s="43"/>
      <c r="E13" s="48"/>
      <c r="F13" s="47"/>
      <c r="G13" s="68">
        <f t="shared" ca="1" si="2"/>
        <v>0.33333333333333331</v>
      </c>
      <c r="H13" s="57">
        <f t="shared" si="3"/>
        <v>0</v>
      </c>
      <c r="I13" s="413" t="s">
        <v>144</v>
      </c>
      <c r="J13" s="414"/>
      <c r="K13" s="415"/>
      <c r="L13" s="416"/>
      <c r="M13" s="39" t="str">
        <f t="shared" ca="1" si="4"/>
        <v>営業日</v>
      </c>
      <c r="N13" s="77">
        <f t="shared" si="8"/>
        <v>41702</v>
      </c>
      <c r="O13" s="129">
        <f t="shared" ca="1" si="9"/>
        <v>5.7142857142857144</v>
      </c>
      <c r="P13" s="130">
        <f t="shared" si="10"/>
        <v>0</v>
      </c>
      <c r="Q13" s="99">
        <f t="shared" ca="1" si="5"/>
        <v>0</v>
      </c>
      <c r="R13" s="92"/>
      <c r="S13" s="102">
        <f t="shared" ca="1" si="5"/>
        <v>0</v>
      </c>
      <c r="T13" s="93"/>
      <c r="U13" s="105">
        <f t="shared" ca="1" si="5"/>
        <v>0</v>
      </c>
      <c r="V13" s="94"/>
      <c r="W13" s="111">
        <f t="shared" ca="1" si="5"/>
        <v>0</v>
      </c>
      <c r="X13" s="112"/>
      <c r="Y13" s="161">
        <f t="shared" si="6"/>
        <v>0</v>
      </c>
    </row>
    <row r="14" spans="1:25" ht="20.100000000000001" customHeight="1" x14ac:dyDescent="0.15">
      <c r="A14" s="60">
        <f t="shared" si="7"/>
        <v>41703</v>
      </c>
      <c r="B14" s="62">
        <v>0.33333333333333331</v>
      </c>
      <c r="C14" s="14" t="s">
        <v>8</v>
      </c>
      <c r="D14" s="43">
        <v>0.75</v>
      </c>
      <c r="E14" s="48">
        <v>4.1666666666666664E-2</v>
      </c>
      <c r="F14" s="47"/>
      <c r="G14" s="68">
        <f t="shared" ca="1" si="2"/>
        <v>0.33333333333333331</v>
      </c>
      <c r="H14" s="57">
        <f t="shared" si="3"/>
        <v>0.375</v>
      </c>
      <c r="I14" s="413"/>
      <c r="J14" s="414"/>
      <c r="K14" s="415"/>
      <c r="L14" s="416"/>
      <c r="M14" s="39" t="str">
        <f t="shared" ca="1" si="4"/>
        <v>営業日</v>
      </c>
      <c r="N14" s="77">
        <f t="shared" si="8"/>
        <v>41703</v>
      </c>
      <c r="O14" s="129">
        <f t="shared" ca="1" si="9"/>
        <v>5.7142857142857144</v>
      </c>
      <c r="P14" s="130">
        <f t="shared" si="10"/>
        <v>9</v>
      </c>
      <c r="Q14" s="99">
        <f t="shared" ca="1" si="5"/>
        <v>0</v>
      </c>
      <c r="R14" s="92"/>
      <c r="S14" s="102">
        <f t="shared" ca="1" si="5"/>
        <v>0</v>
      </c>
      <c r="T14" s="93"/>
      <c r="U14" s="105">
        <f t="shared" ca="1" si="5"/>
        <v>0</v>
      </c>
      <c r="V14" s="94"/>
      <c r="W14" s="111">
        <f t="shared" ca="1" si="5"/>
        <v>0</v>
      </c>
      <c r="X14" s="112"/>
      <c r="Y14" s="161">
        <f t="shared" si="6"/>
        <v>0</v>
      </c>
    </row>
    <row r="15" spans="1:25" ht="20.100000000000001" customHeight="1" x14ac:dyDescent="0.15">
      <c r="A15" s="60">
        <f t="shared" si="7"/>
        <v>41704</v>
      </c>
      <c r="B15" s="62"/>
      <c r="C15" s="14" t="s">
        <v>8</v>
      </c>
      <c r="D15" s="43"/>
      <c r="E15" s="48"/>
      <c r="F15" s="47"/>
      <c r="G15" s="68">
        <f t="shared" ca="1" si="2"/>
        <v>0.33333333333333331</v>
      </c>
      <c r="H15" s="57">
        <f t="shared" si="3"/>
        <v>0</v>
      </c>
      <c r="I15" s="413" t="s">
        <v>144</v>
      </c>
      <c r="J15" s="414"/>
      <c r="K15" s="415"/>
      <c r="L15" s="416"/>
      <c r="M15" s="39" t="str">
        <f t="shared" ca="1" si="4"/>
        <v>営業日</v>
      </c>
      <c r="N15" s="77">
        <f t="shared" si="8"/>
        <v>41704</v>
      </c>
      <c r="O15" s="129">
        <f t="shared" ca="1" si="9"/>
        <v>5.7142857142857144</v>
      </c>
      <c r="P15" s="130">
        <f t="shared" si="10"/>
        <v>0</v>
      </c>
      <c r="Q15" s="99">
        <f t="shared" ca="1" si="5"/>
        <v>0</v>
      </c>
      <c r="R15" s="92"/>
      <c r="S15" s="102">
        <f t="shared" ca="1" si="5"/>
        <v>0</v>
      </c>
      <c r="T15" s="93"/>
      <c r="U15" s="105">
        <f t="shared" ca="1" si="5"/>
        <v>0</v>
      </c>
      <c r="V15" s="94"/>
      <c r="W15" s="111">
        <f t="shared" ca="1" si="5"/>
        <v>0</v>
      </c>
      <c r="X15" s="112"/>
      <c r="Y15" s="161">
        <f t="shared" si="6"/>
        <v>0</v>
      </c>
    </row>
    <row r="16" spans="1:25" ht="20.100000000000001" customHeight="1" x14ac:dyDescent="0.15">
      <c r="A16" s="60">
        <f t="shared" si="7"/>
        <v>41705</v>
      </c>
      <c r="B16" s="62">
        <v>0.33333333333333331</v>
      </c>
      <c r="C16" s="14" t="s">
        <v>8</v>
      </c>
      <c r="D16" s="43">
        <v>0.79166666666666663</v>
      </c>
      <c r="E16" s="48">
        <v>4.1666666666666664E-2</v>
      </c>
      <c r="F16" s="47"/>
      <c r="G16" s="68">
        <f t="shared" ca="1" si="2"/>
        <v>0.33333333333333331</v>
      </c>
      <c r="H16" s="57">
        <f t="shared" si="3"/>
        <v>0.41666666666666663</v>
      </c>
      <c r="I16" s="413"/>
      <c r="J16" s="414"/>
      <c r="K16" s="415"/>
      <c r="L16" s="416"/>
      <c r="M16" s="39" t="str">
        <f t="shared" ca="1" si="4"/>
        <v>営業日</v>
      </c>
      <c r="N16" s="77">
        <f t="shared" si="8"/>
        <v>41705</v>
      </c>
      <c r="O16" s="129">
        <f t="shared" ca="1" si="9"/>
        <v>5.7142857142857144</v>
      </c>
      <c r="P16" s="130">
        <f t="shared" si="10"/>
        <v>10</v>
      </c>
      <c r="Q16" s="99">
        <f t="shared" ca="1" si="5"/>
        <v>0</v>
      </c>
      <c r="R16" s="92"/>
      <c r="S16" s="102">
        <f t="shared" ca="1" si="5"/>
        <v>0</v>
      </c>
      <c r="T16" s="93"/>
      <c r="U16" s="105">
        <f t="shared" ca="1" si="5"/>
        <v>0</v>
      </c>
      <c r="V16" s="94"/>
      <c r="W16" s="111">
        <f t="shared" ca="1" si="5"/>
        <v>0</v>
      </c>
      <c r="X16" s="112"/>
      <c r="Y16" s="161">
        <f t="shared" si="6"/>
        <v>0</v>
      </c>
    </row>
    <row r="17" spans="1:25" ht="20.100000000000001" customHeight="1" x14ac:dyDescent="0.15">
      <c r="A17" s="60">
        <f t="shared" si="7"/>
        <v>41706</v>
      </c>
      <c r="B17" s="62"/>
      <c r="C17" s="14" t="s">
        <v>8</v>
      </c>
      <c r="D17" s="43"/>
      <c r="E17" s="48"/>
      <c r="F17" s="47"/>
      <c r="G17" s="68">
        <f t="shared" ca="1" si="2"/>
        <v>0.33333333333333331</v>
      </c>
      <c r="H17" s="57">
        <f t="shared" si="3"/>
        <v>0</v>
      </c>
      <c r="I17" s="413" t="s">
        <v>144</v>
      </c>
      <c r="J17" s="414"/>
      <c r="K17" s="415"/>
      <c r="L17" s="416"/>
      <c r="M17" s="39" t="str">
        <f t="shared" ca="1" si="4"/>
        <v>営業日</v>
      </c>
      <c r="N17" s="77">
        <f t="shared" si="8"/>
        <v>41706</v>
      </c>
      <c r="O17" s="129">
        <f t="shared" ca="1" si="9"/>
        <v>5.7142857142857144</v>
      </c>
      <c r="P17" s="130">
        <f t="shared" si="10"/>
        <v>0</v>
      </c>
      <c r="Q17" s="99">
        <f t="shared" ca="1" si="5"/>
        <v>0</v>
      </c>
      <c r="R17" s="92"/>
      <c r="S17" s="102">
        <f t="shared" ca="1" si="5"/>
        <v>0</v>
      </c>
      <c r="T17" s="93"/>
      <c r="U17" s="105">
        <f t="shared" ca="1" si="5"/>
        <v>0</v>
      </c>
      <c r="V17" s="94"/>
      <c r="W17" s="111">
        <f t="shared" ca="1" si="5"/>
        <v>0</v>
      </c>
      <c r="X17" s="112"/>
      <c r="Y17" s="161">
        <f t="shared" si="6"/>
        <v>0</v>
      </c>
    </row>
    <row r="18" spans="1:25" ht="20.100000000000001" customHeight="1" x14ac:dyDescent="0.15">
      <c r="A18" s="60">
        <f t="shared" si="7"/>
        <v>41707</v>
      </c>
      <c r="B18" s="62"/>
      <c r="C18" s="14" t="s">
        <v>8</v>
      </c>
      <c r="D18" s="43"/>
      <c r="E18" s="48"/>
      <c r="F18" s="47"/>
      <c r="G18" s="68">
        <f t="shared" ca="1" si="2"/>
        <v>0</v>
      </c>
      <c r="H18" s="57">
        <f t="shared" si="3"/>
        <v>0</v>
      </c>
      <c r="I18" s="413"/>
      <c r="J18" s="414"/>
      <c r="K18" s="415"/>
      <c r="L18" s="416"/>
      <c r="M18" s="39" t="str">
        <f t="shared" ca="1" si="4"/>
        <v/>
      </c>
      <c r="N18" s="77">
        <f t="shared" si="8"/>
        <v>41707</v>
      </c>
      <c r="O18" s="129">
        <f t="shared" ca="1" si="9"/>
        <v>0</v>
      </c>
      <c r="P18" s="130">
        <f t="shared" si="10"/>
        <v>0</v>
      </c>
      <c r="Q18" s="99">
        <f t="shared" ca="1" si="5"/>
        <v>0</v>
      </c>
      <c r="R18" s="92"/>
      <c r="S18" s="102">
        <f t="shared" ca="1" si="5"/>
        <v>0</v>
      </c>
      <c r="T18" s="93"/>
      <c r="U18" s="105">
        <f t="shared" ca="1" si="5"/>
        <v>0</v>
      </c>
      <c r="V18" s="94"/>
      <c r="W18" s="111">
        <f t="shared" ca="1" si="5"/>
        <v>0</v>
      </c>
      <c r="X18" s="112"/>
      <c r="Y18" s="161">
        <f t="shared" si="6"/>
        <v>0</v>
      </c>
    </row>
    <row r="19" spans="1:25" ht="20.100000000000001" customHeight="1" x14ac:dyDescent="0.15">
      <c r="A19" s="60">
        <f t="shared" si="7"/>
        <v>41708</v>
      </c>
      <c r="B19" s="62"/>
      <c r="C19" s="14" t="s">
        <v>8</v>
      </c>
      <c r="D19" s="43"/>
      <c r="E19" s="48"/>
      <c r="F19" s="47"/>
      <c r="G19" s="68">
        <f t="shared" ca="1" si="2"/>
        <v>0</v>
      </c>
      <c r="H19" s="57">
        <f t="shared" si="3"/>
        <v>0</v>
      </c>
      <c r="I19" s="413"/>
      <c r="J19" s="414"/>
      <c r="K19" s="415"/>
      <c r="L19" s="416"/>
      <c r="M19" s="39" t="str">
        <f t="shared" ca="1" si="4"/>
        <v/>
      </c>
      <c r="N19" s="77">
        <f t="shared" si="8"/>
        <v>41708</v>
      </c>
      <c r="O19" s="129">
        <f t="shared" ca="1" si="9"/>
        <v>0</v>
      </c>
      <c r="P19" s="130">
        <f t="shared" si="10"/>
        <v>0</v>
      </c>
      <c r="Q19" s="99">
        <f t="shared" ca="1" si="5"/>
        <v>0</v>
      </c>
      <c r="R19" s="92"/>
      <c r="S19" s="102">
        <f t="shared" ca="1" si="5"/>
        <v>0</v>
      </c>
      <c r="T19" s="93"/>
      <c r="U19" s="105">
        <f t="shared" ca="1" si="5"/>
        <v>0</v>
      </c>
      <c r="V19" s="94"/>
      <c r="W19" s="111">
        <f t="shared" ca="1" si="5"/>
        <v>0</v>
      </c>
      <c r="X19" s="112"/>
      <c r="Y19" s="161">
        <f t="shared" si="6"/>
        <v>0</v>
      </c>
    </row>
    <row r="20" spans="1:25" ht="20.100000000000001" customHeight="1" x14ac:dyDescent="0.15">
      <c r="A20" s="60">
        <f t="shared" si="7"/>
        <v>41709</v>
      </c>
      <c r="B20" s="62">
        <v>0.41666666666666669</v>
      </c>
      <c r="C20" s="14" t="s">
        <v>8</v>
      </c>
      <c r="D20" s="43">
        <v>0.83333333333333337</v>
      </c>
      <c r="E20" s="48">
        <v>4.1666666666666664E-2</v>
      </c>
      <c r="F20" s="47"/>
      <c r="G20" s="68">
        <f t="shared" ca="1" si="2"/>
        <v>0.33333333333333331</v>
      </c>
      <c r="H20" s="57">
        <f t="shared" si="3"/>
        <v>0.375</v>
      </c>
      <c r="I20" s="413"/>
      <c r="J20" s="414"/>
      <c r="K20" s="415"/>
      <c r="L20" s="416"/>
      <c r="M20" s="39" t="str">
        <f t="shared" ca="1" si="4"/>
        <v>営業日</v>
      </c>
      <c r="N20" s="77">
        <f t="shared" si="8"/>
        <v>41709</v>
      </c>
      <c r="O20" s="129">
        <f t="shared" ca="1" si="9"/>
        <v>5.7142857142857144</v>
      </c>
      <c r="P20" s="130">
        <f t="shared" si="10"/>
        <v>9</v>
      </c>
      <c r="Q20" s="99">
        <f t="shared" ca="1" si="5"/>
        <v>0</v>
      </c>
      <c r="R20" s="92"/>
      <c r="S20" s="102">
        <f t="shared" ca="1" si="5"/>
        <v>0</v>
      </c>
      <c r="T20" s="93"/>
      <c r="U20" s="105">
        <f t="shared" ca="1" si="5"/>
        <v>0</v>
      </c>
      <c r="V20" s="94"/>
      <c r="W20" s="111">
        <f t="shared" ca="1" si="5"/>
        <v>0</v>
      </c>
      <c r="X20" s="112"/>
      <c r="Y20" s="161">
        <f t="shared" si="6"/>
        <v>0</v>
      </c>
    </row>
    <row r="21" spans="1:25" ht="20.100000000000001" customHeight="1" x14ac:dyDescent="0.15">
      <c r="A21" s="60">
        <f t="shared" si="7"/>
        <v>41710</v>
      </c>
      <c r="B21" s="62"/>
      <c r="C21" s="14" t="s">
        <v>8</v>
      </c>
      <c r="D21" s="43"/>
      <c r="E21" s="48"/>
      <c r="F21" s="47"/>
      <c r="G21" s="68">
        <f t="shared" ca="1" si="2"/>
        <v>0.33333333333333331</v>
      </c>
      <c r="H21" s="57">
        <f t="shared" si="3"/>
        <v>0</v>
      </c>
      <c r="I21" s="413" t="s">
        <v>144</v>
      </c>
      <c r="J21" s="414"/>
      <c r="K21" s="415"/>
      <c r="L21" s="416"/>
      <c r="M21" s="39" t="str">
        <f t="shared" ca="1" si="4"/>
        <v>営業日</v>
      </c>
      <c r="N21" s="77">
        <f t="shared" si="8"/>
        <v>41710</v>
      </c>
      <c r="O21" s="129">
        <f t="shared" ca="1" si="9"/>
        <v>5.7142857142857144</v>
      </c>
      <c r="P21" s="130">
        <f t="shared" si="10"/>
        <v>0</v>
      </c>
      <c r="Q21" s="99">
        <f t="shared" ca="1" si="5"/>
        <v>0</v>
      </c>
      <c r="R21" s="92"/>
      <c r="S21" s="102">
        <f t="shared" ca="1" si="5"/>
        <v>0</v>
      </c>
      <c r="T21" s="93"/>
      <c r="U21" s="105">
        <f t="shared" ca="1" si="5"/>
        <v>0</v>
      </c>
      <c r="V21" s="94"/>
      <c r="W21" s="111">
        <f t="shared" ca="1" si="5"/>
        <v>0</v>
      </c>
      <c r="X21" s="112"/>
      <c r="Y21" s="161">
        <f t="shared" si="6"/>
        <v>0</v>
      </c>
    </row>
    <row r="22" spans="1:25" ht="20.100000000000001" customHeight="1" x14ac:dyDescent="0.15">
      <c r="A22" s="60">
        <f t="shared" si="7"/>
        <v>41711</v>
      </c>
      <c r="B22" s="62"/>
      <c r="C22" s="14" t="s">
        <v>8</v>
      </c>
      <c r="D22" s="43"/>
      <c r="E22" s="48"/>
      <c r="F22" s="47"/>
      <c r="G22" s="68">
        <f t="shared" ca="1" si="2"/>
        <v>0.33333333333333331</v>
      </c>
      <c r="H22" s="57">
        <f t="shared" si="3"/>
        <v>0</v>
      </c>
      <c r="I22" s="413" t="s">
        <v>144</v>
      </c>
      <c r="J22" s="414"/>
      <c r="K22" s="415"/>
      <c r="L22" s="416"/>
      <c r="M22" s="39" t="str">
        <f t="shared" ca="1" si="4"/>
        <v>営業日</v>
      </c>
      <c r="N22" s="77">
        <f t="shared" si="8"/>
        <v>41711</v>
      </c>
      <c r="O22" s="129">
        <f t="shared" ca="1" si="9"/>
        <v>5.7142857142857144</v>
      </c>
      <c r="P22" s="130">
        <f t="shared" si="10"/>
        <v>0</v>
      </c>
      <c r="Q22" s="99">
        <f t="shared" ca="1" si="5"/>
        <v>0</v>
      </c>
      <c r="R22" s="92"/>
      <c r="S22" s="102">
        <f t="shared" ca="1" si="5"/>
        <v>0</v>
      </c>
      <c r="T22" s="93"/>
      <c r="U22" s="105">
        <f t="shared" ca="1" si="5"/>
        <v>0</v>
      </c>
      <c r="V22" s="94"/>
      <c r="W22" s="111">
        <f t="shared" ca="1" si="5"/>
        <v>0</v>
      </c>
      <c r="X22" s="112"/>
      <c r="Y22" s="161">
        <f t="shared" si="6"/>
        <v>0</v>
      </c>
    </row>
    <row r="23" spans="1:25" ht="20.100000000000001" customHeight="1" x14ac:dyDescent="0.15">
      <c r="A23" s="60">
        <f t="shared" si="7"/>
        <v>41712</v>
      </c>
      <c r="B23" s="62">
        <v>0.41666666666666669</v>
      </c>
      <c r="C23" s="14" t="s">
        <v>8</v>
      </c>
      <c r="D23" s="43">
        <v>0.83333333333333337</v>
      </c>
      <c r="E23" s="48">
        <v>4.1666666666666664E-2</v>
      </c>
      <c r="F23" s="47"/>
      <c r="G23" s="68">
        <f t="shared" ca="1" si="2"/>
        <v>0.33333333333333331</v>
      </c>
      <c r="H23" s="57">
        <f t="shared" si="3"/>
        <v>0.375</v>
      </c>
      <c r="I23" s="413"/>
      <c r="J23" s="414"/>
      <c r="K23" s="415"/>
      <c r="L23" s="416"/>
      <c r="M23" s="39" t="str">
        <f t="shared" ca="1" si="4"/>
        <v>営業日</v>
      </c>
      <c r="N23" s="77">
        <f t="shared" si="8"/>
        <v>41712</v>
      </c>
      <c r="O23" s="129">
        <f t="shared" ca="1" si="9"/>
        <v>5.7142857142857144</v>
      </c>
      <c r="P23" s="130">
        <f t="shared" si="10"/>
        <v>9</v>
      </c>
      <c r="Q23" s="99">
        <f t="shared" ca="1" si="5"/>
        <v>0</v>
      </c>
      <c r="R23" s="92"/>
      <c r="S23" s="102">
        <f t="shared" ca="1" si="5"/>
        <v>0</v>
      </c>
      <c r="T23" s="93"/>
      <c r="U23" s="105">
        <f t="shared" ca="1" si="5"/>
        <v>0</v>
      </c>
      <c r="V23" s="94"/>
      <c r="W23" s="111">
        <f t="shared" ca="1" si="5"/>
        <v>0</v>
      </c>
      <c r="X23" s="112"/>
      <c r="Y23" s="161">
        <f t="shared" si="6"/>
        <v>0</v>
      </c>
    </row>
    <row r="24" spans="1:25" ht="20.100000000000001" customHeight="1" x14ac:dyDescent="0.15">
      <c r="A24" s="60">
        <f t="shared" si="7"/>
        <v>41713</v>
      </c>
      <c r="B24" s="62"/>
      <c r="C24" s="14" t="s">
        <v>8</v>
      </c>
      <c r="D24" s="43"/>
      <c r="E24" s="48"/>
      <c r="F24" s="47"/>
      <c r="G24" s="68">
        <f t="shared" ca="1" si="2"/>
        <v>0.33333333333333331</v>
      </c>
      <c r="H24" s="57">
        <f t="shared" si="3"/>
        <v>0</v>
      </c>
      <c r="I24" s="413" t="s">
        <v>144</v>
      </c>
      <c r="J24" s="414"/>
      <c r="K24" s="415"/>
      <c r="L24" s="416"/>
      <c r="M24" s="39" t="str">
        <f t="shared" ca="1" si="4"/>
        <v>営業日</v>
      </c>
      <c r="N24" s="77">
        <f t="shared" si="8"/>
        <v>41713</v>
      </c>
      <c r="O24" s="129">
        <f t="shared" ca="1" si="9"/>
        <v>5.7142857142857144</v>
      </c>
      <c r="P24" s="130">
        <f t="shared" si="10"/>
        <v>0</v>
      </c>
      <c r="Q24" s="99">
        <f t="shared" ca="1" si="5"/>
        <v>0</v>
      </c>
      <c r="R24" s="92"/>
      <c r="S24" s="102">
        <f t="shared" ca="1" si="5"/>
        <v>0</v>
      </c>
      <c r="T24" s="93"/>
      <c r="U24" s="105">
        <f t="shared" ca="1" si="5"/>
        <v>0</v>
      </c>
      <c r="V24" s="94"/>
      <c r="W24" s="111">
        <f t="shared" ca="1" si="5"/>
        <v>0</v>
      </c>
      <c r="X24" s="112"/>
      <c r="Y24" s="161">
        <f t="shared" si="6"/>
        <v>0</v>
      </c>
    </row>
    <row r="25" spans="1:25" ht="20.100000000000001" customHeight="1" x14ac:dyDescent="0.15">
      <c r="A25" s="60">
        <f t="shared" si="7"/>
        <v>41714</v>
      </c>
      <c r="B25" s="62"/>
      <c r="C25" s="14" t="s">
        <v>8</v>
      </c>
      <c r="D25" s="43"/>
      <c r="E25" s="48"/>
      <c r="F25" s="47"/>
      <c r="G25" s="68">
        <f t="shared" ca="1" si="2"/>
        <v>0</v>
      </c>
      <c r="H25" s="57">
        <f t="shared" si="3"/>
        <v>0</v>
      </c>
      <c r="I25" s="413"/>
      <c r="J25" s="414"/>
      <c r="K25" s="415"/>
      <c r="L25" s="416"/>
      <c r="M25" s="39" t="str">
        <f t="shared" ca="1" si="4"/>
        <v/>
      </c>
      <c r="N25" s="77">
        <f t="shared" si="8"/>
        <v>41714</v>
      </c>
      <c r="O25" s="129">
        <f t="shared" ca="1" si="9"/>
        <v>0</v>
      </c>
      <c r="P25" s="130">
        <f t="shared" si="10"/>
        <v>0</v>
      </c>
      <c r="Q25" s="99">
        <f t="shared" ca="1" si="5"/>
        <v>0</v>
      </c>
      <c r="R25" s="92"/>
      <c r="S25" s="102">
        <f t="shared" ca="1" si="5"/>
        <v>0</v>
      </c>
      <c r="T25" s="93"/>
      <c r="U25" s="105">
        <f t="shared" ca="1" si="5"/>
        <v>0</v>
      </c>
      <c r="V25" s="94"/>
      <c r="W25" s="111">
        <f t="shared" ca="1" si="5"/>
        <v>0</v>
      </c>
      <c r="X25" s="112"/>
      <c r="Y25" s="161">
        <f t="shared" si="6"/>
        <v>0</v>
      </c>
    </row>
    <row r="26" spans="1:25" ht="20.100000000000001" customHeight="1" x14ac:dyDescent="0.15">
      <c r="A26" s="60">
        <f t="shared" si="7"/>
        <v>41715</v>
      </c>
      <c r="B26" s="62"/>
      <c r="C26" s="14" t="s">
        <v>8</v>
      </c>
      <c r="D26" s="43"/>
      <c r="E26" s="48"/>
      <c r="F26" s="47"/>
      <c r="G26" s="68">
        <f t="shared" ca="1" si="2"/>
        <v>0</v>
      </c>
      <c r="H26" s="57">
        <f t="shared" si="3"/>
        <v>0</v>
      </c>
      <c r="I26" s="413"/>
      <c r="J26" s="414"/>
      <c r="K26" s="415"/>
      <c r="L26" s="416"/>
      <c r="M26" s="39" t="str">
        <f t="shared" ca="1" si="4"/>
        <v/>
      </c>
      <c r="N26" s="77">
        <f t="shared" si="8"/>
        <v>41715</v>
      </c>
      <c r="O26" s="129">
        <f t="shared" ca="1" si="9"/>
        <v>0</v>
      </c>
      <c r="P26" s="130">
        <f t="shared" si="10"/>
        <v>0</v>
      </c>
      <c r="Q26" s="99">
        <f t="shared" ca="1" si="5"/>
        <v>0</v>
      </c>
      <c r="R26" s="92"/>
      <c r="S26" s="102">
        <f t="shared" ca="1" si="5"/>
        <v>0</v>
      </c>
      <c r="T26" s="93"/>
      <c r="U26" s="105">
        <f t="shared" ca="1" si="5"/>
        <v>0</v>
      </c>
      <c r="V26" s="94"/>
      <c r="W26" s="111">
        <f t="shared" ca="1" si="5"/>
        <v>0</v>
      </c>
      <c r="X26" s="112"/>
      <c r="Y26" s="161">
        <f t="shared" si="6"/>
        <v>0</v>
      </c>
    </row>
    <row r="27" spans="1:25" ht="20.100000000000001" customHeight="1" x14ac:dyDescent="0.15">
      <c r="A27" s="60">
        <f t="shared" si="7"/>
        <v>41716</v>
      </c>
      <c r="B27" s="62">
        <v>0.41666666666666669</v>
      </c>
      <c r="C27" s="14" t="s">
        <v>8</v>
      </c>
      <c r="D27" s="43">
        <v>0.8125</v>
      </c>
      <c r="E27" s="48">
        <v>4.1666666666666664E-2</v>
      </c>
      <c r="F27" s="47"/>
      <c r="G27" s="68">
        <f t="shared" ca="1" si="2"/>
        <v>0.33333333333333331</v>
      </c>
      <c r="H27" s="57">
        <f t="shared" si="3"/>
        <v>0.35416666666666663</v>
      </c>
      <c r="I27" s="413"/>
      <c r="J27" s="414"/>
      <c r="K27" s="415"/>
      <c r="L27" s="416"/>
      <c r="M27" s="39" t="str">
        <f t="shared" ca="1" si="4"/>
        <v>営業日</v>
      </c>
      <c r="N27" s="77">
        <f t="shared" si="8"/>
        <v>41716</v>
      </c>
      <c r="O27" s="129">
        <f t="shared" ca="1" si="9"/>
        <v>5.7142857142857144</v>
      </c>
      <c r="P27" s="130">
        <f t="shared" si="10"/>
        <v>8.5</v>
      </c>
      <c r="Q27" s="99">
        <f t="shared" ca="1" si="5"/>
        <v>0</v>
      </c>
      <c r="R27" s="92"/>
      <c r="S27" s="102">
        <f t="shared" ca="1" si="5"/>
        <v>0</v>
      </c>
      <c r="T27" s="93"/>
      <c r="U27" s="105">
        <f t="shared" ca="1" si="5"/>
        <v>0</v>
      </c>
      <c r="V27" s="94"/>
      <c r="W27" s="111">
        <f t="shared" ca="1" si="5"/>
        <v>0</v>
      </c>
      <c r="X27" s="112"/>
      <c r="Y27" s="161">
        <f t="shared" si="6"/>
        <v>0</v>
      </c>
    </row>
    <row r="28" spans="1:25" ht="20.100000000000001" customHeight="1" x14ac:dyDescent="0.15">
      <c r="A28" s="60">
        <f t="shared" si="7"/>
        <v>41717</v>
      </c>
      <c r="B28" s="62"/>
      <c r="C28" s="14" t="s">
        <v>8</v>
      </c>
      <c r="D28" s="43"/>
      <c r="E28" s="48"/>
      <c r="F28" s="47"/>
      <c r="G28" s="68">
        <f t="shared" ca="1" si="2"/>
        <v>0.33333333333333331</v>
      </c>
      <c r="H28" s="57">
        <f t="shared" si="3"/>
        <v>0</v>
      </c>
      <c r="I28" s="413" t="s">
        <v>144</v>
      </c>
      <c r="J28" s="414"/>
      <c r="K28" s="415"/>
      <c r="L28" s="416"/>
      <c r="M28" s="39" t="str">
        <f t="shared" ca="1" si="4"/>
        <v>営業日</v>
      </c>
      <c r="N28" s="77">
        <f t="shared" si="8"/>
        <v>41717</v>
      </c>
      <c r="O28" s="129">
        <f t="shared" ca="1" si="9"/>
        <v>5.7142857142857144</v>
      </c>
      <c r="P28" s="130">
        <f t="shared" si="10"/>
        <v>0</v>
      </c>
      <c r="Q28" s="99">
        <f t="shared" ca="1" si="5"/>
        <v>0</v>
      </c>
      <c r="R28" s="92"/>
      <c r="S28" s="102">
        <f t="shared" ca="1" si="5"/>
        <v>0</v>
      </c>
      <c r="T28" s="93"/>
      <c r="U28" s="105">
        <f t="shared" ca="1" si="5"/>
        <v>0</v>
      </c>
      <c r="V28" s="94"/>
      <c r="W28" s="111">
        <f t="shared" ca="1" si="5"/>
        <v>0</v>
      </c>
      <c r="X28" s="112"/>
      <c r="Y28" s="161">
        <f t="shared" si="6"/>
        <v>0</v>
      </c>
    </row>
    <row r="29" spans="1:25" ht="20.100000000000001" customHeight="1" x14ac:dyDescent="0.15">
      <c r="A29" s="60">
        <f t="shared" si="7"/>
        <v>41718</v>
      </c>
      <c r="B29" s="62"/>
      <c r="C29" s="14" t="s">
        <v>8</v>
      </c>
      <c r="D29" s="43"/>
      <c r="E29" s="48"/>
      <c r="F29" s="47"/>
      <c r="G29" s="68">
        <f t="shared" ca="1" si="2"/>
        <v>0</v>
      </c>
      <c r="H29" s="57">
        <f t="shared" si="3"/>
        <v>0</v>
      </c>
      <c r="I29" s="413"/>
      <c r="J29" s="414"/>
      <c r="K29" s="415"/>
      <c r="L29" s="416"/>
      <c r="M29" s="39" t="str">
        <f t="shared" ca="1" si="4"/>
        <v/>
      </c>
      <c r="N29" s="77">
        <f t="shared" si="8"/>
        <v>41718</v>
      </c>
      <c r="O29" s="129">
        <f t="shared" ca="1" si="9"/>
        <v>0</v>
      </c>
      <c r="P29" s="130">
        <f t="shared" si="10"/>
        <v>0</v>
      </c>
      <c r="Q29" s="99">
        <f t="shared" ca="1" si="5"/>
        <v>0</v>
      </c>
      <c r="R29" s="92"/>
      <c r="S29" s="102">
        <f t="shared" ca="1" si="5"/>
        <v>0</v>
      </c>
      <c r="T29" s="93"/>
      <c r="U29" s="105">
        <f t="shared" ca="1" si="5"/>
        <v>0</v>
      </c>
      <c r="V29" s="94"/>
      <c r="W29" s="111">
        <f t="shared" ca="1" si="5"/>
        <v>0</v>
      </c>
      <c r="X29" s="112"/>
      <c r="Y29" s="161">
        <f t="shared" si="6"/>
        <v>0</v>
      </c>
    </row>
    <row r="30" spans="1:25" ht="20.100000000000001" customHeight="1" x14ac:dyDescent="0.15">
      <c r="A30" s="60">
        <f t="shared" si="7"/>
        <v>41719</v>
      </c>
      <c r="B30" s="62">
        <v>0.41666666666666669</v>
      </c>
      <c r="C30" s="14" t="s">
        <v>8</v>
      </c>
      <c r="D30" s="43">
        <v>0.625</v>
      </c>
      <c r="E30" s="48">
        <v>4.1666666666666664E-2</v>
      </c>
      <c r="F30" s="47"/>
      <c r="G30" s="68">
        <f t="shared" ca="1" si="2"/>
        <v>0.33333333333333331</v>
      </c>
      <c r="H30" s="57">
        <f t="shared" si="3"/>
        <v>0.16666666666666666</v>
      </c>
      <c r="I30" s="413"/>
      <c r="J30" s="414"/>
      <c r="K30" s="415"/>
      <c r="L30" s="416"/>
      <c r="M30" s="39" t="str">
        <f t="shared" ca="1" si="4"/>
        <v>営業日</v>
      </c>
      <c r="N30" s="77">
        <f t="shared" si="8"/>
        <v>41719</v>
      </c>
      <c r="O30" s="129">
        <f t="shared" ca="1" si="9"/>
        <v>5.7142857142857144</v>
      </c>
      <c r="P30" s="130">
        <f t="shared" si="10"/>
        <v>4</v>
      </c>
      <c r="Q30" s="99">
        <f t="shared" ca="1" si="5"/>
        <v>0</v>
      </c>
      <c r="R30" s="92"/>
      <c r="S30" s="102">
        <f t="shared" ca="1" si="5"/>
        <v>0</v>
      </c>
      <c r="T30" s="93"/>
      <c r="U30" s="105">
        <f t="shared" ca="1" si="5"/>
        <v>0</v>
      </c>
      <c r="V30" s="94"/>
      <c r="W30" s="111">
        <f t="shared" ca="1" si="5"/>
        <v>0</v>
      </c>
      <c r="X30" s="112"/>
      <c r="Y30" s="161">
        <f t="shared" si="6"/>
        <v>0</v>
      </c>
    </row>
    <row r="31" spans="1:25" ht="20.100000000000001" customHeight="1" x14ac:dyDescent="0.15">
      <c r="A31" s="60">
        <f t="shared" si="7"/>
        <v>41720</v>
      </c>
      <c r="B31" s="62"/>
      <c r="C31" s="14" t="s">
        <v>8</v>
      </c>
      <c r="D31" s="43"/>
      <c r="E31" s="48"/>
      <c r="F31" s="47"/>
      <c r="G31" s="68">
        <f t="shared" ca="1" si="2"/>
        <v>0.33333333333333331</v>
      </c>
      <c r="H31" s="57">
        <f t="shared" si="3"/>
        <v>0</v>
      </c>
      <c r="I31" s="413" t="s">
        <v>144</v>
      </c>
      <c r="J31" s="414"/>
      <c r="K31" s="415"/>
      <c r="L31" s="416"/>
      <c r="M31" s="39" t="str">
        <f t="shared" ca="1" si="4"/>
        <v>営業日</v>
      </c>
      <c r="N31" s="77">
        <f t="shared" si="8"/>
        <v>41720</v>
      </c>
      <c r="O31" s="129">
        <f t="shared" ca="1" si="9"/>
        <v>5.7142857142857144</v>
      </c>
      <c r="P31" s="130">
        <f t="shared" si="10"/>
        <v>0</v>
      </c>
      <c r="Q31" s="99">
        <f t="shared" ca="1" si="5"/>
        <v>0</v>
      </c>
      <c r="R31" s="92"/>
      <c r="S31" s="102">
        <f t="shared" ca="1" si="5"/>
        <v>0</v>
      </c>
      <c r="T31" s="93"/>
      <c r="U31" s="105">
        <f t="shared" ca="1" si="5"/>
        <v>0</v>
      </c>
      <c r="V31" s="94"/>
      <c r="W31" s="111">
        <f t="shared" ca="1" si="5"/>
        <v>0</v>
      </c>
      <c r="X31" s="112"/>
      <c r="Y31" s="161">
        <f t="shared" si="6"/>
        <v>0</v>
      </c>
    </row>
    <row r="32" spans="1:25" ht="20.100000000000001" customHeight="1" x14ac:dyDescent="0.15">
      <c r="A32" s="60">
        <f t="shared" si="7"/>
        <v>41721</v>
      </c>
      <c r="B32" s="62"/>
      <c r="C32" s="14" t="s">
        <v>8</v>
      </c>
      <c r="D32" s="43"/>
      <c r="E32" s="48"/>
      <c r="F32" s="47"/>
      <c r="G32" s="68">
        <f t="shared" ca="1" si="2"/>
        <v>0</v>
      </c>
      <c r="H32" s="57">
        <f t="shared" si="3"/>
        <v>0</v>
      </c>
      <c r="I32" s="413"/>
      <c r="J32" s="414"/>
      <c r="K32" s="415"/>
      <c r="L32" s="416"/>
      <c r="M32" s="39" t="str">
        <f t="shared" ca="1" si="4"/>
        <v/>
      </c>
      <c r="N32" s="77">
        <f t="shared" si="8"/>
        <v>41721</v>
      </c>
      <c r="O32" s="129">
        <f t="shared" ca="1" si="9"/>
        <v>0</v>
      </c>
      <c r="P32" s="130">
        <f t="shared" si="10"/>
        <v>0</v>
      </c>
      <c r="Q32" s="99">
        <f t="shared" ca="1" si="5"/>
        <v>0</v>
      </c>
      <c r="R32" s="92"/>
      <c r="S32" s="102">
        <f t="shared" ca="1" si="5"/>
        <v>0</v>
      </c>
      <c r="T32" s="93"/>
      <c r="U32" s="105">
        <f t="shared" ca="1" si="5"/>
        <v>0</v>
      </c>
      <c r="V32" s="94"/>
      <c r="W32" s="111">
        <f t="shared" ca="1" si="5"/>
        <v>0</v>
      </c>
      <c r="X32" s="112"/>
      <c r="Y32" s="161">
        <f t="shared" si="6"/>
        <v>0</v>
      </c>
    </row>
    <row r="33" spans="1:25" ht="20.100000000000001" customHeight="1" x14ac:dyDescent="0.15">
      <c r="A33" s="60">
        <f t="shared" si="7"/>
        <v>41722</v>
      </c>
      <c r="B33" s="62"/>
      <c r="C33" s="14" t="s">
        <v>8</v>
      </c>
      <c r="D33" s="43"/>
      <c r="E33" s="48"/>
      <c r="F33" s="47"/>
      <c r="G33" s="68">
        <f t="shared" ca="1" si="2"/>
        <v>0</v>
      </c>
      <c r="H33" s="57">
        <f t="shared" si="3"/>
        <v>0</v>
      </c>
      <c r="I33" s="413"/>
      <c r="J33" s="414"/>
      <c r="K33" s="415"/>
      <c r="L33" s="416"/>
      <c r="M33" s="39" t="str">
        <f t="shared" ca="1" si="4"/>
        <v/>
      </c>
      <c r="N33" s="77">
        <f t="shared" si="8"/>
        <v>41722</v>
      </c>
      <c r="O33" s="129">
        <f t="shared" ca="1" si="9"/>
        <v>0</v>
      </c>
      <c r="P33" s="130">
        <f t="shared" si="10"/>
        <v>0</v>
      </c>
      <c r="Q33" s="99">
        <f t="shared" ca="1" si="5"/>
        <v>0</v>
      </c>
      <c r="R33" s="92"/>
      <c r="S33" s="102">
        <f t="shared" ca="1" si="5"/>
        <v>0</v>
      </c>
      <c r="T33" s="93"/>
      <c r="U33" s="105">
        <f t="shared" ca="1" si="5"/>
        <v>0</v>
      </c>
      <c r="V33" s="94"/>
      <c r="W33" s="111">
        <f t="shared" ca="1" si="5"/>
        <v>0</v>
      </c>
      <c r="X33" s="112"/>
      <c r="Y33" s="161">
        <f t="shared" si="6"/>
        <v>0</v>
      </c>
    </row>
    <row r="34" spans="1:25" ht="20.100000000000001" customHeight="1" x14ac:dyDescent="0.15">
      <c r="A34" s="60">
        <f t="shared" si="7"/>
        <v>41723</v>
      </c>
      <c r="B34" s="62">
        <v>0.33333333333333331</v>
      </c>
      <c r="C34" s="14" t="s">
        <v>8</v>
      </c>
      <c r="D34" s="43">
        <v>0.79166666666666663</v>
      </c>
      <c r="E34" s="48">
        <v>4.1666666666666664E-2</v>
      </c>
      <c r="F34" s="47"/>
      <c r="G34" s="68">
        <f t="shared" ca="1" si="2"/>
        <v>0.33333333333333331</v>
      </c>
      <c r="H34" s="57">
        <f t="shared" si="3"/>
        <v>0.41666666666666663</v>
      </c>
      <c r="I34" s="413"/>
      <c r="J34" s="414"/>
      <c r="K34" s="415"/>
      <c r="L34" s="416"/>
      <c r="M34" s="39" t="str">
        <f t="shared" ca="1" si="4"/>
        <v>営業日</v>
      </c>
      <c r="N34" s="77">
        <f t="shared" si="8"/>
        <v>41723</v>
      </c>
      <c r="O34" s="129">
        <f t="shared" ca="1" si="9"/>
        <v>5.7142857142857144</v>
      </c>
      <c r="P34" s="130">
        <f t="shared" si="10"/>
        <v>10</v>
      </c>
      <c r="Q34" s="99">
        <f t="shared" ca="1" si="5"/>
        <v>0</v>
      </c>
      <c r="R34" s="92"/>
      <c r="S34" s="102">
        <f t="shared" ca="1" si="5"/>
        <v>0</v>
      </c>
      <c r="T34" s="93"/>
      <c r="U34" s="105">
        <f t="shared" ca="1" si="5"/>
        <v>0</v>
      </c>
      <c r="V34" s="94"/>
      <c r="W34" s="111">
        <f t="shared" ca="1" si="5"/>
        <v>0</v>
      </c>
      <c r="X34" s="112"/>
      <c r="Y34" s="161">
        <f t="shared" si="6"/>
        <v>0</v>
      </c>
    </row>
    <row r="35" spans="1:25" ht="20.100000000000001" customHeight="1" x14ac:dyDescent="0.15">
      <c r="A35" s="60">
        <f t="shared" si="7"/>
        <v>41724</v>
      </c>
      <c r="B35" s="62">
        <v>0.41666666666666669</v>
      </c>
      <c r="C35" s="14" t="s">
        <v>8</v>
      </c>
      <c r="D35" s="43">
        <v>0.91666666666666663</v>
      </c>
      <c r="E35" s="48">
        <v>4.1666666666666664E-2</v>
      </c>
      <c r="F35" s="47"/>
      <c r="G35" s="68">
        <f t="shared" ca="1" si="2"/>
        <v>0.33333333333333331</v>
      </c>
      <c r="H35" s="57">
        <f t="shared" si="3"/>
        <v>0.45833333333333326</v>
      </c>
      <c r="I35" s="413"/>
      <c r="J35" s="414"/>
      <c r="K35" s="415"/>
      <c r="L35" s="416"/>
      <c r="M35" s="39" t="str">
        <f t="shared" ca="1" si="4"/>
        <v>営業日</v>
      </c>
      <c r="N35" s="77">
        <f t="shared" si="8"/>
        <v>41724</v>
      </c>
      <c r="O35" s="129">
        <f t="shared" ca="1" si="9"/>
        <v>5.7142857142857144</v>
      </c>
      <c r="P35" s="130">
        <f t="shared" si="10"/>
        <v>10.999999999999998</v>
      </c>
      <c r="Q35" s="99">
        <f t="shared" ca="1" si="5"/>
        <v>0</v>
      </c>
      <c r="R35" s="92"/>
      <c r="S35" s="102">
        <f t="shared" ca="1" si="5"/>
        <v>0</v>
      </c>
      <c r="T35" s="93"/>
      <c r="U35" s="105">
        <f t="shared" ca="1" si="5"/>
        <v>0</v>
      </c>
      <c r="V35" s="94"/>
      <c r="W35" s="111">
        <f t="shared" ca="1" si="5"/>
        <v>0</v>
      </c>
      <c r="X35" s="112"/>
      <c r="Y35" s="161">
        <f t="shared" si="6"/>
        <v>0</v>
      </c>
    </row>
    <row r="36" spans="1:25" ht="20.100000000000001" customHeight="1" x14ac:dyDescent="0.15">
      <c r="A36" s="60">
        <f t="shared" si="7"/>
        <v>41725</v>
      </c>
      <c r="B36" s="62"/>
      <c r="C36" s="14" t="s">
        <v>8</v>
      </c>
      <c r="D36" s="43"/>
      <c r="E36" s="48"/>
      <c r="F36" s="47"/>
      <c r="G36" s="68">
        <f t="shared" ca="1" si="2"/>
        <v>0.33333333333333331</v>
      </c>
      <c r="H36" s="57">
        <f t="shared" si="3"/>
        <v>0</v>
      </c>
      <c r="I36" s="413" t="s">
        <v>144</v>
      </c>
      <c r="J36" s="414"/>
      <c r="K36" s="415"/>
      <c r="L36" s="416"/>
      <c r="M36" s="39" t="str">
        <f t="shared" ca="1" si="4"/>
        <v>営業日</v>
      </c>
      <c r="N36" s="77">
        <f t="shared" si="8"/>
        <v>41725</v>
      </c>
      <c r="O36" s="129">
        <f t="shared" ca="1" si="9"/>
        <v>5.7142857142857144</v>
      </c>
      <c r="P36" s="130">
        <f t="shared" si="10"/>
        <v>0</v>
      </c>
      <c r="Q36" s="99">
        <f t="shared" ca="1" si="5"/>
        <v>0</v>
      </c>
      <c r="R36" s="92"/>
      <c r="S36" s="102">
        <f t="shared" ca="1" si="5"/>
        <v>0</v>
      </c>
      <c r="T36" s="93"/>
      <c r="U36" s="105">
        <f t="shared" ca="1" si="5"/>
        <v>0</v>
      </c>
      <c r="V36" s="94"/>
      <c r="W36" s="111">
        <f t="shared" ca="1" si="5"/>
        <v>0</v>
      </c>
      <c r="X36" s="112"/>
      <c r="Y36" s="161">
        <f t="shared" si="6"/>
        <v>0</v>
      </c>
    </row>
    <row r="37" spans="1:25" ht="20.100000000000001" customHeight="1" x14ac:dyDescent="0.15">
      <c r="A37" s="60">
        <f t="shared" si="7"/>
        <v>41726</v>
      </c>
      <c r="B37" s="63"/>
      <c r="C37" s="15" t="s">
        <v>13</v>
      </c>
      <c r="D37" s="49"/>
      <c r="E37" s="48"/>
      <c r="F37" s="47"/>
      <c r="G37" s="68">
        <f t="shared" ca="1" si="2"/>
        <v>0.33333333333333331</v>
      </c>
      <c r="H37" s="57">
        <f t="shared" si="3"/>
        <v>0</v>
      </c>
      <c r="I37" s="413" t="s">
        <v>144</v>
      </c>
      <c r="J37" s="414"/>
      <c r="K37" s="415"/>
      <c r="L37" s="416"/>
      <c r="M37" s="39" t="str">
        <f t="shared" ca="1" si="4"/>
        <v>営業日</v>
      </c>
      <c r="N37" s="77">
        <f t="shared" si="8"/>
        <v>41726</v>
      </c>
      <c r="O37" s="129">
        <f t="shared" ca="1" si="9"/>
        <v>5.7142857142857144</v>
      </c>
      <c r="P37" s="130">
        <f t="shared" si="10"/>
        <v>0</v>
      </c>
      <c r="Q37" s="99">
        <f t="shared" ca="1" si="5"/>
        <v>0</v>
      </c>
      <c r="R37" s="92"/>
      <c r="S37" s="102">
        <f t="shared" ca="1" si="5"/>
        <v>0</v>
      </c>
      <c r="T37" s="93"/>
      <c r="U37" s="105">
        <f t="shared" ca="1" si="5"/>
        <v>0</v>
      </c>
      <c r="V37" s="94"/>
      <c r="W37" s="111">
        <f t="shared" ca="1" si="5"/>
        <v>0</v>
      </c>
      <c r="X37" s="112"/>
      <c r="Y37" s="161">
        <f t="shared" si="6"/>
        <v>0</v>
      </c>
    </row>
    <row r="38" spans="1:25" ht="20.100000000000001" customHeight="1" x14ac:dyDescent="0.15">
      <c r="A38" s="60">
        <f t="shared" si="7"/>
        <v>41727</v>
      </c>
      <c r="B38" s="62"/>
      <c r="C38" s="15" t="s">
        <v>13</v>
      </c>
      <c r="D38" s="43"/>
      <c r="E38" s="48"/>
      <c r="F38" s="47"/>
      <c r="G38" s="68">
        <f t="shared" ca="1" si="2"/>
        <v>0.33333333333333331</v>
      </c>
      <c r="H38" s="57">
        <f t="shared" si="3"/>
        <v>0</v>
      </c>
      <c r="I38" s="413" t="s">
        <v>144</v>
      </c>
      <c r="J38" s="414"/>
      <c r="K38" s="415"/>
      <c r="L38" s="416"/>
      <c r="M38" s="39" t="str">
        <f t="shared" ca="1" si="4"/>
        <v>営業日</v>
      </c>
      <c r="N38" s="77">
        <f t="shared" si="8"/>
        <v>41727</v>
      </c>
      <c r="O38" s="129">
        <f t="shared" ca="1" si="9"/>
        <v>5.7142857142857144</v>
      </c>
      <c r="P38" s="130">
        <f t="shared" si="10"/>
        <v>0</v>
      </c>
      <c r="Q38" s="99">
        <f t="shared" ca="1" si="5"/>
        <v>0</v>
      </c>
      <c r="R38" s="92"/>
      <c r="S38" s="102">
        <f t="shared" ca="1" si="5"/>
        <v>0</v>
      </c>
      <c r="T38" s="93"/>
      <c r="U38" s="105">
        <f t="shared" ca="1" si="5"/>
        <v>0</v>
      </c>
      <c r="V38" s="94"/>
      <c r="W38" s="111">
        <f t="shared" ca="1" si="5"/>
        <v>0</v>
      </c>
      <c r="X38" s="112"/>
      <c r="Y38" s="161">
        <f t="shared" si="6"/>
        <v>0</v>
      </c>
    </row>
    <row r="39" spans="1:25" ht="20.100000000000001" customHeight="1" thickBot="1" x14ac:dyDescent="0.2">
      <c r="A39" s="61">
        <f t="shared" si="7"/>
        <v>41728</v>
      </c>
      <c r="B39" s="64"/>
      <c r="C39" s="16" t="s">
        <v>13</v>
      </c>
      <c r="D39" s="50"/>
      <c r="E39" s="51"/>
      <c r="F39" s="52"/>
      <c r="G39" s="69">
        <f t="shared" ca="1" si="2"/>
        <v>0</v>
      </c>
      <c r="H39" s="58">
        <f t="shared" si="3"/>
        <v>0</v>
      </c>
      <c r="I39" s="417"/>
      <c r="J39" s="418"/>
      <c r="K39" s="419"/>
      <c r="L39" s="420"/>
      <c r="M39" s="39" t="str">
        <f t="shared" ca="1" si="4"/>
        <v/>
      </c>
      <c r="N39" s="78">
        <f t="shared" si="8"/>
        <v>41728</v>
      </c>
      <c r="O39" s="131">
        <f t="shared" ca="1" si="9"/>
        <v>0</v>
      </c>
      <c r="P39" s="132">
        <f t="shared" si="10"/>
        <v>0</v>
      </c>
      <c r="Q39" s="100">
        <f t="shared" ca="1" si="5"/>
        <v>0</v>
      </c>
      <c r="R39" s="95"/>
      <c r="S39" s="103">
        <f t="shared" ca="1" si="5"/>
        <v>0</v>
      </c>
      <c r="T39" s="96"/>
      <c r="U39" s="106">
        <f t="shared" ca="1" si="5"/>
        <v>0</v>
      </c>
      <c r="V39" s="97"/>
      <c r="W39" s="113">
        <f t="shared" ca="1" si="5"/>
        <v>0</v>
      </c>
      <c r="X39" s="114"/>
      <c r="Y39" s="162">
        <f t="shared" si="6"/>
        <v>0</v>
      </c>
    </row>
    <row r="40" spans="1:25" ht="20.100000000000001" customHeight="1" thickBot="1" x14ac:dyDescent="0.2">
      <c r="A40" s="421" t="s">
        <v>9</v>
      </c>
      <c r="B40" s="422"/>
      <c r="C40" s="53">
        <f ca="1">COUNTIF(M9:M39, "営業日")</f>
        <v>21</v>
      </c>
      <c r="D40" s="74" t="s">
        <v>10</v>
      </c>
      <c r="E40" s="54">
        <v>0</v>
      </c>
      <c r="F40" s="55">
        <v>0</v>
      </c>
      <c r="G40" s="54">
        <f ca="1">SUM(G9:G39)</f>
        <v>6.9999999999999973</v>
      </c>
      <c r="H40" s="59">
        <f>SUM(H9:H39)</f>
        <v>3.520833333333333</v>
      </c>
      <c r="I40" s="423"/>
      <c r="J40" s="423"/>
      <c r="K40" s="423"/>
      <c r="L40" s="424"/>
      <c r="M40" s="6"/>
      <c r="N40" s="6"/>
      <c r="O40" s="139">
        <f t="shared" ref="O40:X40" ca="1" si="11">SUM(O9:O39)</f>
        <v>119.99999999999994</v>
      </c>
      <c r="P40" s="140">
        <f>SUM(P9:P39)</f>
        <v>84.5</v>
      </c>
      <c r="Q40" s="143">
        <f t="shared" ca="1" si="11"/>
        <v>0</v>
      </c>
      <c r="R40" s="144">
        <f t="shared" si="11"/>
        <v>0</v>
      </c>
      <c r="S40" s="147">
        <f t="shared" ca="1" si="11"/>
        <v>0</v>
      </c>
      <c r="T40" s="148">
        <f t="shared" si="11"/>
        <v>0</v>
      </c>
      <c r="U40" s="151">
        <f t="shared" ca="1" si="11"/>
        <v>0</v>
      </c>
      <c r="V40" s="152">
        <f t="shared" si="11"/>
        <v>0</v>
      </c>
      <c r="W40" s="155">
        <f t="shared" ca="1" si="11"/>
        <v>0</v>
      </c>
      <c r="X40" s="156">
        <f t="shared" si="11"/>
        <v>0</v>
      </c>
      <c r="Y40" s="163">
        <f>SUM(Y9:Y39)</f>
        <v>0</v>
      </c>
    </row>
    <row r="41" spans="1:25" ht="8.25" customHeight="1" thickBot="1" x14ac:dyDescent="0.2">
      <c r="C41" s="2"/>
      <c r="D41" s="2"/>
      <c r="E41" s="2"/>
      <c r="F41" s="2"/>
      <c r="G41" s="2"/>
      <c r="H41" s="2"/>
      <c r="I41" s="6"/>
      <c r="J41" s="6"/>
      <c r="K41" s="6"/>
      <c r="L41" s="6"/>
      <c r="M41" s="6"/>
      <c r="N41" s="6"/>
      <c r="P41">
        <f>COUNTIF(P9:P39,"&lt;&gt;"&amp;0)</f>
        <v>10</v>
      </c>
    </row>
    <row r="42" spans="1:25" s="17" customFormat="1" ht="16.5" customHeight="1" thickBot="1" x14ac:dyDescent="0.2">
      <c r="A42" s="411" t="s">
        <v>11</v>
      </c>
      <c r="B42" s="412"/>
      <c r="I42" s="18"/>
      <c r="J42" s="18"/>
      <c r="K42" s="18"/>
      <c r="L42" s="18"/>
      <c r="M42" s="19"/>
      <c r="N42" s="19"/>
      <c r="Y42" s="159"/>
    </row>
    <row r="43" spans="1:25" s="17" customFormat="1" ht="16.5" customHeight="1" thickBot="1" x14ac:dyDescent="0.2">
      <c r="A43" s="387"/>
      <c r="B43" s="388"/>
      <c r="C43" s="388"/>
      <c r="D43" s="388"/>
      <c r="E43" s="388"/>
      <c r="F43" s="388"/>
      <c r="G43" s="388"/>
      <c r="H43" s="389"/>
      <c r="I43" s="20"/>
      <c r="J43" s="21"/>
      <c r="K43" s="21"/>
      <c r="L43" s="21"/>
      <c r="M43" s="19"/>
      <c r="N43" s="19"/>
      <c r="O43" s="166" t="s">
        <v>29</v>
      </c>
      <c r="P43" s="167" t="s">
        <v>56</v>
      </c>
      <c r="Y43" s="159"/>
    </row>
    <row r="44" spans="1:25" s="17" customFormat="1" ht="16.5" customHeight="1" thickBot="1" x14ac:dyDescent="0.2">
      <c r="A44" s="384"/>
      <c r="B44" s="385"/>
      <c r="C44" s="385"/>
      <c r="D44" s="385"/>
      <c r="E44" s="385"/>
      <c r="F44" s="385"/>
      <c r="G44" s="385"/>
      <c r="H44" s="386"/>
      <c r="I44" s="22"/>
      <c r="J44" s="22"/>
      <c r="K44" s="22"/>
      <c r="L44" s="22"/>
      <c r="M44" s="19"/>
      <c r="N44" s="19"/>
      <c r="O44" s="164">
        <f ca="1">Q40+S40+U40+W40</f>
        <v>0</v>
      </c>
      <c r="P44" s="165">
        <f>R40+T40+V40+X40</f>
        <v>0</v>
      </c>
      <c r="Y44" s="159"/>
    </row>
    <row r="45" spans="1:25" s="17" customFormat="1" ht="16.5" customHeight="1" x14ac:dyDescent="0.15">
      <c r="A45" s="384"/>
      <c r="B45" s="385"/>
      <c r="C45" s="385"/>
      <c r="D45" s="385"/>
      <c r="E45" s="385"/>
      <c r="F45" s="385"/>
      <c r="G45" s="385"/>
      <c r="H45" s="386"/>
      <c r="I45" s="22"/>
      <c r="J45" s="22"/>
      <c r="K45" s="22"/>
      <c r="L45" s="22"/>
      <c r="M45" s="19"/>
      <c r="N45" s="19"/>
      <c r="Y45" s="159"/>
    </row>
    <row r="46" spans="1:25" s="17" customFormat="1" ht="16.5" customHeight="1" thickBot="1" x14ac:dyDescent="0.2">
      <c r="A46" s="390"/>
      <c r="B46" s="391"/>
      <c r="C46" s="391"/>
      <c r="D46" s="391"/>
      <c r="E46" s="391"/>
      <c r="F46" s="391"/>
      <c r="G46" s="391"/>
      <c r="H46" s="392"/>
      <c r="I46" s="22"/>
      <c r="J46" s="22"/>
      <c r="K46" s="22"/>
      <c r="L46" s="22"/>
      <c r="M46" s="19"/>
      <c r="N46" s="19"/>
      <c r="Y46" s="159"/>
    </row>
    <row r="47" spans="1:25" s="17" customFormat="1" ht="24" customHeight="1" x14ac:dyDescent="0.15">
      <c r="A47"/>
      <c r="B47"/>
      <c r="C47"/>
      <c r="D47"/>
      <c r="E47"/>
      <c r="F47"/>
      <c r="G47"/>
      <c r="H47"/>
      <c r="I47" s="23"/>
      <c r="J47"/>
      <c r="K47"/>
      <c r="L47" s="24"/>
      <c r="M47" s="19"/>
      <c r="N47" s="19"/>
      <c r="Y47" s="159"/>
    </row>
    <row r="48" spans="1:25" ht="13.5" hidden="1" x14ac:dyDescent="0.15"/>
    <row r="49" spans="11:11" ht="13.5" hidden="1" x14ac:dyDescent="0.15">
      <c r="K49" t="s">
        <v>12</v>
      </c>
    </row>
    <row r="50" spans="11:11" ht="13.5" hidden="1" x14ac:dyDescent="0.15"/>
  </sheetData>
  <sheetProtection insertColumns="0" insertRows="0" deleteColumns="0" deleteRows="0" selectLockedCells="1" selectUnlockedCells="1"/>
  <dataConsolidate/>
  <mergeCells count="44">
    <mergeCell ref="A42:B42"/>
    <mergeCell ref="I31:L31"/>
    <mergeCell ref="I32:L32"/>
    <mergeCell ref="I33:L33"/>
    <mergeCell ref="I34:L34"/>
    <mergeCell ref="I35:L35"/>
    <mergeCell ref="I36:L36"/>
    <mergeCell ref="I37:L37"/>
    <mergeCell ref="I38:L38"/>
    <mergeCell ref="I39:L39"/>
    <mergeCell ref="A40:B40"/>
    <mergeCell ref="I40:L40"/>
    <mergeCell ref="I30:L30"/>
    <mergeCell ref="I19:L19"/>
    <mergeCell ref="I20:L20"/>
    <mergeCell ref="I21:L21"/>
    <mergeCell ref="I22:L22"/>
    <mergeCell ref="I23:L23"/>
    <mergeCell ref="I24:L24"/>
    <mergeCell ref="I25:L25"/>
    <mergeCell ref="I26:L26"/>
    <mergeCell ref="I27:L27"/>
    <mergeCell ref="I28:L28"/>
    <mergeCell ref="I29:L29"/>
    <mergeCell ref="I18:L18"/>
    <mergeCell ref="B8:D8"/>
    <mergeCell ref="I8:L8"/>
    <mergeCell ref="I9:L9"/>
    <mergeCell ref="I10:L10"/>
    <mergeCell ref="I11:L11"/>
    <mergeCell ref="I12:L12"/>
    <mergeCell ref="I13:L13"/>
    <mergeCell ref="I14:L14"/>
    <mergeCell ref="I15:L15"/>
    <mergeCell ref="I16:L16"/>
    <mergeCell ref="I17:L17"/>
    <mergeCell ref="B6:D6"/>
    <mergeCell ref="G6:H6"/>
    <mergeCell ref="I6:K6"/>
    <mergeCell ref="A1:L1"/>
    <mergeCell ref="N1:V1"/>
    <mergeCell ref="B5:D5"/>
    <mergeCell ref="G5:H5"/>
    <mergeCell ref="I5:L5"/>
  </mergeCells>
  <phoneticPr fontId="4"/>
  <conditionalFormatting sqref="F9:F33 D31:D33 B32:B33 B35:B39 D35:D39 F35:F39 D9:D29 B9:B29">
    <cfRule type="expression" dxfId="160" priority="20" stopIfTrue="1">
      <formula>#REF!=1</formula>
    </cfRule>
  </conditionalFormatting>
  <conditionalFormatting sqref="M9:M39">
    <cfRule type="expression" dxfId="159" priority="21" stopIfTrue="1">
      <formula>#REF!</formula>
    </cfRule>
  </conditionalFormatting>
  <conditionalFormatting sqref="E35:E39 E9:E33">
    <cfRule type="expression" dxfId="158" priority="22" stopIfTrue="1">
      <formula>#REF!</formula>
    </cfRule>
    <cfRule type="expression" dxfId="157" priority="23" stopIfTrue="1">
      <formula>#REF!=1</formula>
    </cfRule>
  </conditionalFormatting>
  <conditionalFormatting sqref="A19:A39">
    <cfRule type="expression" dxfId="156" priority="18" stopIfTrue="1">
      <formula>WEEKDAY(A19)=1</formula>
    </cfRule>
    <cfRule type="expression" dxfId="155" priority="19">
      <formula>WEEKDAY(A19)=7</formula>
    </cfRule>
  </conditionalFormatting>
  <conditionalFormatting sqref="A19">
    <cfRule type="expression" dxfId="154" priority="17" stopIfTrue="1">
      <formula>ISERROR(MATCH($A19, INDIRECT("休業日!A1:A365"), 0)) =FALSE</formula>
    </cfRule>
  </conditionalFormatting>
  <conditionalFormatting sqref="A9:A18">
    <cfRule type="expression" dxfId="153" priority="15" stopIfTrue="1">
      <formula>WEEKDAY(A9)=1</formula>
    </cfRule>
    <cfRule type="expression" dxfId="152" priority="16">
      <formula>WEEKDAY(A9)=7</formula>
    </cfRule>
  </conditionalFormatting>
  <conditionalFormatting sqref="A9:A18">
    <cfRule type="expression" dxfId="151" priority="14" stopIfTrue="1">
      <formula>ISERROR(MATCH($A9, INDIRECT("休業日!A1:A365"), 0)) =FALSE</formula>
    </cfRule>
  </conditionalFormatting>
  <conditionalFormatting sqref="A20:A39">
    <cfRule type="expression" dxfId="150" priority="13" stopIfTrue="1">
      <formula>ISERROR(MATCH($A20, INDIRECT("休業日!A1:A365"), 0)) =FALSE</formula>
    </cfRule>
  </conditionalFormatting>
  <conditionalFormatting sqref="N19:N39">
    <cfRule type="expression" dxfId="149" priority="11" stopIfTrue="1">
      <formula>WEEKDAY(N19)=1</formula>
    </cfRule>
    <cfRule type="expression" dxfId="148" priority="12">
      <formula>WEEKDAY(N19)=7</formula>
    </cfRule>
  </conditionalFormatting>
  <conditionalFormatting sqref="N19">
    <cfRule type="expression" dxfId="147" priority="10" stopIfTrue="1">
      <formula>ISERROR(MATCH($A19, INDIRECT("休業日!A1:A365"), 0)) =FALSE</formula>
    </cfRule>
  </conditionalFormatting>
  <conditionalFormatting sqref="N9:N18">
    <cfRule type="expression" dxfId="146" priority="8" stopIfTrue="1">
      <formula>WEEKDAY(N9)=1</formula>
    </cfRule>
    <cfRule type="expression" dxfId="145" priority="9">
      <formula>WEEKDAY(N9)=7</formula>
    </cfRule>
  </conditionalFormatting>
  <conditionalFormatting sqref="N9:N18">
    <cfRule type="expression" dxfId="144" priority="7" stopIfTrue="1">
      <formula>ISERROR(MATCH($A9, INDIRECT("休業日!A1:A365"), 0)) =FALSE</formula>
    </cfRule>
  </conditionalFormatting>
  <conditionalFormatting sqref="N20:N39">
    <cfRule type="expression" dxfId="143" priority="6" stopIfTrue="1">
      <formula>ISERROR(MATCH($A20, INDIRECT("休業日!A1:A365"), 0)) =FALSE</formula>
    </cfRule>
  </conditionalFormatting>
  <conditionalFormatting sqref="B30 D30">
    <cfRule type="expression" dxfId="142" priority="5" stopIfTrue="1">
      <formula>#REF!=1</formula>
    </cfRule>
  </conditionalFormatting>
  <conditionalFormatting sqref="F34 B34 D34">
    <cfRule type="expression" dxfId="141" priority="2" stopIfTrue="1">
      <formula>#REF!=1</formula>
    </cfRule>
  </conditionalFormatting>
  <conditionalFormatting sqref="E34">
    <cfRule type="expression" dxfId="140" priority="3" stopIfTrue="1">
      <formula>#REF!</formula>
    </cfRule>
    <cfRule type="expression" dxfId="139" priority="4" stopIfTrue="1">
      <formula>#REF!=1</formula>
    </cfRule>
  </conditionalFormatting>
  <conditionalFormatting sqref="B31">
    <cfRule type="expression" dxfId="138" priority="1" stopIfTrue="1">
      <formula>#REF!=1</formula>
    </cfRule>
  </conditionalFormatting>
  <dataValidations count="7">
    <dataValidation type="textLength" imeMode="hiragana" operator="lessThanOrEqual" allowBlank="1" showInputMessage="1" showErrorMessage="1" errorTitle="入力文字数制限" error="２５５文字以内で入力してください。" sqref="A43:H46">
      <formula1>256</formula1>
    </dataValidation>
    <dataValidation imeMode="hiragana" allowBlank="1" sqref="I9:L39"/>
    <dataValidation type="whole" showInputMessage="1" showErrorMessage="1" sqref="J4:K4">
      <formula1>1</formula1>
      <formula2>20</formula2>
    </dataValidation>
    <dataValidation type="time" imeMode="off" operator="greaterThanOrEqual" allowBlank="1" showInputMessage="1" showErrorMessage="1" sqref="B9:B39 D9:F39">
      <formula1>0</formula1>
    </dataValidation>
    <dataValidation imeMode="hiragana" allowBlank="1" showInputMessage="1" showErrorMessage="1" sqref="J43:L43 I44:L46 A9:A39 N9:N39"/>
    <dataValidation allowBlank="1" showInputMessage="1" showErrorMessage="1" errorTitle="入力不可" error="自動計算のため、入力不可です。" sqref="C40"/>
    <dataValidation type="whole" operator="lessThanOrEqual" allowBlank="1" showInputMessage="1" showErrorMessage="1" errorTitle="入力不可" error="自動計算のため、入力不可です。" sqref="G9:H40 E40:F40 W9:W40 S9:S40 U9:U40 R40 Q9:Q40 Y9:Y40 X40 V40 T40 O9:P44">
      <formula1>0</formula1>
    </dataValidation>
  </dataValidations>
  <printOptions horizontalCentered="1" verticalCentered="1"/>
  <pageMargins left="0.70866141732283472" right="0.70866141732283472" top="0.74803149606299213" bottom="0.74803149606299213" header="0.31496062992125984" footer="0.31496062992125984"/>
  <pageSetup paperSize="9" scale="88" orientation="portrait" r:id="rId1"/>
  <colBreaks count="1" manualBreakCount="1">
    <brk id="12" max="1048575" man="1"/>
  </colBreaks>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pageSetUpPr fitToPage="1"/>
  </sheetPr>
  <dimension ref="A1:Y50"/>
  <sheetViews>
    <sheetView zoomScale="85" zoomScaleNormal="85" workbookViewId="0">
      <pane ySplit="8" topLeftCell="A12" activePane="bottomLeft" state="frozen"/>
      <selection pane="bottomLeft" activeCell="I14" sqref="A14:L14"/>
    </sheetView>
  </sheetViews>
  <sheetFormatPr defaultColWidth="8" defaultRowHeight="0" customHeight="1" zeroHeight="1" x14ac:dyDescent="0.15"/>
  <cols>
    <col min="1" max="1" width="11.375" bestFit="1" customWidth="1"/>
    <col min="2" max="2" width="8.625" customWidth="1"/>
    <col min="3" max="3" width="4.375" customWidth="1"/>
    <col min="4" max="8" width="8.625" customWidth="1"/>
    <col min="9" max="9" width="15.75" customWidth="1"/>
    <col min="10" max="10" width="7.75" customWidth="1"/>
    <col min="11" max="12" width="3.875" customWidth="1"/>
    <col min="13" max="13" width="2.5" style="5" customWidth="1"/>
    <col min="14" max="14" width="5.5" style="5" bestFit="1" customWidth="1"/>
    <col min="15" max="15" width="13.875" bestFit="1" customWidth="1"/>
    <col min="16" max="16" width="13.875" customWidth="1"/>
    <col min="17" max="17" width="13.875" bestFit="1" customWidth="1"/>
    <col min="18" max="18" width="13.875" customWidth="1"/>
    <col min="19" max="19" width="13.875" bestFit="1" customWidth="1"/>
    <col min="20" max="20" width="13.875" customWidth="1"/>
    <col min="21" max="21" width="13.875" bestFit="1" customWidth="1"/>
    <col min="22" max="22" width="13.875" customWidth="1"/>
    <col min="23" max="23" width="13.875" bestFit="1" customWidth="1"/>
    <col min="24" max="24" width="13.875" customWidth="1"/>
    <col min="25" max="25" width="17.25" style="157" customWidth="1"/>
  </cols>
  <sheetData>
    <row r="1" spans="1:25" ht="33" customHeight="1" thickBot="1" x14ac:dyDescent="0.2">
      <c r="A1" s="442" t="s">
        <v>19</v>
      </c>
      <c r="B1" s="442"/>
      <c r="C1" s="442"/>
      <c r="D1" s="442"/>
      <c r="E1" s="442"/>
      <c r="F1" s="442"/>
      <c r="G1" s="442"/>
      <c r="H1" s="442"/>
      <c r="I1" s="442"/>
      <c r="J1" s="442"/>
      <c r="K1" s="442"/>
      <c r="L1" s="442"/>
      <c r="N1" s="443" t="s">
        <v>20</v>
      </c>
      <c r="O1" s="444"/>
      <c r="P1" s="444"/>
      <c r="Q1" s="444"/>
      <c r="R1" s="444"/>
      <c r="S1" s="444"/>
      <c r="T1" s="444"/>
      <c r="U1" s="444"/>
      <c r="V1" s="444"/>
    </row>
    <row r="2" spans="1:25" ht="17.25" customHeight="1" thickBot="1" x14ac:dyDescent="0.2">
      <c r="A2" s="41"/>
      <c r="B2" s="2"/>
      <c r="C2" s="2"/>
      <c r="D2" s="2"/>
      <c r="E2" s="36"/>
      <c r="F2" s="36"/>
      <c r="G2" s="36"/>
      <c r="H2" s="36"/>
      <c r="I2" s="3"/>
      <c r="J2" s="4"/>
      <c r="K2" s="4"/>
      <c r="N2" s="26"/>
      <c r="O2" s="134" t="s">
        <v>30</v>
      </c>
      <c r="P2" s="135" t="s">
        <v>31</v>
      </c>
      <c r="Q2" s="135" t="s">
        <v>32</v>
      </c>
      <c r="R2" s="136" t="s">
        <v>28</v>
      </c>
      <c r="Y2" s="158" t="s">
        <v>54</v>
      </c>
    </row>
    <row r="3" spans="1:25" ht="17.25" customHeight="1" thickBot="1" x14ac:dyDescent="0.2">
      <c r="A3" s="1"/>
      <c r="B3" s="2"/>
      <c r="C3" s="2"/>
      <c r="D3" s="2"/>
      <c r="E3" s="36"/>
      <c r="F3" s="36"/>
      <c r="G3" s="36"/>
      <c r="H3" s="36"/>
      <c r="I3" s="3"/>
      <c r="J3" s="4"/>
      <c r="K3" s="4"/>
      <c r="N3" s="26"/>
      <c r="O3" s="42">
        <v>120</v>
      </c>
      <c r="P3" s="40">
        <f ca="1">C40</f>
        <v>20</v>
      </c>
      <c r="Q3" s="65">
        <f ca="1">O3/P3</f>
        <v>6</v>
      </c>
      <c r="R3" s="66" t="str">
        <f ca="1">TEXT(Q3/24,"h:mm")</f>
        <v>6:00</v>
      </c>
    </row>
    <row r="4" spans="1:25" ht="8.1" customHeight="1" thickBot="1" x14ac:dyDescent="0.2">
      <c r="B4" s="37"/>
      <c r="C4" s="37"/>
      <c r="D4" s="37"/>
      <c r="I4" s="6"/>
      <c r="J4" s="7">
        <v>1</v>
      </c>
      <c r="K4" s="7"/>
      <c r="M4" s="6"/>
      <c r="N4" s="6"/>
      <c r="O4" s="88"/>
      <c r="P4" s="88"/>
    </row>
    <row r="5" spans="1:25" ht="20.100000000000001" customHeight="1" thickTop="1" x14ac:dyDescent="0.15">
      <c r="A5" s="331" t="s">
        <v>18</v>
      </c>
      <c r="B5" s="445">
        <v>41729</v>
      </c>
      <c r="C5" s="446"/>
      <c r="D5" s="447"/>
      <c r="G5" s="448" t="s">
        <v>0</v>
      </c>
      <c r="H5" s="449"/>
      <c r="I5" s="450" t="s">
        <v>59</v>
      </c>
      <c r="J5" s="450"/>
      <c r="K5" s="450"/>
      <c r="L5" s="451"/>
      <c r="M5" s="6"/>
      <c r="N5" s="133" t="s">
        <v>16</v>
      </c>
      <c r="P5" s="133"/>
      <c r="Q5" s="83" t="s">
        <v>52</v>
      </c>
      <c r="R5" s="79"/>
      <c r="S5" s="85" t="s">
        <v>37</v>
      </c>
      <c r="T5" s="117"/>
      <c r="U5" s="87" t="s">
        <v>40</v>
      </c>
      <c r="V5" s="81"/>
      <c r="W5" s="115" t="s">
        <v>43</v>
      </c>
      <c r="X5" s="107"/>
    </row>
    <row r="6" spans="1:25" ht="20.100000000000001" customHeight="1" thickBot="1" x14ac:dyDescent="0.2">
      <c r="A6" s="332" t="s">
        <v>57</v>
      </c>
      <c r="B6" s="436" t="s">
        <v>61</v>
      </c>
      <c r="C6" s="437"/>
      <c r="D6" s="438"/>
      <c r="E6" s="8"/>
      <c r="F6" s="9"/>
      <c r="G6" s="439" t="s">
        <v>1</v>
      </c>
      <c r="H6" s="440"/>
      <c r="I6" s="441" t="s">
        <v>60</v>
      </c>
      <c r="J6" s="441"/>
      <c r="K6" s="441"/>
      <c r="L6" s="25" t="s">
        <v>2</v>
      </c>
      <c r="M6" s="6"/>
      <c r="N6" s="6"/>
      <c r="Q6" s="84" t="s">
        <v>53</v>
      </c>
      <c r="R6" s="80"/>
      <c r="S6" s="86" t="s">
        <v>38</v>
      </c>
      <c r="T6" s="118"/>
      <c r="U6" s="120" t="s">
        <v>41</v>
      </c>
      <c r="V6" s="82"/>
      <c r="W6" s="121" t="s">
        <v>44</v>
      </c>
      <c r="X6" s="108"/>
    </row>
    <row r="7" spans="1:25" ht="19.5" customHeight="1" thickBot="1" x14ac:dyDescent="0.2">
      <c r="A7" s="330" t="str">
        <f>IF(LEN(B5)=6,B5,CONCATENATE(,YEAR(B5),IF(LEN(MONTH(B5)) &gt; 1, "", "0"), MONTH(B5)))</f>
        <v>201804</v>
      </c>
      <c r="D7" s="10"/>
      <c r="E7" s="11"/>
      <c r="F7" s="12"/>
      <c r="G7" s="12"/>
      <c r="H7" s="2"/>
      <c r="I7" s="2"/>
      <c r="J7" s="2"/>
      <c r="K7" s="2"/>
      <c r="L7" s="13"/>
      <c r="M7" s="6"/>
      <c r="N7" s="6"/>
      <c r="Q7" s="84" t="s">
        <v>50</v>
      </c>
      <c r="R7" s="116"/>
      <c r="S7" s="119" t="s">
        <v>39</v>
      </c>
      <c r="T7" s="122"/>
      <c r="U7" s="125" t="s">
        <v>42</v>
      </c>
      <c r="V7" s="123"/>
      <c r="W7" s="126" t="s">
        <v>45</v>
      </c>
      <c r="X7" s="124"/>
    </row>
    <row r="8" spans="1:25" ht="24.75" customHeight="1" thickTop="1" thickBot="1" x14ac:dyDescent="0.2">
      <c r="A8" s="70" t="s">
        <v>3</v>
      </c>
      <c r="B8" s="427" t="s">
        <v>4</v>
      </c>
      <c r="C8" s="428"/>
      <c r="D8" s="429"/>
      <c r="E8" s="71" t="s">
        <v>17</v>
      </c>
      <c r="F8" s="72" t="s">
        <v>5</v>
      </c>
      <c r="G8" s="71" t="s">
        <v>21</v>
      </c>
      <c r="H8" s="73" t="s">
        <v>6</v>
      </c>
      <c r="I8" s="430" t="s">
        <v>7</v>
      </c>
      <c r="J8" s="430"/>
      <c r="K8" s="430"/>
      <c r="L8" s="431"/>
      <c r="M8" s="67">
        <v>0.33333333333333331</v>
      </c>
      <c r="N8" s="75" t="s">
        <v>15</v>
      </c>
      <c r="O8" s="137" t="s">
        <v>27</v>
      </c>
      <c r="P8" s="138" t="s">
        <v>14</v>
      </c>
      <c r="Q8" s="141" t="s">
        <v>46</v>
      </c>
      <c r="R8" s="142" t="s">
        <v>14</v>
      </c>
      <c r="S8" s="145" t="s">
        <v>47</v>
      </c>
      <c r="T8" s="146" t="s">
        <v>14</v>
      </c>
      <c r="U8" s="149" t="s">
        <v>48</v>
      </c>
      <c r="V8" s="150" t="s">
        <v>14</v>
      </c>
      <c r="W8" s="153" t="s">
        <v>49</v>
      </c>
      <c r="X8" s="154" t="s">
        <v>14</v>
      </c>
      <c r="Y8" s="138" t="s">
        <v>55</v>
      </c>
    </row>
    <row r="9" spans="1:25" ht="20.100000000000001" customHeight="1" thickTop="1" x14ac:dyDescent="0.15">
      <c r="A9" s="60">
        <f>TEXT(CONCATENATE(A7, "01"), "0000!/00!/00")*1</f>
        <v>41729</v>
      </c>
      <c r="B9" s="62"/>
      <c r="C9" s="14" t="s">
        <v>8</v>
      </c>
      <c r="D9" s="43"/>
      <c r="E9" s="44"/>
      <c r="F9" s="45"/>
      <c r="G9" s="68">
        <f ca="1">IF(ISERROR(M9), 0, IF(M9="営業日", M$8, 0))</f>
        <v>0</v>
      </c>
      <c r="H9" s="56">
        <f>D9-B9-E9-F9</f>
        <v>0</v>
      </c>
      <c r="I9" s="432"/>
      <c r="J9" s="433"/>
      <c r="K9" s="434"/>
      <c r="L9" s="435"/>
      <c r="M9" s="39" t="str">
        <f ca="1">IF(WEEKDAY(A9)=1,"",IF(WEEKDAY(A9)=7,"",IF(ISERROR(MATCH(A9,INDIRECT("休業日!a1:a365"),0))=FALSE,"","営業日")))</f>
        <v/>
      </c>
      <c r="N9" s="76">
        <f>TEXT(CONCATENATE(A7, "01"), "0000!/00!/00")*1</f>
        <v>41729</v>
      </c>
      <c r="O9" s="127">
        <f t="shared" ref="O9:O10" ca="1" si="0">IF(ISERROR(M9), 0, IF(M9="営業日", $Q$3, 0))</f>
        <v>0</v>
      </c>
      <c r="P9" s="128">
        <f t="shared" ref="P9:P10" si="1">H9*24</f>
        <v>0</v>
      </c>
      <c r="Q9" s="98">
        <f ca="1">$O9*R$7</f>
        <v>0</v>
      </c>
      <c r="R9" s="89"/>
      <c r="S9" s="101">
        <f ca="1">$O9*T$7</f>
        <v>0</v>
      </c>
      <c r="T9" s="90"/>
      <c r="U9" s="104">
        <f ca="1">$O9*V$7</f>
        <v>0</v>
      </c>
      <c r="V9" s="91"/>
      <c r="W9" s="109">
        <f ca="1">$O9*X$7</f>
        <v>0</v>
      </c>
      <c r="X9" s="110"/>
      <c r="Y9" s="160">
        <f>R9+T9+V9+X9</f>
        <v>0</v>
      </c>
    </row>
    <row r="10" spans="1:25" ht="20.100000000000001" customHeight="1" x14ac:dyDescent="0.15">
      <c r="A10" s="60">
        <f>IF(A9="", "",IF(MONTH(A9)=MONTH(A9+1),A9+1,""))</f>
        <v>41730</v>
      </c>
      <c r="B10" s="62">
        <v>0.41666666666666669</v>
      </c>
      <c r="C10" s="14" t="s">
        <v>8</v>
      </c>
      <c r="D10" s="43">
        <v>0.77083333333333337</v>
      </c>
      <c r="E10" s="46">
        <v>4.1666666666666664E-2</v>
      </c>
      <c r="F10" s="47"/>
      <c r="G10" s="68">
        <f t="shared" ref="G10:G39" ca="1" si="2">IF(ISERROR(M10), 0, IF(M10="営業日", M$8, 0))</f>
        <v>0.33333333333333331</v>
      </c>
      <c r="H10" s="57">
        <f t="shared" ref="H10:H39" si="3">D10-B10-E10-F10</f>
        <v>0.3125</v>
      </c>
      <c r="I10" s="413" t="s">
        <v>147</v>
      </c>
      <c r="J10" s="414"/>
      <c r="K10" s="415"/>
      <c r="L10" s="416"/>
      <c r="M10" s="39" t="str">
        <f t="shared" ref="M10:M39" ca="1" si="4">IF(WEEKDAY(A10)=1,"",IF(WEEKDAY(A10)=7,"",IF(ISERROR(MATCH(A10,INDIRECT("休業日!a1:a365"),0))=FALSE,"","営業日")))</f>
        <v>営業日</v>
      </c>
      <c r="N10" s="77">
        <f>IF(N9="", "",IF(MONTH(N9)=MONTH(N9+1),N9+1,""))</f>
        <v>41730</v>
      </c>
      <c r="O10" s="129">
        <f t="shared" ca="1" si="0"/>
        <v>6</v>
      </c>
      <c r="P10" s="130">
        <f t="shared" si="1"/>
        <v>7.5</v>
      </c>
      <c r="Q10" s="99">
        <f t="shared" ref="Q10:W39" ca="1" si="5">$O10*R$7</f>
        <v>0</v>
      </c>
      <c r="R10" s="92"/>
      <c r="S10" s="102">
        <f t="shared" ca="1" si="5"/>
        <v>0</v>
      </c>
      <c r="T10" s="93"/>
      <c r="U10" s="105">
        <f t="shared" ca="1" si="5"/>
        <v>0</v>
      </c>
      <c r="V10" s="94"/>
      <c r="W10" s="111">
        <f t="shared" ca="1" si="5"/>
        <v>0</v>
      </c>
      <c r="X10" s="112"/>
      <c r="Y10" s="161">
        <f t="shared" ref="Y10:Y39" si="6">R10+T10+V10+X10</f>
        <v>0</v>
      </c>
    </row>
    <row r="11" spans="1:25" ht="20.100000000000001" customHeight="1" x14ac:dyDescent="0.15">
      <c r="A11" s="60">
        <f t="shared" ref="A11:A39" si="7">IF(A10="", "",IF(MONTH(A10)=MONTH(A10+1),A10+1,""))</f>
        <v>41731</v>
      </c>
      <c r="B11" s="62"/>
      <c r="C11" s="14" t="s">
        <v>8</v>
      </c>
      <c r="D11" s="43"/>
      <c r="E11" s="48"/>
      <c r="F11" s="47"/>
      <c r="G11" s="68">
        <f t="shared" ca="1" si="2"/>
        <v>0.33333333333333331</v>
      </c>
      <c r="H11" s="57">
        <f t="shared" si="3"/>
        <v>0</v>
      </c>
      <c r="I11" s="413" t="s">
        <v>146</v>
      </c>
      <c r="J11" s="414"/>
      <c r="K11" s="415"/>
      <c r="L11" s="416"/>
      <c r="M11" s="39" t="str">
        <f t="shared" ca="1" si="4"/>
        <v>営業日</v>
      </c>
      <c r="N11" s="77">
        <f t="shared" ref="N11:N39" si="8">IF(N10="", "",IF(MONTH(N10)=MONTH(N10+1),N10+1,""))</f>
        <v>41731</v>
      </c>
      <c r="O11" s="129">
        <f ca="1">IF(ISERROR(M11), 0, IF(M11="営業日", $Q$3, 0))</f>
        <v>6</v>
      </c>
      <c r="P11" s="130">
        <f>H11*24</f>
        <v>0</v>
      </c>
      <c r="Q11" s="99">
        <f t="shared" ca="1" si="5"/>
        <v>0</v>
      </c>
      <c r="R11" s="92"/>
      <c r="S11" s="102">
        <f t="shared" ca="1" si="5"/>
        <v>0</v>
      </c>
      <c r="T11" s="93"/>
      <c r="U11" s="105">
        <f t="shared" ca="1" si="5"/>
        <v>0</v>
      </c>
      <c r="V11" s="94"/>
      <c r="W11" s="111">
        <f t="shared" ca="1" si="5"/>
        <v>0</v>
      </c>
      <c r="X11" s="112"/>
      <c r="Y11" s="161">
        <f t="shared" si="6"/>
        <v>0</v>
      </c>
    </row>
    <row r="12" spans="1:25" ht="20.100000000000001" customHeight="1" x14ac:dyDescent="0.15">
      <c r="A12" s="60">
        <f t="shared" si="7"/>
        <v>41732</v>
      </c>
      <c r="B12" s="62">
        <v>0.41666666666666669</v>
      </c>
      <c r="C12" s="14" t="s">
        <v>8</v>
      </c>
      <c r="D12" s="43">
        <v>0.79166666666666663</v>
      </c>
      <c r="E12" s="48">
        <v>4.1666666666666664E-2</v>
      </c>
      <c r="F12" s="47"/>
      <c r="G12" s="68">
        <f t="shared" ca="1" si="2"/>
        <v>0.33333333333333331</v>
      </c>
      <c r="H12" s="57">
        <f t="shared" si="3"/>
        <v>0.33333333333333326</v>
      </c>
      <c r="I12" s="413"/>
      <c r="J12" s="414"/>
      <c r="K12" s="415"/>
      <c r="L12" s="416"/>
      <c r="M12" s="39" t="str">
        <f t="shared" ca="1" si="4"/>
        <v>営業日</v>
      </c>
      <c r="N12" s="77">
        <f t="shared" si="8"/>
        <v>41732</v>
      </c>
      <c r="O12" s="129">
        <f t="shared" ref="O12:O39" ca="1" si="9">IF(ISERROR(M12), 0, IF(M12="営業日", $Q$3, 0))</f>
        <v>6</v>
      </c>
      <c r="P12" s="130">
        <f t="shared" ref="P12:P39" si="10">H12*24</f>
        <v>7.9999999999999982</v>
      </c>
      <c r="Q12" s="99">
        <f t="shared" ca="1" si="5"/>
        <v>0</v>
      </c>
      <c r="R12" s="92"/>
      <c r="S12" s="102">
        <f t="shared" ca="1" si="5"/>
        <v>0</v>
      </c>
      <c r="T12" s="93"/>
      <c r="U12" s="105">
        <f t="shared" ca="1" si="5"/>
        <v>0</v>
      </c>
      <c r="V12" s="94"/>
      <c r="W12" s="111">
        <f t="shared" ca="1" si="5"/>
        <v>0</v>
      </c>
      <c r="X12" s="112"/>
      <c r="Y12" s="161">
        <f t="shared" si="6"/>
        <v>0</v>
      </c>
    </row>
    <row r="13" spans="1:25" ht="20.100000000000001" customHeight="1" x14ac:dyDescent="0.15">
      <c r="A13" s="60">
        <f t="shared" si="7"/>
        <v>41733</v>
      </c>
      <c r="B13" s="62">
        <v>0.41666666666666669</v>
      </c>
      <c r="C13" s="14" t="s">
        <v>8</v>
      </c>
      <c r="D13" s="43">
        <v>0.91666666666666663</v>
      </c>
      <c r="E13" s="48">
        <v>4.1666666666666664E-2</v>
      </c>
      <c r="F13" s="47">
        <v>8.3333333333333329E-2</v>
      </c>
      <c r="G13" s="68">
        <f t="shared" ca="1" si="2"/>
        <v>0.33333333333333331</v>
      </c>
      <c r="H13" s="57">
        <f t="shared" si="3"/>
        <v>0.37499999999999994</v>
      </c>
      <c r="I13" s="413" t="s">
        <v>148</v>
      </c>
      <c r="J13" s="414"/>
      <c r="K13" s="415"/>
      <c r="L13" s="416"/>
      <c r="M13" s="39" t="str">
        <f t="shared" ca="1" si="4"/>
        <v>営業日</v>
      </c>
      <c r="N13" s="77">
        <f t="shared" si="8"/>
        <v>41733</v>
      </c>
      <c r="O13" s="129">
        <f t="shared" ca="1" si="9"/>
        <v>6</v>
      </c>
      <c r="P13" s="130">
        <f t="shared" si="10"/>
        <v>8.9999999999999982</v>
      </c>
      <c r="Q13" s="99">
        <f t="shared" ca="1" si="5"/>
        <v>0</v>
      </c>
      <c r="R13" s="92"/>
      <c r="S13" s="102">
        <f t="shared" ca="1" si="5"/>
        <v>0</v>
      </c>
      <c r="T13" s="93"/>
      <c r="U13" s="105">
        <f t="shared" ca="1" si="5"/>
        <v>0</v>
      </c>
      <c r="V13" s="94"/>
      <c r="W13" s="111">
        <f t="shared" ca="1" si="5"/>
        <v>0</v>
      </c>
      <c r="X13" s="112"/>
      <c r="Y13" s="161">
        <f t="shared" si="6"/>
        <v>0</v>
      </c>
    </row>
    <row r="14" spans="1:25" ht="20.100000000000001" customHeight="1" x14ac:dyDescent="0.15">
      <c r="A14" s="60">
        <f t="shared" si="7"/>
        <v>41734</v>
      </c>
      <c r="B14" s="62">
        <v>0.45833333333333331</v>
      </c>
      <c r="C14" s="14" t="s">
        <v>8</v>
      </c>
      <c r="D14" s="43">
        <v>0.79166666666666663</v>
      </c>
      <c r="E14" s="48">
        <v>4.1666666666666664E-2</v>
      </c>
      <c r="F14" s="47"/>
      <c r="G14" s="68">
        <f t="shared" ca="1" si="2"/>
        <v>0.33333333333333331</v>
      </c>
      <c r="H14" s="57">
        <f t="shared" si="3"/>
        <v>0.29166666666666663</v>
      </c>
      <c r="I14" s="413" t="s">
        <v>84</v>
      </c>
      <c r="J14" s="414"/>
      <c r="K14" s="415"/>
      <c r="L14" s="416"/>
      <c r="M14" s="39" t="str">
        <f t="shared" ca="1" si="4"/>
        <v>営業日</v>
      </c>
      <c r="N14" s="77">
        <f t="shared" si="8"/>
        <v>41734</v>
      </c>
      <c r="O14" s="129">
        <f t="shared" ca="1" si="9"/>
        <v>6</v>
      </c>
      <c r="P14" s="130">
        <f t="shared" si="10"/>
        <v>6.9999999999999991</v>
      </c>
      <c r="Q14" s="99">
        <f t="shared" ca="1" si="5"/>
        <v>0</v>
      </c>
      <c r="R14" s="92"/>
      <c r="S14" s="102">
        <f t="shared" ca="1" si="5"/>
        <v>0</v>
      </c>
      <c r="T14" s="93"/>
      <c r="U14" s="105">
        <f t="shared" ca="1" si="5"/>
        <v>0</v>
      </c>
      <c r="V14" s="94"/>
      <c r="W14" s="111">
        <f t="shared" ca="1" si="5"/>
        <v>0</v>
      </c>
      <c r="X14" s="112"/>
      <c r="Y14" s="161">
        <f t="shared" si="6"/>
        <v>0</v>
      </c>
    </row>
    <row r="15" spans="1:25" ht="20.100000000000001" customHeight="1" x14ac:dyDescent="0.15">
      <c r="A15" s="60">
        <f t="shared" si="7"/>
        <v>41735</v>
      </c>
      <c r="B15" s="62"/>
      <c r="C15" s="14" t="s">
        <v>8</v>
      </c>
      <c r="D15" s="43"/>
      <c r="E15" s="48"/>
      <c r="F15" s="47"/>
      <c r="G15" s="68">
        <f t="shared" ca="1" si="2"/>
        <v>0</v>
      </c>
      <c r="H15" s="57">
        <f t="shared" si="3"/>
        <v>0</v>
      </c>
      <c r="I15" s="413"/>
      <c r="J15" s="414"/>
      <c r="K15" s="415"/>
      <c r="L15" s="416"/>
      <c r="M15" s="39" t="str">
        <f t="shared" ca="1" si="4"/>
        <v/>
      </c>
      <c r="N15" s="77">
        <f t="shared" si="8"/>
        <v>41735</v>
      </c>
      <c r="O15" s="129">
        <f t="shared" ca="1" si="9"/>
        <v>0</v>
      </c>
      <c r="P15" s="130">
        <f t="shared" si="10"/>
        <v>0</v>
      </c>
      <c r="Q15" s="99">
        <f t="shared" ca="1" si="5"/>
        <v>0</v>
      </c>
      <c r="R15" s="92"/>
      <c r="S15" s="102">
        <f t="shared" ca="1" si="5"/>
        <v>0</v>
      </c>
      <c r="T15" s="93"/>
      <c r="U15" s="105">
        <f t="shared" ca="1" si="5"/>
        <v>0</v>
      </c>
      <c r="V15" s="94"/>
      <c r="W15" s="111">
        <f t="shared" ca="1" si="5"/>
        <v>0</v>
      </c>
      <c r="X15" s="112"/>
      <c r="Y15" s="161">
        <f t="shared" si="6"/>
        <v>0</v>
      </c>
    </row>
    <row r="16" spans="1:25" ht="20.100000000000001" customHeight="1" x14ac:dyDescent="0.15">
      <c r="A16" s="60">
        <f t="shared" si="7"/>
        <v>41736</v>
      </c>
      <c r="B16" s="62"/>
      <c r="C16" s="14" t="s">
        <v>8</v>
      </c>
      <c r="D16" s="43"/>
      <c r="E16" s="48"/>
      <c r="F16" s="47"/>
      <c r="G16" s="68">
        <f t="shared" ca="1" si="2"/>
        <v>0</v>
      </c>
      <c r="H16" s="57">
        <f t="shared" si="3"/>
        <v>0</v>
      </c>
      <c r="I16" s="413"/>
      <c r="J16" s="414"/>
      <c r="K16" s="415"/>
      <c r="L16" s="416"/>
      <c r="M16" s="39" t="str">
        <f t="shared" ca="1" si="4"/>
        <v/>
      </c>
      <c r="N16" s="77">
        <f t="shared" si="8"/>
        <v>41736</v>
      </c>
      <c r="O16" s="129">
        <f t="shared" ca="1" si="9"/>
        <v>0</v>
      </c>
      <c r="P16" s="130">
        <f t="shared" si="10"/>
        <v>0</v>
      </c>
      <c r="Q16" s="99">
        <f t="shared" ca="1" si="5"/>
        <v>0</v>
      </c>
      <c r="R16" s="92"/>
      <c r="S16" s="102">
        <f t="shared" ca="1" si="5"/>
        <v>0</v>
      </c>
      <c r="T16" s="93"/>
      <c r="U16" s="105">
        <f t="shared" ca="1" si="5"/>
        <v>0</v>
      </c>
      <c r="V16" s="94"/>
      <c r="W16" s="111">
        <f t="shared" ca="1" si="5"/>
        <v>0</v>
      </c>
      <c r="X16" s="112"/>
      <c r="Y16" s="161">
        <f t="shared" si="6"/>
        <v>0</v>
      </c>
    </row>
    <row r="17" spans="1:25" ht="20.100000000000001" customHeight="1" x14ac:dyDescent="0.15">
      <c r="A17" s="60">
        <f t="shared" si="7"/>
        <v>41737</v>
      </c>
      <c r="B17" s="62">
        <v>0.375</v>
      </c>
      <c r="C17" s="14" t="s">
        <v>8</v>
      </c>
      <c r="D17" s="43">
        <v>0.79166666666666663</v>
      </c>
      <c r="E17" s="48">
        <v>4.1666666666666664E-2</v>
      </c>
      <c r="F17" s="47"/>
      <c r="G17" s="68">
        <f t="shared" ca="1" si="2"/>
        <v>0.33333333333333331</v>
      </c>
      <c r="H17" s="57">
        <f t="shared" si="3"/>
        <v>0.37499999999999994</v>
      </c>
      <c r="I17" s="413"/>
      <c r="J17" s="414"/>
      <c r="K17" s="415"/>
      <c r="L17" s="416"/>
      <c r="M17" s="39" t="str">
        <f t="shared" ca="1" si="4"/>
        <v>営業日</v>
      </c>
      <c r="N17" s="77">
        <f t="shared" si="8"/>
        <v>41737</v>
      </c>
      <c r="O17" s="129">
        <f t="shared" ca="1" si="9"/>
        <v>6</v>
      </c>
      <c r="P17" s="130">
        <f t="shared" si="10"/>
        <v>8.9999999999999982</v>
      </c>
      <c r="Q17" s="99">
        <f t="shared" ca="1" si="5"/>
        <v>0</v>
      </c>
      <c r="R17" s="92"/>
      <c r="S17" s="102">
        <f t="shared" ca="1" si="5"/>
        <v>0</v>
      </c>
      <c r="T17" s="93"/>
      <c r="U17" s="105">
        <f t="shared" ca="1" si="5"/>
        <v>0</v>
      </c>
      <c r="V17" s="94"/>
      <c r="W17" s="111">
        <f t="shared" ca="1" si="5"/>
        <v>0</v>
      </c>
      <c r="X17" s="112"/>
      <c r="Y17" s="161">
        <f t="shared" si="6"/>
        <v>0</v>
      </c>
    </row>
    <row r="18" spans="1:25" ht="20.100000000000001" customHeight="1" x14ac:dyDescent="0.15">
      <c r="A18" s="60">
        <f t="shared" si="7"/>
        <v>41738</v>
      </c>
      <c r="B18" s="62">
        <v>0.41666666666666669</v>
      </c>
      <c r="C18" s="14" t="s">
        <v>8</v>
      </c>
      <c r="D18" s="43">
        <v>0.85416666666666663</v>
      </c>
      <c r="E18" s="48">
        <v>4.1666666666666664E-2</v>
      </c>
      <c r="F18" s="47"/>
      <c r="G18" s="68">
        <f t="shared" ca="1" si="2"/>
        <v>0.33333333333333331</v>
      </c>
      <c r="H18" s="57">
        <f t="shared" si="3"/>
        <v>0.39583333333333326</v>
      </c>
      <c r="I18" s="413"/>
      <c r="J18" s="414"/>
      <c r="K18" s="415"/>
      <c r="L18" s="416"/>
      <c r="M18" s="39" t="str">
        <f t="shared" ca="1" si="4"/>
        <v>営業日</v>
      </c>
      <c r="N18" s="77">
        <f t="shared" si="8"/>
        <v>41738</v>
      </c>
      <c r="O18" s="129">
        <f t="shared" ca="1" si="9"/>
        <v>6</v>
      </c>
      <c r="P18" s="130">
        <f t="shared" si="10"/>
        <v>9.4999999999999982</v>
      </c>
      <c r="Q18" s="99">
        <f t="shared" ca="1" si="5"/>
        <v>0</v>
      </c>
      <c r="R18" s="92"/>
      <c r="S18" s="102">
        <f t="shared" ca="1" si="5"/>
        <v>0</v>
      </c>
      <c r="T18" s="93"/>
      <c r="U18" s="105">
        <f t="shared" ca="1" si="5"/>
        <v>0</v>
      </c>
      <c r="V18" s="94"/>
      <c r="W18" s="111">
        <f t="shared" ca="1" si="5"/>
        <v>0</v>
      </c>
      <c r="X18" s="112"/>
      <c r="Y18" s="161">
        <f t="shared" si="6"/>
        <v>0</v>
      </c>
    </row>
    <row r="19" spans="1:25" ht="20.100000000000001" customHeight="1" x14ac:dyDescent="0.15">
      <c r="A19" s="60">
        <f t="shared" si="7"/>
        <v>41739</v>
      </c>
      <c r="B19" s="62">
        <v>0.33333333333333331</v>
      </c>
      <c r="C19" s="14" t="s">
        <v>8</v>
      </c>
      <c r="D19" s="43">
        <v>0.66666666666666663</v>
      </c>
      <c r="E19" s="48">
        <v>4.1666666666666664E-2</v>
      </c>
      <c r="F19" s="47"/>
      <c r="G19" s="68">
        <f t="shared" ca="1" si="2"/>
        <v>0.33333333333333331</v>
      </c>
      <c r="H19" s="57">
        <f t="shared" si="3"/>
        <v>0.29166666666666663</v>
      </c>
      <c r="I19" s="413"/>
      <c r="J19" s="414"/>
      <c r="K19" s="415"/>
      <c r="L19" s="416"/>
      <c r="M19" s="39" t="str">
        <f t="shared" ca="1" si="4"/>
        <v>営業日</v>
      </c>
      <c r="N19" s="77">
        <f t="shared" si="8"/>
        <v>41739</v>
      </c>
      <c r="O19" s="129">
        <f t="shared" ca="1" si="9"/>
        <v>6</v>
      </c>
      <c r="P19" s="130">
        <f t="shared" si="10"/>
        <v>6.9999999999999991</v>
      </c>
      <c r="Q19" s="99">
        <f t="shared" ca="1" si="5"/>
        <v>0</v>
      </c>
      <c r="R19" s="92"/>
      <c r="S19" s="102">
        <f t="shared" ca="1" si="5"/>
        <v>0</v>
      </c>
      <c r="T19" s="93"/>
      <c r="U19" s="105">
        <f t="shared" ca="1" si="5"/>
        <v>0</v>
      </c>
      <c r="V19" s="94"/>
      <c r="W19" s="111">
        <f t="shared" ca="1" si="5"/>
        <v>0</v>
      </c>
      <c r="X19" s="112"/>
      <c r="Y19" s="161">
        <f t="shared" si="6"/>
        <v>0</v>
      </c>
    </row>
    <row r="20" spans="1:25" ht="20.100000000000001" customHeight="1" x14ac:dyDescent="0.15">
      <c r="A20" s="60">
        <f t="shared" si="7"/>
        <v>41740</v>
      </c>
      <c r="B20" s="62"/>
      <c r="C20" s="14" t="s">
        <v>8</v>
      </c>
      <c r="D20" s="43"/>
      <c r="E20" s="48"/>
      <c r="F20" s="47"/>
      <c r="G20" s="68">
        <f t="shared" ca="1" si="2"/>
        <v>0.33333333333333331</v>
      </c>
      <c r="H20" s="57">
        <f t="shared" si="3"/>
        <v>0</v>
      </c>
      <c r="I20" s="413" t="s">
        <v>146</v>
      </c>
      <c r="J20" s="414"/>
      <c r="K20" s="415"/>
      <c r="L20" s="416"/>
      <c r="M20" s="39" t="str">
        <f t="shared" ca="1" si="4"/>
        <v>営業日</v>
      </c>
      <c r="N20" s="77">
        <f t="shared" si="8"/>
        <v>41740</v>
      </c>
      <c r="O20" s="129">
        <f t="shared" ca="1" si="9"/>
        <v>6</v>
      </c>
      <c r="P20" s="130">
        <f t="shared" si="10"/>
        <v>0</v>
      </c>
      <c r="Q20" s="99">
        <f t="shared" ca="1" si="5"/>
        <v>0</v>
      </c>
      <c r="R20" s="92"/>
      <c r="S20" s="102">
        <f t="shared" ca="1" si="5"/>
        <v>0</v>
      </c>
      <c r="T20" s="93"/>
      <c r="U20" s="105">
        <f t="shared" ca="1" si="5"/>
        <v>0</v>
      </c>
      <c r="V20" s="94"/>
      <c r="W20" s="111">
        <f t="shared" ca="1" si="5"/>
        <v>0</v>
      </c>
      <c r="X20" s="112"/>
      <c r="Y20" s="161">
        <f t="shared" si="6"/>
        <v>0</v>
      </c>
    </row>
    <row r="21" spans="1:25" ht="20.100000000000001" customHeight="1" x14ac:dyDescent="0.15">
      <c r="A21" s="60">
        <f t="shared" si="7"/>
        <v>41741</v>
      </c>
      <c r="B21" s="62">
        <v>0.41666666666666669</v>
      </c>
      <c r="C21" s="14" t="s">
        <v>8</v>
      </c>
      <c r="D21" s="43">
        <v>0.79166666666666663</v>
      </c>
      <c r="E21" s="48">
        <v>4.1666666666666664E-2</v>
      </c>
      <c r="F21" s="47"/>
      <c r="G21" s="68">
        <f t="shared" ca="1" si="2"/>
        <v>0.33333333333333331</v>
      </c>
      <c r="H21" s="57">
        <f t="shared" si="3"/>
        <v>0.33333333333333326</v>
      </c>
      <c r="I21" s="413"/>
      <c r="J21" s="414"/>
      <c r="K21" s="415"/>
      <c r="L21" s="416"/>
      <c r="M21" s="39" t="str">
        <f t="shared" ca="1" si="4"/>
        <v>営業日</v>
      </c>
      <c r="N21" s="77">
        <f t="shared" si="8"/>
        <v>41741</v>
      </c>
      <c r="O21" s="129">
        <f t="shared" ca="1" si="9"/>
        <v>6</v>
      </c>
      <c r="P21" s="130">
        <f t="shared" si="10"/>
        <v>7.9999999999999982</v>
      </c>
      <c r="Q21" s="99">
        <f t="shared" ca="1" si="5"/>
        <v>0</v>
      </c>
      <c r="R21" s="92"/>
      <c r="S21" s="102">
        <f t="shared" ca="1" si="5"/>
        <v>0</v>
      </c>
      <c r="T21" s="93"/>
      <c r="U21" s="105">
        <f t="shared" ca="1" si="5"/>
        <v>0</v>
      </c>
      <c r="V21" s="94"/>
      <c r="W21" s="111">
        <f t="shared" ca="1" si="5"/>
        <v>0</v>
      </c>
      <c r="X21" s="112"/>
      <c r="Y21" s="161">
        <f t="shared" si="6"/>
        <v>0</v>
      </c>
    </row>
    <row r="22" spans="1:25" ht="20.100000000000001" customHeight="1" x14ac:dyDescent="0.15">
      <c r="A22" s="60">
        <f t="shared" si="7"/>
        <v>41742</v>
      </c>
      <c r="B22" s="62"/>
      <c r="C22" s="14" t="s">
        <v>8</v>
      </c>
      <c r="D22" s="43"/>
      <c r="E22" s="48"/>
      <c r="F22" s="47"/>
      <c r="G22" s="68">
        <f t="shared" ca="1" si="2"/>
        <v>0</v>
      </c>
      <c r="H22" s="57">
        <f t="shared" si="3"/>
        <v>0</v>
      </c>
      <c r="I22" s="413"/>
      <c r="J22" s="414"/>
      <c r="K22" s="415"/>
      <c r="L22" s="416"/>
      <c r="M22" s="39" t="str">
        <f t="shared" ca="1" si="4"/>
        <v/>
      </c>
      <c r="N22" s="77">
        <f t="shared" si="8"/>
        <v>41742</v>
      </c>
      <c r="O22" s="129">
        <f t="shared" ca="1" si="9"/>
        <v>0</v>
      </c>
      <c r="P22" s="130">
        <f t="shared" si="10"/>
        <v>0</v>
      </c>
      <c r="Q22" s="99">
        <f t="shared" ca="1" si="5"/>
        <v>0</v>
      </c>
      <c r="R22" s="92"/>
      <c r="S22" s="102">
        <f t="shared" ca="1" si="5"/>
        <v>0</v>
      </c>
      <c r="T22" s="93"/>
      <c r="U22" s="105">
        <f t="shared" ca="1" si="5"/>
        <v>0</v>
      </c>
      <c r="V22" s="94"/>
      <c r="W22" s="111">
        <f t="shared" ca="1" si="5"/>
        <v>0</v>
      </c>
      <c r="X22" s="112"/>
      <c r="Y22" s="161">
        <f t="shared" si="6"/>
        <v>0</v>
      </c>
    </row>
    <row r="23" spans="1:25" ht="20.100000000000001" customHeight="1" x14ac:dyDescent="0.15">
      <c r="A23" s="60">
        <f t="shared" si="7"/>
        <v>41743</v>
      </c>
      <c r="B23" s="62"/>
      <c r="C23" s="14" t="s">
        <v>8</v>
      </c>
      <c r="D23" s="43"/>
      <c r="E23" s="48"/>
      <c r="F23" s="47"/>
      <c r="G23" s="68">
        <f t="shared" ca="1" si="2"/>
        <v>0</v>
      </c>
      <c r="H23" s="57">
        <f t="shared" si="3"/>
        <v>0</v>
      </c>
      <c r="I23" s="413"/>
      <c r="J23" s="414"/>
      <c r="K23" s="415"/>
      <c r="L23" s="416"/>
      <c r="M23" s="39" t="str">
        <f t="shared" ca="1" si="4"/>
        <v/>
      </c>
      <c r="N23" s="77">
        <f t="shared" si="8"/>
        <v>41743</v>
      </c>
      <c r="O23" s="129">
        <f t="shared" ca="1" si="9"/>
        <v>0</v>
      </c>
      <c r="P23" s="130">
        <f t="shared" si="10"/>
        <v>0</v>
      </c>
      <c r="Q23" s="99">
        <f t="shared" ca="1" si="5"/>
        <v>0</v>
      </c>
      <c r="R23" s="92"/>
      <c r="S23" s="102">
        <f t="shared" ca="1" si="5"/>
        <v>0</v>
      </c>
      <c r="T23" s="93"/>
      <c r="U23" s="105">
        <f t="shared" ca="1" si="5"/>
        <v>0</v>
      </c>
      <c r="V23" s="94"/>
      <c r="W23" s="111">
        <f t="shared" ca="1" si="5"/>
        <v>0</v>
      </c>
      <c r="X23" s="112"/>
      <c r="Y23" s="161">
        <f t="shared" si="6"/>
        <v>0</v>
      </c>
    </row>
    <row r="24" spans="1:25" ht="20.100000000000001" customHeight="1" x14ac:dyDescent="0.15">
      <c r="A24" s="60">
        <f t="shared" si="7"/>
        <v>41744</v>
      </c>
      <c r="B24" s="62">
        <v>0.41666666666666669</v>
      </c>
      <c r="C24" s="14" t="s">
        <v>8</v>
      </c>
      <c r="D24" s="43">
        <v>0.79166666666666663</v>
      </c>
      <c r="E24" s="48">
        <v>4.1666666666666664E-2</v>
      </c>
      <c r="F24" s="47"/>
      <c r="G24" s="68">
        <f t="shared" ca="1" si="2"/>
        <v>0.33333333333333331</v>
      </c>
      <c r="H24" s="57">
        <f t="shared" si="3"/>
        <v>0.33333333333333326</v>
      </c>
      <c r="I24" s="413"/>
      <c r="J24" s="414"/>
      <c r="K24" s="415"/>
      <c r="L24" s="416"/>
      <c r="M24" s="39" t="str">
        <f t="shared" ca="1" si="4"/>
        <v>営業日</v>
      </c>
      <c r="N24" s="77">
        <f t="shared" si="8"/>
        <v>41744</v>
      </c>
      <c r="O24" s="129">
        <f t="shared" ca="1" si="9"/>
        <v>6</v>
      </c>
      <c r="P24" s="130">
        <f t="shared" si="10"/>
        <v>7.9999999999999982</v>
      </c>
      <c r="Q24" s="99">
        <f t="shared" ca="1" si="5"/>
        <v>0</v>
      </c>
      <c r="R24" s="92"/>
      <c r="S24" s="102">
        <f t="shared" ca="1" si="5"/>
        <v>0</v>
      </c>
      <c r="T24" s="93"/>
      <c r="U24" s="105">
        <f t="shared" ca="1" si="5"/>
        <v>0</v>
      </c>
      <c r="V24" s="94"/>
      <c r="W24" s="111">
        <f t="shared" ca="1" si="5"/>
        <v>0</v>
      </c>
      <c r="X24" s="112"/>
      <c r="Y24" s="161">
        <f t="shared" si="6"/>
        <v>0</v>
      </c>
    </row>
    <row r="25" spans="1:25" ht="20.100000000000001" customHeight="1" x14ac:dyDescent="0.15">
      <c r="A25" s="60">
        <f t="shared" si="7"/>
        <v>41745</v>
      </c>
      <c r="B25" s="62"/>
      <c r="C25" s="14" t="s">
        <v>8</v>
      </c>
      <c r="D25" s="43"/>
      <c r="E25" s="48"/>
      <c r="F25" s="47"/>
      <c r="G25" s="68">
        <f t="shared" ca="1" si="2"/>
        <v>0.33333333333333331</v>
      </c>
      <c r="H25" s="57">
        <f t="shared" si="3"/>
        <v>0</v>
      </c>
      <c r="I25" s="413" t="s">
        <v>146</v>
      </c>
      <c r="J25" s="414"/>
      <c r="K25" s="415"/>
      <c r="L25" s="416"/>
      <c r="M25" s="39" t="str">
        <f t="shared" ca="1" si="4"/>
        <v>営業日</v>
      </c>
      <c r="N25" s="77">
        <f t="shared" si="8"/>
        <v>41745</v>
      </c>
      <c r="O25" s="129">
        <f t="shared" ca="1" si="9"/>
        <v>6</v>
      </c>
      <c r="P25" s="130">
        <f t="shared" si="10"/>
        <v>0</v>
      </c>
      <c r="Q25" s="99">
        <f t="shared" ca="1" si="5"/>
        <v>0</v>
      </c>
      <c r="R25" s="92"/>
      <c r="S25" s="102">
        <f t="shared" ca="1" si="5"/>
        <v>0</v>
      </c>
      <c r="T25" s="93"/>
      <c r="U25" s="105">
        <f t="shared" ca="1" si="5"/>
        <v>0</v>
      </c>
      <c r="V25" s="94"/>
      <c r="W25" s="111">
        <f t="shared" ca="1" si="5"/>
        <v>0</v>
      </c>
      <c r="X25" s="112"/>
      <c r="Y25" s="161">
        <f t="shared" si="6"/>
        <v>0</v>
      </c>
    </row>
    <row r="26" spans="1:25" ht="20.100000000000001" customHeight="1" x14ac:dyDescent="0.15">
      <c r="A26" s="60">
        <f t="shared" si="7"/>
        <v>41746</v>
      </c>
      <c r="B26" s="62">
        <v>0.41666666666666669</v>
      </c>
      <c r="C26" s="14" t="s">
        <v>8</v>
      </c>
      <c r="D26" s="43">
        <v>0.79166666666666663</v>
      </c>
      <c r="E26" s="48">
        <v>4.1666666666666664E-2</v>
      </c>
      <c r="F26" s="47"/>
      <c r="G26" s="68">
        <f t="shared" ca="1" si="2"/>
        <v>0.33333333333333331</v>
      </c>
      <c r="H26" s="57">
        <f t="shared" si="3"/>
        <v>0.33333333333333326</v>
      </c>
      <c r="I26" s="413"/>
      <c r="J26" s="414"/>
      <c r="K26" s="415"/>
      <c r="L26" s="416"/>
      <c r="M26" s="39" t="str">
        <f t="shared" ca="1" si="4"/>
        <v>営業日</v>
      </c>
      <c r="N26" s="77">
        <f t="shared" si="8"/>
        <v>41746</v>
      </c>
      <c r="O26" s="129">
        <f t="shared" ca="1" si="9"/>
        <v>6</v>
      </c>
      <c r="P26" s="130">
        <f t="shared" si="10"/>
        <v>7.9999999999999982</v>
      </c>
      <c r="Q26" s="99">
        <f t="shared" ca="1" si="5"/>
        <v>0</v>
      </c>
      <c r="R26" s="92"/>
      <c r="S26" s="102">
        <f t="shared" ca="1" si="5"/>
        <v>0</v>
      </c>
      <c r="T26" s="93"/>
      <c r="U26" s="105">
        <f t="shared" ca="1" si="5"/>
        <v>0</v>
      </c>
      <c r="V26" s="94"/>
      <c r="W26" s="111">
        <f t="shared" ca="1" si="5"/>
        <v>0</v>
      </c>
      <c r="X26" s="112"/>
      <c r="Y26" s="161">
        <f t="shared" si="6"/>
        <v>0</v>
      </c>
    </row>
    <row r="27" spans="1:25" ht="20.100000000000001" customHeight="1" x14ac:dyDescent="0.15">
      <c r="A27" s="60">
        <f t="shared" si="7"/>
        <v>41747</v>
      </c>
      <c r="B27" s="62"/>
      <c r="C27" s="14" t="s">
        <v>8</v>
      </c>
      <c r="D27" s="43"/>
      <c r="E27" s="48"/>
      <c r="F27" s="47"/>
      <c r="G27" s="68">
        <f t="shared" ca="1" si="2"/>
        <v>0.33333333333333331</v>
      </c>
      <c r="H27" s="57">
        <f t="shared" si="3"/>
        <v>0</v>
      </c>
      <c r="I27" s="413" t="s">
        <v>146</v>
      </c>
      <c r="J27" s="414"/>
      <c r="K27" s="415"/>
      <c r="L27" s="416"/>
      <c r="M27" s="39" t="str">
        <f t="shared" ca="1" si="4"/>
        <v>営業日</v>
      </c>
      <c r="N27" s="77">
        <f t="shared" si="8"/>
        <v>41747</v>
      </c>
      <c r="O27" s="129">
        <f t="shared" ca="1" si="9"/>
        <v>6</v>
      </c>
      <c r="P27" s="130">
        <f t="shared" si="10"/>
        <v>0</v>
      </c>
      <c r="Q27" s="99">
        <f t="shared" ca="1" si="5"/>
        <v>0</v>
      </c>
      <c r="R27" s="92"/>
      <c r="S27" s="102">
        <f t="shared" ca="1" si="5"/>
        <v>0</v>
      </c>
      <c r="T27" s="93"/>
      <c r="U27" s="105">
        <f t="shared" ca="1" si="5"/>
        <v>0</v>
      </c>
      <c r="V27" s="94"/>
      <c r="W27" s="111">
        <f t="shared" ca="1" si="5"/>
        <v>0</v>
      </c>
      <c r="X27" s="112"/>
      <c r="Y27" s="161">
        <f t="shared" si="6"/>
        <v>0</v>
      </c>
    </row>
    <row r="28" spans="1:25" ht="20.100000000000001" customHeight="1" x14ac:dyDescent="0.15">
      <c r="A28" s="60">
        <f t="shared" si="7"/>
        <v>41748</v>
      </c>
      <c r="B28" s="62">
        <v>0.41666666666666669</v>
      </c>
      <c r="C28" s="14" t="s">
        <v>8</v>
      </c>
      <c r="D28" s="43">
        <v>0.79166666666666663</v>
      </c>
      <c r="E28" s="48">
        <v>4.1666666666666664E-2</v>
      </c>
      <c r="F28" s="47"/>
      <c r="G28" s="68">
        <f t="shared" ca="1" si="2"/>
        <v>0.33333333333333331</v>
      </c>
      <c r="H28" s="57">
        <f t="shared" si="3"/>
        <v>0.33333333333333326</v>
      </c>
      <c r="I28" s="425"/>
      <c r="J28" s="425"/>
      <c r="K28" s="425"/>
      <c r="L28" s="426"/>
      <c r="M28" s="39" t="str">
        <f t="shared" ca="1" si="4"/>
        <v>営業日</v>
      </c>
      <c r="N28" s="77">
        <f t="shared" si="8"/>
        <v>41748</v>
      </c>
      <c r="O28" s="129">
        <f t="shared" ca="1" si="9"/>
        <v>6</v>
      </c>
      <c r="P28" s="130">
        <f t="shared" si="10"/>
        <v>7.9999999999999982</v>
      </c>
      <c r="Q28" s="99">
        <f t="shared" ca="1" si="5"/>
        <v>0</v>
      </c>
      <c r="R28" s="92"/>
      <c r="S28" s="102">
        <f t="shared" ca="1" si="5"/>
        <v>0</v>
      </c>
      <c r="T28" s="93"/>
      <c r="U28" s="105">
        <f t="shared" ca="1" si="5"/>
        <v>0</v>
      </c>
      <c r="V28" s="94"/>
      <c r="W28" s="111">
        <f t="shared" ca="1" si="5"/>
        <v>0</v>
      </c>
      <c r="X28" s="112"/>
      <c r="Y28" s="161">
        <f t="shared" si="6"/>
        <v>0</v>
      </c>
    </row>
    <row r="29" spans="1:25" ht="20.100000000000001" customHeight="1" x14ac:dyDescent="0.15">
      <c r="A29" s="60">
        <f t="shared" si="7"/>
        <v>41749</v>
      </c>
      <c r="B29" s="62"/>
      <c r="C29" s="14" t="s">
        <v>8</v>
      </c>
      <c r="D29" s="43"/>
      <c r="E29" s="48"/>
      <c r="F29" s="47"/>
      <c r="G29" s="68">
        <f t="shared" ca="1" si="2"/>
        <v>0</v>
      </c>
      <c r="H29" s="57">
        <f t="shared" si="3"/>
        <v>0</v>
      </c>
      <c r="I29" s="413"/>
      <c r="J29" s="414"/>
      <c r="K29" s="415"/>
      <c r="L29" s="416"/>
      <c r="M29" s="39" t="str">
        <f t="shared" ca="1" si="4"/>
        <v/>
      </c>
      <c r="N29" s="77">
        <f t="shared" si="8"/>
        <v>41749</v>
      </c>
      <c r="O29" s="129">
        <f t="shared" ca="1" si="9"/>
        <v>0</v>
      </c>
      <c r="P29" s="130">
        <f t="shared" si="10"/>
        <v>0</v>
      </c>
      <c r="Q29" s="99">
        <f t="shared" ca="1" si="5"/>
        <v>0</v>
      </c>
      <c r="R29" s="92"/>
      <c r="S29" s="102">
        <f t="shared" ca="1" si="5"/>
        <v>0</v>
      </c>
      <c r="T29" s="93"/>
      <c r="U29" s="105">
        <f t="shared" ca="1" si="5"/>
        <v>0</v>
      </c>
      <c r="V29" s="94"/>
      <c r="W29" s="111">
        <f t="shared" ca="1" si="5"/>
        <v>0</v>
      </c>
      <c r="X29" s="112"/>
      <c r="Y29" s="161">
        <f t="shared" si="6"/>
        <v>0</v>
      </c>
    </row>
    <row r="30" spans="1:25" ht="20.100000000000001" customHeight="1" x14ac:dyDescent="0.15">
      <c r="A30" s="60">
        <f t="shared" si="7"/>
        <v>41750</v>
      </c>
      <c r="B30" s="62"/>
      <c r="C30" s="14" t="s">
        <v>8</v>
      </c>
      <c r="D30" s="43"/>
      <c r="E30" s="48"/>
      <c r="F30" s="47"/>
      <c r="G30" s="68">
        <f t="shared" ca="1" si="2"/>
        <v>0</v>
      </c>
      <c r="H30" s="57">
        <f t="shared" si="3"/>
        <v>0</v>
      </c>
      <c r="I30" s="413"/>
      <c r="J30" s="414"/>
      <c r="K30" s="415"/>
      <c r="L30" s="416"/>
      <c r="M30" s="39" t="str">
        <f t="shared" ca="1" si="4"/>
        <v/>
      </c>
      <c r="N30" s="77">
        <f t="shared" si="8"/>
        <v>41750</v>
      </c>
      <c r="O30" s="129">
        <f t="shared" ca="1" si="9"/>
        <v>0</v>
      </c>
      <c r="P30" s="130">
        <f t="shared" si="10"/>
        <v>0</v>
      </c>
      <c r="Q30" s="99">
        <f t="shared" ca="1" si="5"/>
        <v>0</v>
      </c>
      <c r="R30" s="92"/>
      <c r="S30" s="102">
        <f t="shared" ca="1" si="5"/>
        <v>0</v>
      </c>
      <c r="T30" s="93"/>
      <c r="U30" s="105">
        <f t="shared" ca="1" si="5"/>
        <v>0</v>
      </c>
      <c r="V30" s="94"/>
      <c r="W30" s="111">
        <f t="shared" ca="1" si="5"/>
        <v>0</v>
      </c>
      <c r="X30" s="112"/>
      <c r="Y30" s="161">
        <f t="shared" si="6"/>
        <v>0</v>
      </c>
    </row>
    <row r="31" spans="1:25" ht="20.100000000000001" customHeight="1" x14ac:dyDescent="0.15">
      <c r="A31" s="60">
        <f t="shared" si="7"/>
        <v>41751</v>
      </c>
      <c r="B31" s="62"/>
      <c r="C31" s="14" t="s">
        <v>8</v>
      </c>
      <c r="D31" s="43"/>
      <c r="E31" s="48"/>
      <c r="F31" s="47"/>
      <c r="G31" s="68">
        <f t="shared" ca="1" si="2"/>
        <v>0.33333333333333331</v>
      </c>
      <c r="H31" s="57">
        <f t="shared" si="3"/>
        <v>0</v>
      </c>
      <c r="I31" s="413" t="s">
        <v>146</v>
      </c>
      <c r="J31" s="414"/>
      <c r="K31" s="415"/>
      <c r="L31" s="416"/>
      <c r="M31" s="39" t="str">
        <f t="shared" ca="1" si="4"/>
        <v>営業日</v>
      </c>
      <c r="N31" s="77">
        <f t="shared" si="8"/>
        <v>41751</v>
      </c>
      <c r="O31" s="129">
        <f t="shared" ca="1" si="9"/>
        <v>6</v>
      </c>
      <c r="P31" s="130">
        <f t="shared" si="10"/>
        <v>0</v>
      </c>
      <c r="Q31" s="99">
        <f t="shared" ca="1" si="5"/>
        <v>0</v>
      </c>
      <c r="R31" s="92"/>
      <c r="S31" s="102">
        <f t="shared" ca="1" si="5"/>
        <v>0</v>
      </c>
      <c r="T31" s="93"/>
      <c r="U31" s="105">
        <f t="shared" ca="1" si="5"/>
        <v>0</v>
      </c>
      <c r="V31" s="94"/>
      <c r="W31" s="111">
        <f t="shared" ca="1" si="5"/>
        <v>0</v>
      </c>
      <c r="X31" s="112"/>
      <c r="Y31" s="161">
        <f t="shared" si="6"/>
        <v>0</v>
      </c>
    </row>
    <row r="32" spans="1:25" ht="20.100000000000001" customHeight="1" x14ac:dyDescent="0.15">
      <c r="A32" s="60">
        <f t="shared" si="7"/>
        <v>41752</v>
      </c>
      <c r="B32" s="62">
        <v>0.41666666666666669</v>
      </c>
      <c r="C32" s="14" t="s">
        <v>8</v>
      </c>
      <c r="D32" s="43">
        <v>0.8125</v>
      </c>
      <c r="E32" s="48">
        <v>4.1666666666666664E-2</v>
      </c>
      <c r="F32" s="47"/>
      <c r="G32" s="68">
        <f t="shared" ca="1" si="2"/>
        <v>0.33333333333333331</v>
      </c>
      <c r="H32" s="57">
        <f t="shared" si="3"/>
        <v>0.35416666666666663</v>
      </c>
      <c r="I32" s="413"/>
      <c r="J32" s="414"/>
      <c r="K32" s="415"/>
      <c r="L32" s="416"/>
      <c r="M32" s="39" t="str">
        <f t="shared" ca="1" si="4"/>
        <v>営業日</v>
      </c>
      <c r="N32" s="77">
        <f t="shared" si="8"/>
        <v>41752</v>
      </c>
      <c r="O32" s="129">
        <f t="shared" ca="1" si="9"/>
        <v>6</v>
      </c>
      <c r="P32" s="130">
        <f t="shared" si="10"/>
        <v>8.5</v>
      </c>
      <c r="Q32" s="99">
        <f t="shared" ca="1" si="5"/>
        <v>0</v>
      </c>
      <c r="R32" s="92"/>
      <c r="S32" s="102">
        <f t="shared" ca="1" si="5"/>
        <v>0</v>
      </c>
      <c r="T32" s="93"/>
      <c r="U32" s="105">
        <f t="shared" ca="1" si="5"/>
        <v>0</v>
      </c>
      <c r="V32" s="94"/>
      <c r="W32" s="111">
        <f t="shared" ca="1" si="5"/>
        <v>0</v>
      </c>
      <c r="X32" s="112"/>
      <c r="Y32" s="161">
        <f t="shared" si="6"/>
        <v>0</v>
      </c>
    </row>
    <row r="33" spans="1:25" ht="20.100000000000001" customHeight="1" x14ac:dyDescent="0.15">
      <c r="A33" s="60">
        <f t="shared" si="7"/>
        <v>41753</v>
      </c>
      <c r="B33" s="62"/>
      <c r="C33" s="14" t="s">
        <v>8</v>
      </c>
      <c r="D33" s="43"/>
      <c r="E33" s="48"/>
      <c r="F33" s="47"/>
      <c r="G33" s="68">
        <f t="shared" ca="1" si="2"/>
        <v>0.33333333333333331</v>
      </c>
      <c r="H33" s="57">
        <f t="shared" si="3"/>
        <v>0</v>
      </c>
      <c r="I33" s="413" t="s">
        <v>146</v>
      </c>
      <c r="J33" s="414"/>
      <c r="K33" s="415"/>
      <c r="L33" s="416"/>
      <c r="M33" s="39" t="str">
        <f t="shared" ca="1" si="4"/>
        <v>営業日</v>
      </c>
      <c r="N33" s="77">
        <f t="shared" si="8"/>
        <v>41753</v>
      </c>
      <c r="O33" s="129">
        <f t="shared" ca="1" si="9"/>
        <v>6</v>
      </c>
      <c r="P33" s="130">
        <f t="shared" si="10"/>
        <v>0</v>
      </c>
      <c r="Q33" s="99">
        <f t="shared" ca="1" si="5"/>
        <v>0</v>
      </c>
      <c r="R33" s="92"/>
      <c r="S33" s="102">
        <f t="shared" ca="1" si="5"/>
        <v>0</v>
      </c>
      <c r="T33" s="93"/>
      <c r="U33" s="105">
        <f t="shared" ca="1" si="5"/>
        <v>0</v>
      </c>
      <c r="V33" s="94"/>
      <c r="W33" s="111">
        <f t="shared" ca="1" si="5"/>
        <v>0</v>
      </c>
      <c r="X33" s="112"/>
      <c r="Y33" s="161">
        <f t="shared" si="6"/>
        <v>0</v>
      </c>
    </row>
    <row r="34" spans="1:25" ht="20.100000000000001" customHeight="1" x14ac:dyDescent="0.15">
      <c r="A34" s="60">
        <f t="shared" si="7"/>
        <v>41754</v>
      </c>
      <c r="B34" s="62">
        <v>0.4375</v>
      </c>
      <c r="C34" s="14" t="s">
        <v>8</v>
      </c>
      <c r="D34" s="43">
        <v>0.79166666666666663</v>
      </c>
      <c r="E34" s="48">
        <v>4.1666666666666664E-2</v>
      </c>
      <c r="F34" s="47"/>
      <c r="G34" s="68">
        <f t="shared" ca="1" si="2"/>
        <v>0.33333333333333331</v>
      </c>
      <c r="H34" s="57">
        <f t="shared" si="3"/>
        <v>0.31249999999999994</v>
      </c>
      <c r="I34" s="413"/>
      <c r="J34" s="414"/>
      <c r="K34" s="415"/>
      <c r="L34" s="416"/>
      <c r="M34" s="39" t="str">
        <f t="shared" ca="1" si="4"/>
        <v>営業日</v>
      </c>
      <c r="N34" s="77">
        <f t="shared" si="8"/>
        <v>41754</v>
      </c>
      <c r="O34" s="129">
        <f t="shared" ca="1" si="9"/>
        <v>6</v>
      </c>
      <c r="P34" s="130">
        <f t="shared" si="10"/>
        <v>7.4999999999999982</v>
      </c>
      <c r="Q34" s="99">
        <f t="shared" ca="1" si="5"/>
        <v>0</v>
      </c>
      <c r="R34" s="92"/>
      <c r="S34" s="102">
        <f t="shared" ca="1" si="5"/>
        <v>0</v>
      </c>
      <c r="T34" s="93"/>
      <c r="U34" s="105">
        <f t="shared" ca="1" si="5"/>
        <v>0</v>
      </c>
      <c r="V34" s="94"/>
      <c r="W34" s="111">
        <f t="shared" ca="1" si="5"/>
        <v>0</v>
      </c>
      <c r="X34" s="112"/>
      <c r="Y34" s="161">
        <f t="shared" si="6"/>
        <v>0</v>
      </c>
    </row>
    <row r="35" spans="1:25" ht="20.100000000000001" customHeight="1" x14ac:dyDescent="0.15">
      <c r="A35" s="60">
        <f t="shared" si="7"/>
        <v>41755</v>
      </c>
      <c r="B35" s="62"/>
      <c r="C35" s="14" t="s">
        <v>8</v>
      </c>
      <c r="D35" s="43"/>
      <c r="E35" s="48"/>
      <c r="F35" s="47"/>
      <c r="G35" s="68">
        <f t="shared" ca="1" si="2"/>
        <v>0.33333333333333331</v>
      </c>
      <c r="H35" s="57">
        <f t="shared" si="3"/>
        <v>0</v>
      </c>
      <c r="I35" s="413" t="s">
        <v>146</v>
      </c>
      <c r="J35" s="414"/>
      <c r="K35" s="415"/>
      <c r="L35" s="416"/>
      <c r="M35" s="39" t="str">
        <f t="shared" ca="1" si="4"/>
        <v>営業日</v>
      </c>
      <c r="N35" s="77">
        <f t="shared" si="8"/>
        <v>41755</v>
      </c>
      <c r="O35" s="129">
        <f t="shared" ca="1" si="9"/>
        <v>6</v>
      </c>
      <c r="P35" s="130">
        <f t="shared" si="10"/>
        <v>0</v>
      </c>
      <c r="Q35" s="99">
        <f t="shared" ca="1" si="5"/>
        <v>0</v>
      </c>
      <c r="R35" s="92"/>
      <c r="S35" s="102">
        <f t="shared" ca="1" si="5"/>
        <v>0</v>
      </c>
      <c r="T35" s="93"/>
      <c r="U35" s="105">
        <f t="shared" ca="1" si="5"/>
        <v>0</v>
      </c>
      <c r="V35" s="94"/>
      <c r="W35" s="111">
        <f t="shared" ca="1" si="5"/>
        <v>0</v>
      </c>
      <c r="X35" s="112"/>
      <c r="Y35" s="161">
        <f t="shared" si="6"/>
        <v>0</v>
      </c>
    </row>
    <row r="36" spans="1:25" ht="20.100000000000001" customHeight="1" x14ac:dyDescent="0.15">
      <c r="A36" s="60">
        <f t="shared" si="7"/>
        <v>41756</v>
      </c>
      <c r="B36" s="62"/>
      <c r="C36" s="14" t="s">
        <v>8</v>
      </c>
      <c r="D36" s="43"/>
      <c r="E36" s="48"/>
      <c r="F36" s="47"/>
      <c r="G36" s="68">
        <f t="shared" ca="1" si="2"/>
        <v>0</v>
      </c>
      <c r="H36" s="57">
        <f t="shared" si="3"/>
        <v>0</v>
      </c>
      <c r="I36" s="413"/>
      <c r="J36" s="414"/>
      <c r="K36" s="415"/>
      <c r="L36" s="416"/>
      <c r="M36" s="39" t="str">
        <f t="shared" ca="1" si="4"/>
        <v/>
      </c>
      <c r="N36" s="77">
        <f t="shared" si="8"/>
        <v>41756</v>
      </c>
      <c r="O36" s="129">
        <f t="shared" ca="1" si="9"/>
        <v>0</v>
      </c>
      <c r="P36" s="130">
        <f t="shared" si="10"/>
        <v>0</v>
      </c>
      <c r="Q36" s="99">
        <f t="shared" ca="1" si="5"/>
        <v>0</v>
      </c>
      <c r="R36" s="92"/>
      <c r="S36" s="102">
        <f t="shared" ca="1" si="5"/>
        <v>0</v>
      </c>
      <c r="T36" s="93"/>
      <c r="U36" s="105">
        <f t="shared" ca="1" si="5"/>
        <v>0</v>
      </c>
      <c r="V36" s="94"/>
      <c r="W36" s="111">
        <f t="shared" ca="1" si="5"/>
        <v>0</v>
      </c>
      <c r="X36" s="112"/>
      <c r="Y36" s="161">
        <f t="shared" si="6"/>
        <v>0</v>
      </c>
    </row>
    <row r="37" spans="1:25" ht="20.100000000000001" customHeight="1" x14ac:dyDescent="0.15">
      <c r="A37" s="60">
        <f t="shared" si="7"/>
        <v>41757</v>
      </c>
      <c r="B37" s="63"/>
      <c r="C37" s="15" t="s">
        <v>13</v>
      </c>
      <c r="D37" s="49"/>
      <c r="E37" s="48"/>
      <c r="F37" s="47"/>
      <c r="G37" s="68">
        <f t="shared" ca="1" si="2"/>
        <v>0</v>
      </c>
      <c r="H37" s="57">
        <f t="shared" si="3"/>
        <v>0</v>
      </c>
      <c r="I37" s="413"/>
      <c r="J37" s="414"/>
      <c r="K37" s="415"/>
      <c r="L37" s="416"/>
      <c r="M37" s="39" t="str">
        <f t="shared" ca="1" si="4"/>
        <v/>
      </c>
      <c r="N37" s="77">
        <f t="shared" si="8"/>
        <v>41757</v>
      </c>
      <c r="O37" s="129">
        <f t="shared" ca="1" si="9"/>
        <v>0</v>
      </c>
      <c r="P37" s="130">
        <f t="shared" si="10"/>
        <v>0</v>
      </c>
      <c r="Q37" s="99">
        <f t="shared" ca="1" si="5"/>
        <v>0</v>
      </c>
      <c r="R37" s="92"/>
      <c r="S37" s="102">
        <f t="shared" ca="1" si="5"/>
        <v>0</v>
      </c>
      <c r="T37" s="93"/>
      <c r="U37" s="105">
        <f t="shared" ca="1" si="5"/>
        <v>0</v>
      </c>
      <c r="V37" s="94"/>
      <c r="W37" s="111">
        <f t="shared" ca="1" si="5"/>
        <v>0</v>
      </c>
      <c r="X37" s="112"/>
      <c r="Y37" s="161">
        <f t="shared" si="6"/>
        <v>0</v>
      </c>
    </row>
    <row r="38" spans="1:25" ht="20.100000000000001" customHeight="1" x14ac:dyDescent="0.15">
      <c r="A38" s="60">
        <f t="shared" si="7"/>
        <v>41758</v>
      </c>
      <c r="B38" s="62"/>
      <c r="C38" s="15" t="s">
        <v>13</v>
      </c>
      <c r="D38" s="43"/>
      <c r="E38" s="48"/>
      <c r="F38" s="47"/>
      <c r="G38" s="68">
        <f t="shared" ca="1" si="2"/>
        <v>0</v>
      </c>
      <c r="H38" s="57">
        <f t="shared" si="3"/>
        <v>0</v>
      </c>
      <c r="I38" s="413"/>
      <c r="J38" s="414"/>
      <c r="K38" s="415"/>
      <c r="L38" s="416"/>
      <c r="M38" s="39" t="str">
        <f t="shared" ca="1" si="4"/>
        <v/>
      </c>
      <c r="N38" s="77">
        <f t="shared" si="8"/>
        <v>41758</v>
      </c>
      <c r="O38" s="129">
        <f t="shared" ca="1" si="9"/>
        <v>0</v>
      </c>
      <c r="P38" s="130">
        <f t="shared" si="10"/>
        <v>0</v>
      </c>
      <c r="Q38" s="99">
        <f t="shared" ca="1" si="5"/>
        <v>0</v>
      </c>
      <c r="R38" s="92"/>
      <c r="S38" s="102">
        <f t="shared" ca="1" si="5"/>
        <v>0</v>
      </c>
      <c r="T38" s="93"/>
      <c r="U38" s="105">
        <f t="shared" ca="1" si="5"/>
        <v>0</v>
      </c>
      <c r="V38" s="94"/>
      <c r="W38" s="111">
        <f t="shared" ca="1" si="5"/>
        <v>0</v>
      </c>
      <c r="X38" s="112"/>
      <c r="Y38" s="161">
        <f t="shared" si="6"/>
        <v>0</v>
      </c>
    </row>
    <row r="39" spans="1:25" ht="20.100000000000001" customHeight="1" thickBot="1" x14ac:dyDescent="0.2">
      <c r="A39" s="61" t="str">
        <f t="shared" si="7"/>
        <v/>
      </c>
      <c r="B39" s="64"/>
      <c r="C39" s="16" t="s">
        <v>13</v>
      </c>
      <c r="D39" s="50"/>
      <c r="E39" s="51"/>
      <c r="F39" s="52"/>
      <c r="G39" s="69">
        <f t="shared" ca="1" si="2"/>
        <v>0</v>
      </c>
      <c r="H39" s="58">
        <f t="shared" si="3"/>
        <v>0</v>
      </c>
      <c r="I39" s="417"/>
      <c r="J39" s="418"/>
      <c r="K39" s="419"/>
      <c r="L39" s="420"/>
      <c r="M39" s="39" t="e">
        <f t="shared" ca="1" si="4"/>
        <v>#VALUE!</v>
      </c>
      <c r="N39" s="78" t="str">
        <f t="shared" si="8"/>
        <v/>
      </c>
      <c r="O39" s="131">
        <f t="shared" ca="1" si="9"/>
        <v>0</v>
      </c>
      <c r="P39" s="132">
        <f t="shared" si="10"/>
        <v>0</v>
      </c>
      <c r="Q39" s="100">
        <f t="shared" ca="1" si="5"/>
        <v>0</v>
      </c>
      <c r="R39" s="95"/>
      <c r="S39" s="103">
        <f t="shared" ca="1" si="5"/>
        <v>0</v>
      </c>
      <c r="T39" s="96"/>
      <c r="U39" s="106">
        <f t="shared" ca="1" si="5"/>
        <v>0</v>
      </c>
      <c r="V39" s="97"/>
      <c r="W39" s="113">
        <f t="shared" ca="1" si="5"/>
        <v>0</v>
      </c>
      <c r="X39" s="114"/>
      <c r="Y39" s="162">
        <f t="shared" si="6"/>
        <v>0</v>
      </c>
    </row>
    <row r="40" spans="1:25" ht="20.100000000000001" customHeight="1" thickBot="1" x14ac:dyDescent="0.2">
      <c r="A40" s="421" t="s">
        <v>9</v>
      </c>
      <c r="B40" s="422"/>
      <c r="C40" s="53">
        <f ca="1">COUNTIF(M9:M39, "営業日")</f>
        <v>20</v>
      </c>
      <c r="D40" s="74" t="s">
        <v>10</v>
      </c>
      <c r="E40" s="54">
        <v>0</v>
      </c>
      <c r="F40" s="55">
        <v>0</v>
      </c>
      <c r="G40" s="54">
        <f ca="1">SUM(G9:G39)</f>
        <v>6.6666666666666643</v>
      </c>
      <c r="H40" s="59">
        <f>SUM(H9:H39)</f>
        <v>4.3749999999999991</v>
      </c>
      <c r="I40" s="423"/>
      <c r="J40" s="423"/>
      <c r="K40" s="423"/>
      <c r="L40" s="424"/>
      <c r="M40" s="6"/>
      <c r="N40" s="6"/>
      <c r="O40" s="139">
        <f t="shared" ref="O40:X40" ca="1" si="11">SUM(O9:O39)</f>
        <v>120</v>
      </c>
      <c r="P40" s="140">
        <f>SUM(P9:P39)</f>
        <v>104.99999999999999</v>
      </c>
      <c r="Q40" s="143">
        <f t="shared" ca="1" si="11"/>
        <v>0</v>
      </c>
      <c r="R40" s="144">
        <f t="shared" si="11"/>
        <v>0</v>
      </c>
      <c r="S40" s="147">
        <f t="shared" ca="1" si="11"/>
        <v>0</v>
      </c>
      <c r="T40" s="148">
        <f t="shared" si="11"/>
        <v>0</v>
      </c>
      <c r="U40" s="151">
        <f t="shared" ca="1" si="11"/>
        <v>0</v>
      </c>
      <c r="V40" s="152">
        <f t="shared" si="11"/>
        <v>0</v>
      </c>
      <c r="W40" s="155">
        <f t="shared" ca="1" si="11"/>
        <v>0</v>
      </c>
      <c r="X40" s="156">
        <f t="shared" si="11"/>
        <v>0</v>
      </c>
      <c r="Y40" s="163">
        <f>SUM(Y9:Y39)</f>
        <v>0</v>
      </c>
    </row>
    <row r="41" spans="1:25" ht="8.25" customHeight="1" thickBot="1" x14ac:dyDescent="0.2">
      <c r="C41" s="2"/>
      <c r="D41" s="2"/>
      <c r="E41" s="2"/>
      <c r="F41" s="2"/>
      <c r="G41" s="2"/>
      <c r="H41" s="2"/>
      <c r="I41" s="6"/>
      <c r="J41" s="6"/>
      <c r="K41" s="6"/>
      <c r="L41" s="6"/>
      <c r="M41" s="6"/>
      <c r="N41" s="6"/>
      <c r="P41">
        <f>COUNTIF(P9:P39,"&lt;&gt;"&amp;0)</f>
        <v>13</v>
      </c>
    </row>
    <row r="42" spans="1:25" s="17" customFormat="1" ht="16.5" customHeight="1" thickBot="1" x14ac:dyDescent="0.2">
      <c r="A42" s="411" t="s">
        <v>11</v>
      </c>
      <c r="B42" s="412"/>
      <c r="I42" s="18"/>
      <c r="J42" s="18"/>
      <c r="K42" s="18"/>
      <c r="L42" s="18"/>
      <c r="M42" s="19"/>
      <c r="N42" s="19"/>
      <c r="Y42" s="159"/>
    </row>
    <row r="43" spans="1:25" s="17" customFormat="1" ht="16.5" customHeight="1" thickBot="1" x14ac:dyDescent="0.2">
      <c r="A43" s="455" t="s">
        <v>65</v>
      </c>
      <c r="B43" s="456"/>
      <c r="C43" s="456"/>
      <c r="D43" s="456"/>
      <c r="E43" s="456"/>
      <c r="F43" s="456"/>
      <c r="G43" s="456"/>
      <c r="H43" s="457"/>
      <c r="I43" s="20"/>
      <c r="J43" s="21"/>
      <c r="K43" s="21"/>
      <c r="L43" s="21"/>
      <c r="M43" s="19"/>
      <c r="N43" s="19"/>
      <c r="O43" s="166" t="s">
        <v>29</v>
      </c>
      <c r="P43" s="167" t="s">
        <v>56</v>
      </c>
      <c r="Y43" s="159"/>
    </row>
    <row r="44" spans="1:25" s="17" customFormat="1" ht="16.5" customHeight="1" thickBot="1" x14ac:dyDescent="0.2">
      <c r="A44" s="452" t="s">
        <v>150</v>
      </c>
      <c r="B44" s="453"/>
      <c r="C44" s="453"/>
      <c r="D44" s="453"/>
      <c r="E44" s="453"/>
      <c r="F44" s="453"/>
      <c r="G44" s="453"/>
      <c r="H44" s="454"/>
      <c r="I44" s="22"/>
      <c r="J44" s="22"/>
      <c r="K44" s="22"/>
      <c r="L44" s="22"/>
      <c r="M44" s="19"/>
      <c r="N44" s="19"/>
      <c r="O44" s="164">
        <f ca="1">Q40+S40+U40+W40</f>
        <v>0</v>
      </c>
      <c r="P44" s="165">
        <f>R40+T40+V40+X40</f>
        <v>0</v>
      </c>
      <c r="Y44" s="159"/>
    </row>
    <row r="45" spans="1:25" s="17" customFormat="1" ht="16.5" customHeight="1" x14ac:dyDescent="0.15">
      <c r="A45" s="452"/>
      <c r="B45" s="453"/>
      <c r="C45" s="453"/>
      <c r="D45" s="453"/>
      <c r="E45" s="453"/>
      <c r="F45" s="453"/>
      <c r="G45" s="453"/>
      <c r="H45" s="454"/>
      <c r="I45" s="22"/>
      <c r="J45" s="22"/>
      <c r="K45" s="22"/>
      <c r="L45" s="22"/>
      <c r="M45" s="19"/>
      <c r="N45" s="19"/>
      <c r="Y45" s="159"/>
    </row>
    <row r="46" spans="1:25" s="17" customFormat="1" ht="16.5" customHeight="1" thickBot="1" x14ac:dyDescent="0.2">
      <c r="A46" s="458" t="s">
        <v>149</v>
      </c>
      <c r="B46" s="459"/>
      <c r="C46" s="459"/>
      <c r="D46" s="459"/>
      <c r="E46" s="459"/>
      <c r="F46" s="459"/>
      <c r="G46" s="459"/>
      <c r="H46" s="460"/>
      <c r="I46" s="22"/>
      <c r="J46" s="22"/>
      <c r="K46" s="22"/>
      <c r="L46" s="22"/>
      <c r="M46" s="19"/>
      <c r="N46" s="19"/>
      <c r="Y46" s="159"/>
    </row>
    <row r="47" spans="1:25" s="17" customFormat="1" ht="24" customHeight="1" x14ac:dyDescent="0.15">
      <c r="A47"/>
      <c r="B47"/>
      <c r="C47"/>
      <c r="D47"/>
      <c r="E47"/>
      <c r="F47"/>
      <c r="G47"/>
      <c r="H47"/>
      <c r="I47" s="23"/>
      <c r="J47"/>
      <c r="K47"/>
      <c r="L47" s="24"/>
      <c r="M47" s="19"/>
      <c r="N47" s="19"/>
      <c r="Y47" s="159"/>
    </row>
    <row r="48" spans="1:25" ht="13.5" hidden="1" x14ac:dyDescent="0.15"/>
    <row r="49" spans="11:11" ht="13.5" hidden="1" x14ac:dyDescent="0.15">
      <c r="K49" t="s">
        <v>12</v>
      </c>
    </row>
    <row r="50" spans="11:11" ht="13.5" hidden="1" x14ac:dyDescent="0.15"/>
  </sheetData>
  <sheetProtection insertColumns="0" insertRows="0" deleteColumns="0" deleteRows="0" selectLockedCells="1" selectUnlockedCells="1"/>
  <dataConsolidate/>
  <mergeCells count="48">
    <mergeCell ref="I36:L36"/>
    <mergeCell ref="I37:L37"/>
    <mergeCell ref="I38:L38"/>
    <mergeCell ref="I39:L39"/>
    <mergeCell ref="A40:B40"/>
    <mergeCell ref="I40:L40"/>
    <mergeCell ref="I31:L31"/>
    <mergeCell ref="I32:L32"/>
    <mergeCell ref="I33:L33"/>
    <mergeCell ref="I34:L34"/>
    <mergeCell ref="I35:L35"/>
    <mergeCell ref="I30:L30"/>
    <mergeCell ref="I19:L19"/>
    <mergeCell ref="I20:L20"/>
    <mergeCell ref="I21:L21"/>
    <mergeCell ref="I22:L22"/>
    <mergeCell ref="I23:L23"/>
    <mergeCell ref="I24:L24"/>
    <mergeCell ref="I25:L25"/>
    <mergeCell ref="I26:L26"/>
    <mergeCell ref="I27:L27"/>
    <mergeCell ref="I28:L28"/>
    <mergeCell ref="I29:L29"/>
    <mergeCell ref="I18:L18"/>
    <mergeCell ref="B8:D8"/>
    <mergeCell ref="I8:L8"/>
    <mergeCell ref="I9:L9"/>
    <mergeCell ref="I10:L10"/>
    <mergeCell ref="I11:L11"/>
    <mergeCell ref="I12:L12"/>
    <mergeCell ref="I13:L13"/>
    <mergeCell ref="I14:L14"/>
    <mergeCell ref="I15:L15"/>
    <mergeCell ref="I16:L16"/>
    <mergeCell ref="I17:L17"/>
    <mergeCell ref="I6:K6"/>
    <mergeCell ref="A1:L1"/>
    <mergeCell ref="N1:V1"/>
    <mergeCell ref="B5:D5"/>
    <mergeCell ref="G5:H5"/>
    <mergeCell ref="I5:L5"/>
    <mergeCell ref="A43:H43"/>
    <mergeCell ref="A44:H44"/>
    <mergeCell ref="A45:H45"/>
    <mergeCell ref="A46:H46"/>
    <mergeCell ref="B6:D6"/>
    <mergeCell ref="G6:H6"/>
    <mergeCell ref="A42:B42"/>
  </mergeCells>
  <phoneticPr fontId="4"/>
  <conditionalFormatting sqref="F9:F33 D31:D33 B35:B39 D35:D39 F35:F39 D9:D29 B9:B29 B32:B33">
    <cfRule type="expression" dxfId="137" priority="22" stopIfTrue="1">
      <formula>#REF!=1</formula>
    </cfRule>
  </conditionalFormatting>
  <conditionalFormatting sqref="M9:M39">
    <cfRule type="expression" dxfId="136" priority="23" stopIfTrue="1">
      <formula>#REF!</formula>
    </cfRule>
  </conditionalFormatting>
  <conditionalFormatting sqref="E35:E39 E9:E33">
    <cfRule type="expression" dxfId="135" priority="24" stopIfTrue="1">
      <formula>#REF!</formula>
    </cfRule>
    <cfRule type="expression" dxfId="134" priority="25" stopIfTrue="1">
      <formula>#REF!=1</formula>
    </cfRule>
  </conditionalFormatting>
  <conditionalFormatting sqref="A19:A39">
    <cfRule type="expression" dxfId="133" priority="20" stopIfTrue="1">
      <formula>WEEKDAY(A19)=1</formula>
    </cfRule>
    <cfRule type="expression" dxfId="132" priority="21">
      <formula>WEEKDAY(A19)=7</formula>
    </cfRule>
  </conditionalFormatting>
  <conditionalFormatting sqref="A19">
    <cfRule type="expression" dxfId="131" priority="19" stopIfTrue="1">
      <formula>ISERROR(MATCH($A19, INDIRECT("休業日!A1:A365"), 0)) =FALSE</formula>
    </cfRule>
  </conditionalFormatting>
  <conditionalFormatting sqref="A9:A18">
    <cfRule type="expression" dxfId="130" priority="17" stopIfTrue="1">
      <formula>WEEKDAY(A9)=1</formula>
    </cfRule>
    <cfRule type="expression" dxfId="129" priority="18">
      <formula>WEEKDAY(A9)=7</formula>
    </cfRule>
  </conditionalFormatting>
  <conditionalFormatting sqref="A9:A18">
    <cfRule type="expression" dxfId="128" priority="16" stopIfTrue="1">
      <formula>ISERROR(MATCH($A9, INDIRECT("休業日!A1:A365"), 0)) =FALSE</formula>
    </cfRule>
  </conditionalFormatting>
  <conditionalFormatting sqref="A20:A39">
    <cfRule type="expression" dxfId="127" priority="15" stopIfTrue="1">
      <formula>ISERROR(MATCH($A20, INDIRECT("休業日!A1:A365"), 0)) =FALSE</formula>
    </cfRule>
  </conditionalFormatting>
  <conditionalFormatting sqref="N19:N39">
    <cfRule type="expression" dxfId="126" priority="13" stopIfTrue="1">
      <formula>WEEKDAY(N19)=1</formula>
    </cfRule>
    <cfRule type="expression" dxfId="125" priority="14">
      <formula>WEEKDAY(N19)=7</formula>
    </cfRule>
  </conditionalFormatting>
  <conditionalFormatting sqref="N19">
    <cfRule type="expression" dxfId="124" priority="12" stopIfTrue="1">
      <formula>ISERROR(MATCH($A19, INDIRECT("休業日!A1:A365"), 0)) =FALSE</formula>
    </cfRule>
  </conditionalFormatting>
  <conditionalFormatting sqref="N9:N18">
    <cfRule type="expression" dxfId="123" priority="10" stopIfTrue="1">
      <formula>WEEKDAY(N9)=1</formula>
    </cfRule>
    <cfRule type="expression" dxfId="122" priority="11">
      <formula>WEEKDAY(N9)=7</formula>
    </cfRule>
  </conditionalFormatting>
  <conditionalFormatting sqref="N9:N18">
    <cfRule type="expression" dxfId="121" priority="9" stopIfTrue="1">
      <formula>ISERROR(MATCH($A9, INDIRECT("休業日!A1:A365"), 0)) =FALSE</formula>
    </cfRule>
  </conditionalFormatting>
  <conditionalFormatting sqref="N20:N39">
    <cfRule type="expression" dxfId="120" priority="8" stopIfTrue="1">
      <formula>ISERROR(MATCH($A20, INDIRECT("休業日!A1:A365"), 0)) =FALSE</formula>
    </cfRule>
  </conditionalFormatting>
  <conditionalFormatting sqref="B30 D30">
    <cfRule type="expression" dxfId="119" priority="7" stopIfTrue="1">
      <formula>#REF!=1</formula>
    </cfRule>
  </conditionalFormatting>
  <conditionalFormatting sqref="F34 B34 D34">
    <cfRule type="expression" dxfId="118" priority="4" stopIfTrue="1">
      <formula>#REF!=1</formula>
    </cfRule>
  </conditionalFormatting>
  <conditionalFormatting sqref="B31">
    <cfRule type="expression" dxfId="117" priority="3" stopIfTrue="1">
      <formula>#REF!=1</formula>
    </cfRule>
  </conditionalFormatting>
  <conditionalFormatting sqref="E34">
    <cfRule type="expression" dxfId="116" priority="1" stopIfTrue="1">
      <formula>#REF!</formula>
    </cfRule>
    <cfRule type="expression" dxfId="115" priority="2" stopIfTrue="1">
      <formula>#REF!=1</formula>
    </cfRule>
  </conditionalFormatting>
  <dataValidations count="7">
    <dataValidation type="textLength" imeMode="hiragana" operator="lessThanOrEqual" allowBlank="1" showInputMessage="1" showErrorMessage="1" errorTitle="入力文字数制限" error="２５５文字以内で入力してください。" sqref="A43:A46">
      <formula1>256</formula1>
    </dataValidation>
    <dataValidation imeMode="hiragana" allowBlank="1" sqref="I9:L39"/>
    <dataValidation type="whole" showInputMessage="1" showErrorMessage="1" sqref="J4:K4">
      <formula1>1</formula1>
      <formula2>20</formula2>
    </dataValidation>
    <dataValidation type="time" imeMode="off" operator="greaterThanOrEqual" allowBlank="1" showInputMessage="1" showErrorMessage="1" sqref="B9:B39 D9:F39">
      <formula1>0</formula1>
    </dataValidation>
    <dataValidation imeMode="hiragana" allowBlank="1" showInputMessage="1" showErrorMessage="1" sqref="J43:L43 I44:L46 A9:A39 N9:N39"/>
    <dataValidation allowBlank="1" showInputMessage="1" showErrorMessage="1" errorTitle="入力不可" error="自動計算のため、入力不可です。" sqref="C40"/>
    <dataValidation type="whole" operator="lessThanOrEqual" allowBlank="1" showInputMessage="1" showErrorMessage="1" errorTitle="入力不可" error="自動計算のため、入力不可です。" sqref="G9:H40 E40:F40 W9:W40 S9:S40 U9:U40 R40 Q9:Q40 Y9:Y40 X40 V40 T40 O9:P44">
      <formula1>0</formula1>
    </dataValidation>
  </dataValidations>
  <printOptions horizontalCentered="1" verticalCentered="1"/>
  <pageMargins left="0.70866141732283472" right="0.70866141732283472" top="0.74803149606299213" bottom="0.74803149606299213" header="0.31496062992125984" footer="0.31496062992125984"/>
  <pageSetup paperSize="9" scale="88" orientation="portrait" r:id="rId1"/>
  <colBreaks count="1" manualBreakCount="1">
    <brk id="12" max="1048575" man="1"/>
  </colBreaks>
  <drawing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pageSetUpPr fitToPage="1"/>
  </sheetPr>
  <dimension ref="A1:Y50"/>
  <sheetViews>
    <sheetView zoomScale="85" zoomScaleNormal="85" workbookViewId="0">
      <pane ySplit="8" topLeftCell="A30" activePane="bottomLeft" state="frozen"/>
      <selection pane="bottomLeft" activeCell="A47" sqref="A47"/>
    </sheetView>
  </sheetViews>
  <sheetFormatPr defaultColWidth="8" defaultRowHeight="0" customHeight="1" zeroHeight="1" x14ac:dyDescent="0.15"/>
  <cols>
    <col min="1" max="1" width="11.375" bestFit="1" customWidth="1"/>
    <col min="2" max="2" width="8.625" customWidth="1"/>
    <col min="3" max="3" width="4.375" customWidth="1"/>
    <col min="4" max="8" width="8.625" customWidth="1"/>
    <col min="9" max="9" width="15.75" customWidth="1"/>
    <col min="10" max="10" width="7.75" customWidth="1"/>
    <col min="11" max="12" width="3.875" customWidth="1"/>
    <col min="13" max="13" width="2.5" style="5" customWidth="1"/>
    <col min="14" max="14" width="5.5" style="5" bestFit="1" customWidth="1"/>
    <col min="15" max="15" width="13.875" bestFit="1" customWidth="1"/>
    <col min="16" max="16" width="13.875" customWidth="1"/>
    <col min="17" max="17" width="13.875" bestFit="1" customWidth="1"/>
    <col min="18" max="18" width="13.875" customWidth="1"/>
    <col min="19" max="19" width="13.875" bestFit="1" customWidth="1"/>
    <col min="20" max="20" width="13.875" customWidth="1"/>
    <col min="21" max="21" width="13.875" bestFit="1" customWidth="1"/>
    <col min="22" max="22" width="13.875" customWidth="1"/>
    <col min="23" max="23" width="13.875" bestFit="1" customWidth="1"/>
    <col min="24" max="24" width="13.875" customWidth="1"/>
    <col min="25" max="25" width="17.25" style="157" customWidth="1"/>
  </cols>
  <sheetData>
    <row r="1" spans="1:25" ht="33" customHeight="1" thickBot="1" x14ac:dyDescent="0.2">
      <c r="A1" s="442" t="s">
        <v>19</v>
      </c>
      <c r="B1" s="442"/>
      <c r="C1" s="442"/>
      <c r="D1" s="442"/>
      <c r="E1" s="442"/>
      <c r="F1" s="442"/>
      <c r="G1" s="442"/>
      <c r="H1" s="442"/>
      <c r="I1" s="442"/>
      <c r="J1" s="442"/>
      <c r="K1" s="442"/>
      <c r="L1" s="442"/>
      <c r="N1" s="443" t="s">
        <v>20</v>
      </c>
      <c r="O1" s="444"/>
      <c r="P1" s="444"/>
      <c r="Q1" s="444"/>
      <c r="R1" s="444"/>
      <c r="S1" s="444"/>
      <c r="T1" s="444"/>
      <c r="U1" s="444"/>
      <c r="V1" s="444"/>
    </row>
    <row r="2" spans="1:25" ht="17.25" customHeight="1" thickBot="1" x14ac:dyDescent="0.2">
      <c r="A2" s="41"/>
      <c r="B2" s="2"/>
      <c r="C2" s="2"/>
      <c r="D2" s="2"/>
      <c r="E2" s="36"/>
      <c r="F2" s="36"/>
      <c r="G2" s="36"/>
      <c r="H2" s="36"/>
      <c r="I2" s="3"/>
      <c r="J2" s="4"/>
      <c r="K2" s="4"/>
      <c r="N2" s="26"/>
      <c r="O2" s="134" t="s">
        <v>30</v>
      </c>
      <c r="P2" s="135" t="s">
        <v>31</v>
      </c>
      <c r="Q2" s="135" t="s">
        <v>32</v>
      </c>
      <c r="R2" s="136" t="s">
        <v>28</v>
      </c>
      <c r="Y2" s="158" t="s">
        <v>54</v>
      </c>
    </row>
    <row r="3" spans="1:25" ht="17.25" customHeight="1" thickBot="1" x14ac:dyDescent="0.2">
      <c r="A3" s="1"/>
      <c r="B3" s="2"/>
      <c r="C3" s="2"/>
      <c r="D3" s="2"/>
      <c r="E3" s="36"/>
      <c r="F3" s="36"/>
      <c r="G3" s="36"/>
      <c r="H3" s="36"/>
      <c r="I3" s="3"/>
      <c r="J3" s="4"/>
      <c r="K3" s="4"/>
      <c r="N3" s="26"/>
      <c r="O3" s="42">
        <v>120</v>
      </c>
      <c r="P3" s="40">
        <f ca="1">C40</f>
        <v>21</v>
      </c>
      <c r="Q3" s="65">
        <f ca="1">O3/P3</f>
        <v>5.7142857142857144</v>
      </c>
      <c r="R3" s="66" t="str">
        <f ca="1">TEXT(Q3/24,"h:mm")</f>
        <v>5:42</v>
      </c>
    </row>
    <row r="4" spans="1:25" ht="8.1" customHeight="1" thickBot="1" x14ac:dyDescent="0.2">
      <c r="B4" s="37"/>
      <c r="C4" s="37"/>
      <c r="D4" s="37"/>
      <c r="I4" s="6"/>
      <c r="J4" s="7">
        <v>1</v>
      </c>
      <c r="K4" s="7"/>
      <c r="M4" s="6"/>
      <c r="N4" s="6"/>
      <c r="O4" s="88"/>
      <c r="P4" s="88"/>
    </row>
    <row r="5" spans="1:25" ht="20.100000000000001" customHeight="1" thickTop="1" x14ac:dyDescent="0.15">
      <c r="A5" s="331" t="s">
        <v>18</v>
      </c>
      <c r="B5" s="445">
        <v>41759</v>
      </c>
      <c r="C5" s="446"/>
      <c r="D5" s="447"/>
      <c r="G5" s="448" t="s">
        <v>0</v>
      </c>
      <c r="H5" s="449"/>
      <c r="I5" s="450" t="s">
        <v>59</v>
      </c>
      <c r="J5" s="450"/>
      <c r="K5" s="450"/>
      <c r="L5" s="451"/>
      <c r="M5" s="6"/>
      <c r="N5" s="133" t="s">
        <v>16</v>
      </c>
      <c r="P5" s="133"/>
      <c r="Q5" s="83" t="s">
        <v>52</v>
      </c>
      <c r="R5" s="79"/>
      <c r="S5" s="85" t="s">
        <v>37</v>
      </c>
      <c r="T5" s="117"/>
      <c r="U5" s="87" t="s">
        <v>40</v>
      </c>
      <c r="V5" s="81"/>
      <c r="W5" s="115" t="s">
        <v>43</v>
      </c>
      <c r="X5" s="107"/>
    </row>
    <row r="6" spans="1:25" ht="20.100000000000001" customHeight="1" thickBot="1" x14ac:dyDescent="0.2">
      <c r="A6" s="332" t="s">
        <v>57</v>
      </c>
      <c r="B6" s="436" t="s">
        <v>61</v>
      </c>
      <c r="C6" s="437"/>
      <c r="D6" s="438"/>
      <c r="E6" s="8"/>
      <c r="F6" s="9"/>
      <c r="G6" s="439" t="s">
        <v>1</v>
      </c>
      <c r="H6" s="440"/>
      <c r="I6" s="441" t="s">
        <v>60</v>
      </c>
      <c r="J6" s="441"/>
      <c r="K6" s="441"/>
      <c r="L6" s="25" t="s">
        <v>2</v>
      </c>
      <c r="M6" s="6"/>
      <c r="N6" s="6"/>
      <c r="Q6" s="84" t="s">
        <v>53</v>
      </c>
      <c r="R6" s="80"/>
      <c r="S6" s="86" t="s">
        <v>38</v>
      </c>
      <c r="T6" s="118"/>
      <c r="U6" s="120" t="s">
        <v>41</v>
      </c>
      <c r="V6" s="82"/>
      <c r="W6" s="121" t="s">
        <v>44</v>
      </c>
      <c r="X6" s="108"/>
    </row>
    <row r="7" spans="1:25" ht="19.5" customHeight="1" thickBot="1" x14ac:dyDescent="0.2">
      <c r="A7" s="330" t="str">
        <f>IF(LEN(B5)=6,B5,CONCATENATE(,YEAR(B5),IF(LEN(MONTH(B5)) &gt; 1, "", "0"), MONTH(B5)))</f>
        <v>201805</v>
      </c>
      <c r="D7" s="10"/>
      <c r="E7" s="11"/>
      <c r="F7" s="12"/>
      <c r="G7" s="12"/>
      <c r="H7" s="2"/>
      <c r="I7" s="2"/>
      <c r="J7" s="2"/>
      <c r="K7" s="2"/>
      <c r="L7" s="13"/>
      <c r="M7" s="6"/>
      <c r="N7" s="6"/>
      <c r="Q7" s="84" t="s">
        <v>50</v>
      </c>
      <c r="R7" s="116"/>
      <c r="S7" s="119" t="s">
        <v>39</v>
      </c>
      <c r="T7" s="122"/>
      <c r="U7" s="125" t="s">
        <v>42</v>
      </c>
      <c r="V7" s="123"/>
      <c r="W7" s="126" t="s">
        <v>45</v>
      </c>
      <c r="X7" s="124"/>
    </row>
    <row r="8" spans="1:25" ht="24.75" customHeight="1" thickTop="1" thickBot="1" x14ac:dyDescent="0.2">
      <c r="A8" s="70" t="s">
        <v>3</v>
      </c>
      <c r="B8" s="427" t="s">
        <v>4</v>
      </c>
      <c r="C8" s="428"/>
      <c r="D8" s="429"/>
      <c r="E8" s="71" t="s">
        <v>17</v>
      </c>
      <c r="F8" s="72" t="s">
        <v>5</v>
      </c>
      <c r="G8" s="71" t="s">
        <v>21</v>
      </c>
      <c r="H8" s="73" t="s">
        <v>6</v>
      </c>
      <c r="I8" s="430" t="s">
        <v>7</v>
      </c>
      <c r="J8" s="430"/>
      <c r="K8" s="430"/>
      <c r="L8" s="431"/>
      <c r="M8" s="67">
        <v>0.33333333333333331</v>
      </c>
      <c r="N8" s="75" t="s">
        <v>15</v>
      </c>
      <c r="O8" s="137" t="s">
        <v>27</v>
      </c>
      <c r="P8" s="138" t="s">
        <v>14</v>
      </c>
      <c r="Q8" s="141" t="s">
        <v>46</v>
      </c>
      <c r="R8" s="142" t="s">
        <v>14</v>
      </c>
      <c r="S8" s="145" t="s">
        <v>47</v>
      </c>
      <c r="T8" s="146" t="s">
        <v>14</v>
      </c>
      <c r="U8" s="149" t="s">
        <v>48</v>
      </c>
      <c r="V8" s="150" t="s">
        <v>14</v>
      </c>
      <c r="W8" s="153" t="s">
        <v>49</v>
      </c>
      <c r="X8" s="154" t="s">
        <v>14</v>
      </c>
      <c r="Y8" s="138" t="s">
        <v>55</v>
      </c>
    </row>
    <row r="9" spans="1:25" ht="20.100000000000001" customHeight="1" thickTop="1" x14ac:dyDescent="0.15">
      <c r="A9" s="60">
        <f>TEXT(CONCATENATE(A7, "01"), "0000!/00!/00")*1</f>
        <v>41759</v>
      </c>
      <c r="B9" s="62">
        <v>0.33333333333333331</v>
      </c>
      <c r="C9" s="14" t="s">
        <v>8</v>
      </c>
      <c r="D9" s="43">
        <v>0.8125</v>
      </c>
      <c r="E9" s="44">
        <v>4.1666666666666664E-2</v>
      </c>
      <c r="F9" s="45"/>
      <c r="G9" s="68">
        <f ca="1">IF(ISERROR(M9), 0, IF(M9="営業日", M$8, 0))</f>
        <v>0.33333333333333331</v>
      </c>
      <c r="H9" s="56">
        <f>D9-B9-E9-F9</f>
        <v>0.4375</v>
      </c>
      <c r="I9" s="432"/>
      <c r="J9" s="433"/>
      <c r="K9" s="434"/>
      <c r="L9" s="435"/>
      <c r="M9" s="39" t="str">
        <f ca="1">IF(WEEKDAY(A9)=1,"",IF(WEEKDAY(A9)=7,"",IF(ISERROR(MATCH(A9,INDIRECT("休業日!a1:a365"),0))=FALSE,"","営業日")))</f>
        <v>営業日</v>
      </c>
      <c r="N9" s="76">
        <f>TEXT(CONCATENATE(A7, "01"), "0000!/00!/00")*1</f>
        <v>41759</v>
      </c>
      <c r="O9" s="127">
        <f t="shared" ref="O9:O10" ca="1" si="0">IF(ISERROR(M9), 0, IF(M9="営業日", $Q$3, 0))</f>
        <v>5.7142857142857144</v>
      </c>
      <c r="P9" s="128">
        <f t="shared" ref="P9:P10" si="1">H9*24</f>
        <v>10.5</v>
      </c>
      <c r="Q9" s="98">
        <f ca="1">$O9*R$7</f>
        <v>0</v>
      </c>
      <c r="R9" s="89"/>
      <c r="S9" s="101">
        <f ca="1">$O9*T$7</f>
        <v>0</v>
      </c>
      <c r="T9" s="90"/>
      <c r="U9" s="104">
        <f ca="1">$O9*V$7</f>
        <v>0</v>
      </c>
      <c r="V9" s="91"/>
      <c r="W9" s="109">
        <f ca="1">$O9*X$7</f>
        <v>0</v>
      </c>
      <c r="X9" s="110"/>
      <c r="Y9" s="160">
        <f>R9+T9+V9+X9</f>
        <v>0</v>
      </c>
    </row>
    <row r="10" spans="1:25" ht="20.100000000000001" customHeight="1" x14ac:dyDescent="0.15">
      <c r="A10" s="60">
        <f>IF(A9="", "",IF(MONTH(A9)=MONTH(A9+1),A9+1,""))</f>
        <v>41760</v>
      </c>
      <c r="B10" s="62">
        <v>0.41666666666666669</v>
      </c>
      <c r="C10" s="14" t="s">
        <v>8</v>
      </c>
      <c r="D10" s="43">
        <v>0.79166666666666663</v>
      </c>
      <c r="E10" s="46">
        <v>4.1666666666666664E-2</v>
      </c>
      <c r="F10" s="47"/>
      <c r="G10" s="68">
        <f t="shared" ref="G10:G39" ca="1" si="2">IF(ISERROR(M10), 0, IF(M10="営業日", M$8, 0))</f>
        <v>0.33333333333333331</v>
      </c>
      <c r="H10" s="57">
        <f t="shared" ref="H10:H39" si="3">D10-B10-E10-F10</f>
        <v>0.33333333333333326</v>
      </c>
      <c r="I10" s="413"/>
      <c r="J10" s="414"/>
      <c r="K10" s="415"/>
      <c r="L10" s="416"/>
      <c r="M10" s="39" t="str">
        <f t="shared" ref="M10:M39" ca="1" si="4">IF(WEEKDAY(A10)=1,"",IF(WEEKDAY(A10)=7,"",IF(ISERROR(MATCH(A10,INDIRECT("休業日!a1:a365"),0))=FALSE,"","営業日")))</f>
        <v>営業日</v>
      </c>
      <c r="N10" s="77">
        <f>IF(N9="", "",IF(MONTH(N9)=MONTH(N9+1),N9+1,""))</f>
        <v>41760</v>
      </c>
      <c r="O10" s="129">
        <f t="shared" ca="1" si="0"/>
        <v>5.7142857142857144</v>
      </c>
      <c r="P10" s="130">
        <f t="shared" si="1"/>
        <v>7.9999999999999982</v>
      </c>
      <c r="Q10" s="99">
        <f t="shared" ref="Q10:W39" ca="1" si="5">$O10*R$7</f>
        <v>0</v>
      </c>
      <c r="R10" s="92"/>
      <c r="S10" s="102">
        <f t="shared" ca="1" si="5"/>
        <v>0</v>
      </c>
      <c r="T10" s="93"/>
      <c r="U10" s="105">
        <f t="shared" ca="1" si="5"/>
        <v>0</v>
      </c>
      <c r="V10" s="94"/>
      <c r="W10" s="111">
        <f t="shared" ca="1" si="5"/>
        <v>0</v>
      </c>
      <c r="X10" s="112"/>
      <c r="Y10" s="161">
        <f t="shared" ref="Y10:Y39" si="6">R10+T10+V10+X10</f>
        <v>0</v>
      </c>
    </row>
    <row r="11" spans="1:25" ht="20.100000000000001" customHeight="1" x14ac:dyDescent="0.15">
      <c r="A11" s="60">
        <f t="shared" ref="A11:A39" si="7">IF(A10="", "",IF(MONTH(A10)=MONTH(A10+1),A10+1,""))</f>
        <v>41761</v>
      </c>
      <c r="B11" s="62"/>
      <c r="C11" s="14" t="s">
        <v>8</v>
      </c>
      <c r="D11" s="43"/>
      <c r="E11" s="48"/>
      <c r="F11" s="47"/>
      <c r="G11" s="68">
        <f t="shared" ca="1" si="2"/>
        <v>0</v>
      </c>
      <c r="H11" s="57">
        <f t="shared" si="3"/>
        <v>0</v>
      </c>
      <c r="I11" s="413"/>
      <c r="J11" s="414"/>
      <c r="K11" s="415"/>
      <c r="L11" s="416"/>
      <c r="M11" s="39" t="str">
        <f t="shared" ca="1" si="4"/>
        <v/>
      </c>
      <c r="N11" s="77">
        <f t="shared" ref="N11:N39" si="8">IF(N10="", "",IF(MONTH(N10)=MONTH(N10+1),N10+1,""))</f>
        <v>41761</v>
      </c>
      <c r="O11" s="129">
        <f ca="1">IF(ISERROR(M11), 0, IF(M11="営業日", $Q$3, 0))</f>
        <v>0</v>
      </c>
      <c r="P11" s="130">
        <f>H11*24</f>
        <v>0</v>
      </c>
      <c r="Q11" s="99">
        <f t="shared" ca="1" si="5"/>
        <v>0</v>
      </c>
      <c r="R11" s="92"/>
      <c r="S11" s="102">
        <f t="shared" ca="1" si="5"/>
        <v>0</v>
      </c>
      <c r="T11" s="93"/>
      <c r="U11" s="105">
        <f t="shared" ca="1" si="5"/>
        <v>0</v>
      </c>
      <c r="V11" s="94"/>
      <c r="W11" s="111">
        <f t="shared" ca="1" si="5"/>
        <v>0</v>
      </c>
      <c r="X11" s="112"/>
      <c r="Y11" s="161">
        <f t="shared" si="6"/>
        <v>0</v>
      </c>
    </row>
    <row r="12" spans="1:25" ht="20.100000000000001" customHeight="1" x14ac:dyDescent="0.15">
      <c r="A12" s="60">
        <f t="shared" si="7"/>
        <v>41762</v>
      </c>
      <c r="B12" s="62"/>
      <c r="C12" s="14" t="s">
        <v>8</v>
      </c>
      <c r="D12" s="43"/>
      <c r="E12" s="48"/>
      <c r="F12" s="47"/>
      <c r="G12" s="68">
        <f t="shared" ca="1" si="2"/>
        <v>0</v>
      </c>
      <c r="H12" s="57">
        <f t="shared" si="3"/>
        <v>0</v>
      </c>
      <c r="I12" s="413"/>
      <c r="J12" s="414"/>
      <c r="K12" s="415"/>
      <c r="L12" s="416"/>
      <c r="M12" s="39" t="str">
        <f t="shared" ca="1" si="4"/>
        <v/>
      </c>
      <c r="N12" s="77">
        <f t="shared" si="8"/>
        <v>41762</v>
      </c>
      <c r="O12" s="129">
        <f t="shared" ref="O12:O39" ca="1" si="9">IF(ISERROR(M12), 0, IF(M12="営業日", $Q$3, 0))</f>
        <v>0</v>
      </c>
      <c r="P12" s="130">
        <f t="shared" ref="P12:P39" si="10">H12*24</f>
        <v>0</v>
      </c>
      <c r="Q12" s="99">
        <f t="shared" ca="1" si="5"/>
        <v>0</v>
      </c>
      <c r="R12" s="92"/>
      <c r="S12" s="102">
        <f t="shared" ca="1" si="5"/>
        <v>0</v>
      </c>
      <c r="T12" s="93"/>
      <c r="U12" s="105">
        <f t="shared" ca="1" si="5"/>
        <v>0</v>
      </c>
      <c r="V12" s="94"/>
      <c r="W12" s="111">
        <f t="shared" ca="1" si="5"/>
        <v>0</v>
      </c>
      <c r="X12" s="112"/>
      <c r="Y12" s="161">
        <f t="shared" si="6"/>
        <v>0</v>
      </c>
    </row>
    <row r="13" spans="1:25" ht="20.100000000000001" customHeight="1" x14ac:dyDescent="0.15">
      <c r="A13" s="60">
        <f t="shared" si="7"/>
        <v>41763</v>
      </c>
      <c r="B13" s="62"/>
      <c r="C13" s="14" t="s">
        <v>8</v>
      </c>
      <c r="D13" s="43"/>
      <c r="E13" s="48"/>
      <c r="F13" s="47"/>
      <c r="G13" s="68">
        <f t="shared" ca="1" si="2"/>
        <v>0</v>
      </c>
      <c r="H13" s="57">
        <f t="shared" si="3"/>
        <v>0</v>
      </c>
      <c r="I13" s="413"/>
      <c r="J13" s="414"/>
      <c r="K13" s="415"/>
      <c r="L13" s="416"/>
      <c r="M13" s="39" t="str">
        <f t="shared" ca="1" si="4"/>
        <v/>
      </c>
      <c r="N13" s="77">
        <f t="shared" si="8"/>
        <v>41763</v>
      </c>
      <c r="O13" s="129">
        <f t="shared" ca="1" si="9"/>
        <v>0</v>
      </c>
      <c r="P13" s="130">
        <f t="shared" si="10"/>
        <v>0</v>
      </c>
      <c r="Q13" s="99">
        <f t="shared" ca="1" si="5"/>
        <v>0</v>
      </c>
      <c r="R13" s="92"/>
      <c r="S13" s="102">
        <f t="shared" ca="1" si="5"/>
        <v>0</v>
      </c>
      <c r="T13" s="93"/>
      <c r="U13" s="105">
        <f t="shared" ca="1" si="5"/>
        <v>0</v>
      </c>
      <c r="V13" s="94"/>
      <c r="W13" s="111">
        <f t="shared" ca="1" si="5"/>
        <v>0</v>
      </c>
      <c r="X13" s="112"/>
      <c r="Y13" s="161">
        <f t="shared" si="6"/>
        <v>0</v>
      </c>
    </row>
    <row r="14" spans="1:25" ht="20.100000000000001" customHeight="1" x14ac:dyDescent="0.15">
      <c r="A14" s="60">
        <f t="shared" si="7"/>
        <v>41764</v>
      </c>
      <c r="B14" s="62"/>
      <c r="C14" s="14" t="s">
        <v>8</v>
      </c>
      <c r="D14" s="43"/>
      <c r="E14" s="48"/>
      <c r="F14" s="47"/>
      <c r="G14" s="68">
        <f t="shared" ca="1" si="2"/>
        <v>0</v>
      </c>
      <c r="H14" s="57">
        <f t="shared" si="3"/>
        <v>0</v>
      </c>
      <c r="I14" s="413"/>
      <c r="J14" s="414"/>
      <c r="K14" s="415"/>
      <c r="L14" s="416"/>
      <c r="M14" s="39" t="str">
        <f t="shared" ca="1" si="4"/>
        <v/>
      </c>
      <c r="N14" s="77">
        <f t="shared" si="8"/>
        <v>41764</v>
      </c>
      <c r="O14" s="129">
        <f t="shared" ca="1" si="9"/>
        <v>0</v>
      </c>
      <c r="P14" s="130">
        <f t="shared" si="10"/>
        <v>0</v>
      </c>
      <c r="Q14" s="99">
        <f t="shared" ca="1" si="5"/>
        <v>0</v>
      </c>
      <c r="R14" s="92"/>
      <c r="S14" s="102">
        <f t="shared" ca="1" si="5"/>
        <v>0</v>
      </c>
      <c r="T14" s="93"/>
      <c r="U14" s="105">
        <f t="shared" ca="1" si="5"/>
        <v>0</v>
      </c>
      <c r="V14" s="94"/>
      <c r="W14" s="111">
        <f t="shared" ca="1" si="5"/>
        <v>0</v>
      </c>
      <c r="X14" s="112"/>
      <c r="Y14" s="161">
        <f t="shared" si="6"/>
        <v>0</v>
      </c>
    </row>
    <row r="15" spans="1:25" ht="20.100000000000001" customHeight="1" x14ac:dyDescent="0.15">
      <c r="A15" s="60">
        <f t="shared" si="7"/>
        <v>41765</v>
      </c>
      <c r="B15" s="62">
        <v>0.41666666666666669</v>
      </c>
      <c r="C15" s="14" t="s">
        <v>8</v>
      </c>
      <c r="D15" s="43">
        <v>0.8125</v>
      </c>
      <c r="E15" s="48">
        <v>4.1666666666666664E-2</v>
      </c>
      <c r="F15" s="47"/>
      <c r="G15" s="68">
        <f t="shared" ca="1" si="2"/>
        <v>0.33333333333333331</v>
      </c>
      <c r="H15" s="57">
        <f t="shared" si="3"/>
        <v>0.35416666666666663</v>
      </c>
      <c r="I15" s="413"/>
      <c r="J15" s="414"/>
      <c r="K15" s="415"/>
      <c r="L15" s="416"/>
      <c r="M15" s="39" t="str">
        <f t="shared" ca="1" si="4"/>
        <v>営業日</v>
      </c>
      <c r="N15" s="77">
        <f t="shared" si="8"/>
        <v>41765</v>
      </c>
      <c r="O15" s="129">
        <f t="shared" ca="1" si="9"/>
        <v>5.7142857142857144</v>
      </c>
      <c r="P15" s="130">
        <f t="shared" si="10"/>
        <v>8.5</v>
      </c>
      <c r="Q15" s="99">
        <f t="shared" ca="1" si="5"/>
        <v>0</v>
      </c>
      <c r="R15" s="92"/>
      <c r="S15" s="102">
        <f t="shared" ca="1" si="5"/>
        <v>0</v>
      </c>
      <c r="T15" s="93"/>
      <c r="U15" s="105">
        <f t="shared" ca="1" si="5"/>
        <v>0</v>
      </c>
      <c r="V15" s="94"/>
      <c r="W15" s="111">
        <f t="shared" ca="1" si="5"/>
        <v>0</v>
      </c>
      <c r="X15" s="112"/>
      <c r="Y15" s="161">
        <f t="shared" si="6"/>
        <v>0</v>
      </c>
    </row>
    <row r="16" spans="1:25" ht="20.100000000000001" customHeight="1" x14ac:dyDescent="0.15">
      <c r="A16" s="60">
        <f t="shared" si="7"/>
        <v>41766</v>
      </c>
      <c r="B16" s="62"/>
      <c r="C16" s="14" t="s">
        <v>8</v>
      </c>
      <c r="D16" s="43"/>
      <c r="E16" s="48"/>
      <c r="F16" s="47"/>
      <c r="G16" s="68">
        <f t="shared" ca="1" si="2"/>
        <v>0.33333333333333331</v>
      </c>
      <c r="H16" s="57">
        <f t="shared" si="3"/>
        <v>0</v>
      </c>
      <c r="I16" s="413" t="s">
        <v>151</v>
      </c>
      <c r="J16" s="414"/>
      <c r="K16" s="415"/>
      <c r="L16" s="416"/>
      <c r="M16" s="39" t="str">
        <f t="shared" ca="1" si="4"/>
        <v>営業日</v>
      </c>
      <c r="N16" s="77">
        <f t="shared" si="8"/>
        <v>41766</v>
      </c>
      <c r="O16" s="129">
        <f t="shared" ca="1" si="9"/>
        <v>5.7142857142857144</v>
      </c>
      <c r="P16" s="130">
        <f t="shared" si="10"/>
        <v>0</v>
      </c>
      <c r="Q16" s="99">
        <f t="shared" ca="1" si="5"/>
        <v>0</v>
      </c>
      <c r="R16" s="92"/>
      <c r="S16" s="102">
        <f t="shared" ca="1" si="5"/>
        <v>0</v>
      </c>
      <c r="T16" s="93"/>
      <c r="U16" s="105">
        <f t="shared" ca="1" si="5"/>
        <v>0</v>
      </c>
      <c r="V16" s="94"/>
      <c r="W16" s="111">
        <f t="shared" ca="1" si="5"/>
        <v>0</v>
      </c>
      <c r="X16" s="112"/>
      <c r="Y16" s="161">
        <f t="shared" si="6"/>
        <v>0</v>
      </c>
    </row>
    <row r="17" spans="1:25" ht="20.100000000000001" customHeight="1" x14ac:dyDescent="0.15">
      <c r="A17" s="60">
        <f t="shared" si="7"/>
        <v>41767</v>
      </c>
      <c r="B17" s="62">
        <v>0.42708333333333331</v>
      </c>
      <c r="C17" s="14" t="s">
        <v>8</v>
      </c>
      <c r="D17" s="43">
        <v>0.80208333333333337</v>
      </c>
      <c r="E17" s="48">
        <v>4.1666666666666664E-2</v>
      </c>
      <c r="F17" s="47"/>
      <c r="G17" s="68">
        <f t="shared" ca="1" si="2"/>
        <v>0.33333333333333331</v>
      </c>
      <c r="H17" s="57">
        <f t="shared" si="3"/>
        <v>0.33333333333333337</v>
      </c>
      <c r="I17" s="413"/>
      <c r="J17" s="414"/>
      <c r="K17" s="415"/>
      <c r="L17" s="416"/>
      <c r="M17" s="39" t="str">
        <f t="shared" ca="1" si="4"/>
        <v>営業日</v>
      </c>
      <c r="N17" s="77">
        <f t="shared" si="8"/>
        <v>41767</v>
      </c>
      <c r="O17" s="129">
        <f t="shared" ca="1" si="9"/>
        <v>5.7142857142857144</v>
      </c>
      <c r="P17" s="130">
        <f t="shared" si="10"/>
        <v>8</v>
      </c>
      <c r="Q17" s="99">
        <f t="shared" ca="1" si="5"/>
        <v>0</v>
      </c>
      <c r="R17" s="92"/>
      <c r="S17" s="102">
        <f t="shared" ca="1" si="5"/>
        <v>0</v>
      </c>
      <c r="T17" s="93"/>
      <c r="U17" s="105">
        <f t="shared" ca="1" si="5"/>
        <v>0</v>
      </c>
      <c r="V17" s="94"/>
      <c r="W17" s="111">
        <f t="shared" ca="1" si="5"/>
        <v>0</v>
      </c>
      <c r="X17" s="112"/>
      <c r="Y17" s="161">
        <f t="shared" si="6"/>
        <v>0</v>
      </c>
    </row>
    <row r="18" spans="1:25" ht="20.100000000000001" customHeight="1" x14ac:dyDescent="0.15">
      <c r="A18" s="60">
        <f t="shared" si="7"/>
        <v>41768</v>
      </c>
      <c r="B18" s="62"/>
      <c r="C18" s="14" t="s">
        <v>8</v>
      </c>
      <c r="D18" s="43"/>
      <c r="E18" s="48"/>
      <c r="F18" s="47"/>
      <c r="G18" s="68">
        <f t="shared" ca="1" si="2"/>
        <v>0.33333333333333331</v>
      </c>
      <c r="H18" s="57">
        <f t="shared" si="3"/>
        <v>0</v>
      </c>
      <c r="I18" s="413" t="s">
        <v>146</v>
      </c>
      <c r="J18" s="414"/>
      <c r="K18" s="415"/>
      <c r="L18" s="416"/>
      <c r="M18" s="39" t="str">
        <f t="shared" ca="1" si="4"/>
        <v>営業日</v>
      </c>
      <c r="N18" s="77">
        <f t="shared" si="8"/>
        <v>41768</v>
      </c>
      <c r="O18" s="129">
        <f t="shared" ca="1" si="9"/>
        <v>5.7142857142857144</v>
      </c>
      <c r="P18" s="130">
        <f t="shared" si="10"/>
        <v>0</v>
      </c>
      <c r="Q18" s="99">
        <f t="shared" ca="1" si="5"/>
        <v>0</v>
      </c>
      <c r="R18" s="92"/>
      <c r="S18" s="102">
        <f t="shared" ca="1" si="5"/>
        <v>0</v>
      </c>
      <c r="T18" s="93"/>
      <c r="U18" s="105">
        <f t="shared" ca="1" si="5"/>
        <v>0</v>
      </c>
      <c r="V18" s="94"/>
      <c r="W18" s="111">
        <f t="shared" ca="1" si="5"/>
        <v>0</v>
      </c>
      <c r="X18" s="112"/>
      <c r="Y18" s="161">
        <f t="shared" si="6"/>
        <v>0</v>
      </c>
    </row>
    <row r="19" spans="1:25" ht="20.100000000000001" customHeight="1" x14ac:dyDescent="0.15">
      <c r="A19" s="60">
        <f t="shared" si="7"/>
        <v>41769</v>
      </c>
      <c r="B19" s="62">
        <v>0.41666666666666669</v>
      </c>
      <c r="C19" s="14" t="s">
        <v>8</v>
      </c>
      <c r="D19" s="43">
        <v>0.875</v>
      </c>
      <c r="E19" s="48">
        <v>4.1666666666666664E-2</v>
      </c>
      <c r="F19" s="47"/>
      <c r="G19" s="68">
        <f t="shared" ca="1" si="2"/>
        <v>0.33333333333333331</v>
      </c>
      <c r="H19" s="57">
        <f t="shared" si="3"/>
        <v>0.41666666666666663</v>
      </c>
      <c r="I19" s="413"/>
      <c r="J19" s="414"/>
      <c r="K19" s="415"/>
      <c r="L19" s="416"/>
      <c r="M19" s="39" t="str">
        <f t="shared" ca="1" si="4"/>
        <v>営業日</v>
      </c>
      <c r="N19" s="77">
        <f t="shared" si="8"/>
        <v>41769</v>
      </c>
      <c r="O19" s="129">
        <f t="shared" ca="1" si="9"/>
        <v>5.7142857142857144</v>
      </c>
      <c r="P19" s="130">
        <f t="shared" si="10"/>
        <v>10</v>
      </c>
      <c r="Q19" s="99">
        <f t="shared" ca="1" si="5"/>
        <v>0</v>
      </c>
      <c r="R19" s="92"/>
      <c r="S19" s="102">
        <f t="shared" ca="1" si="5"/>
        <v>0</v>
      </c>
      <c r="T19" s="93"/>
      <c r="U19" s="105">
        <f t="shared" ca="1" si="5"/>
        <v>0</v>
      </c>
      <c r="V19" s="94"/>
      <c r="W19" s="111">
        <f t="shared" ca="1" si="5"/>
        <v>0</v>
      </c>
      <c r="X19" s="112"/>
      <c r="Y19" s="161">
        <f t="shared" si="6"/>
        <v>0</v>
      </c>
    </row>
    <row r="20" spans="1:25" ht="20.100000000000001" customHeight="1" x14ac:dyDescent="0.15">
      <c r="A20" s="60">
        <f t="shared" si="7"/>
        <v>41770</v>
      </c>
      <c r="B20" s="62"/>
      <c r="C20" s="14" t="s">
        <v>8</v>
      </c>
      <c r="D20" s="43"/>
      <c r="E20" s="48"/>
      <c r="F20" s="47"/>
      <c r="G20" s="68">
        <f t="shared" ca="1" si="2"/>
        <v>0</v>
      </c>
      <c r="H20" s="57">
        <f t="shared" si="3"/>
        <v>0</v>
      </c>
      <c r="I20" s="413"/>
      <c r="J20" s="414"/>
      <c r="K20" s="415"/>
      <c r="L20" s="416"/>
      <c r="M20" s="39" t="str">
        <f t="shared" ca="1" si="4"/>
        <v/>
      </c>
      <c r="N20" s="77">
        <f t="shared" si="8"/>
        <v>41770</v>
      </c>
      <c r="O20" s="129">
        <f t="shared" ca="1" si="9"/>
        <v>0</v>
      </c>
      <c r="P20" s="130">
        <f t="shared" si="10"/>
        <v>0</v>
      </c>
      <c r="Q20" s="99">
        <f t="shared" ca="1" si="5"/>
        <v>0</v>
      </c>
      <c r="R20" s="92"/>
      <c r="S20" s="102">
        <f t="shared" ca="1" si="5"/>
        <v>0</v>
      </c>
      <c r="T20" s="93"/>
      <c r="U20" s="105">
        <f t="shared" ca="1" si="5"/>
        <v>0</v>
      </c>
      <c r="V20" s="94"/>
      <c r="W20" s="111">
        <f t="shared" ca="1" si="5"/>
        <v>0</v>
      </c>
      <c r="X20" s="112"/>
      <c r="Y20" s="161">
        <f t="shared" si="6"/>
        <v>0</v>
      </c>
    </row>
    <row r="21" spans="1:25" ht="20.100000000000001" customHeight="1" x14ac:dyDescent="0.15">
      <c r="A21" s="60">
        <f t="shared" si="7"/>
        <v>41771</v>
      </c>
      <c r="B21" s="62"/>
      <c r="C21" s="14" t="s">
        <v>8</v>
      </c>
      <c r="D21" s="43"/>
      <c r="E21" s="48"/>
      <c r="F21" s="47"/>
      <c r="G21" s="68">
        <f t="shared" ca="1" si="2"/>
        <v>0</v>
      </c>
      <c r="H21" s="57">
        <f t="shared" si="3"/>
        <v>0</v>
      </c>
      <c r="I21" s="413"/>
      <c r="J21" s="414"/>
      <c r="K21" s="415"/>
      <c r="L21" s="416"/>
      <c r="M21" s="39" t="str">
        <f t="shared" ca="1" si="4"/>
        <v/>
      </c>
      <c r="N21" s="77">
        <f t="shared" si="8"/>
        <v>41771</v>
      </c>
      <c r="O21" s="129">
        <f t="shared" ca="1" si="9"/>
        <v>0</v>
      </c>
      <c r="P21" s="130">
        <f t="shared" si="10"/>
        <v>0</v>
      </c>
      <c r="Q21" s="99">
        <f t="shared" ca="1" si="5"/>
        <v>0</v>
      </c>
      <c r="R21" s="92"/>
      <c r="S21" s="102">
        <f t="shared" ca="1" si="5"/>
        <v>0</v>
      </c>
      <c r="T21" s="93"/>
      <c r="U21" s="105">
        <f t="shared" ca="1" si="5"/>
        <v>0</v>
      </c>
      <c r="V21" s="94"/>
      <c r="W21" s="111">
        <f t="shared" ca="1" si="5"/>
        <v>0</v>
      </c>
      <c r="X21" s="112"/>
      <c r="Y21" s="161">
        <f t="shared" si="6"/>
        <v>0</v>
      </c>
    </row>
    <row r="22" spans="1:25" ht="20.100000000000001" customHeight="1" x14ac:dyDescent="0.15">
      <c r="A22" s="60">
        <f t="shared" si="7"/>
        <v>41772</v>
      </c>
      <c r="B22" s="62">
        <v>0.41666666666666669</v>
      </c>
      <c r="C22" s="14" t="s">
        <v>8</v>
      </c>
      <c r="D22" s="43">
        <v>0.79166666666666663</v>
      </c>
      <c r="E22" s="48">
        <v>4.1666666666666664E-2</v>
      </c>
      <c r="F22" s="47"/>
      <c r="G22" s="68">
        <f t="shared" ca="1" si="2"/>
        <v>0.33333333333333331</v>
      </c>
      <c r="H22" s="57">
        <f t="shared" si="3"/>
        <v>0.33333333333333326</v>
      </c>
      <c r="I22" s="413"/>
      <c r="J22" s="414"/>
      <c r="K22" s="415"/>
      <c r="L22" s="416"/>
      <c r="M22" s="39" t="str">
        <f t="shared" ca="1" si="4"/>
        <v>営業日</v>
      </c>
      <c r="N22" s="77">
        <f t="shared" si="8"/>
        <v>41772</v>
      </c>
      <c r="O22" s="129">
        <f t="shared" ca="1" si="9"/>
        <v>5.7142857142857144</v>
      </c>
      <c r="P22" s="130">
        <f t="shared" si="10"/>
        <v>7.9999999999999982</v>
      </c>
      <c r="Q22" s="99">
        <f t="shared" ca="1" si="5"/>
        <v>0</v>
      </c>
      <c r="R22" s="92"/>
      <c r="S22" s="102">
        <f t="shared" ca="1" si="5"/>
        <v>0</v>
      </c>
      <c r="T22" s="93"/>
      <c r="U22" s="105">
        <f t="shared" ca="1" si="5"/>
        <v>0</v>
      </c>
      <c r="V22" s="94"/>
      <c r="W22" s="111">
        <f t="shared" ca="1" si="5"/>
        <v>0</v>
      </c>
      <c r="X22" s="112"/>
      <c r="Y22" s="161">
        <f t="shared" si="6"/>
        <v>0</v>
      </c>
    </row>
    <row r="23" spans="1:25" ht="20.100000000000001" customHeight="1" x14ac:dyDescent="0.15">
      <c r="A23" s="60">
        <f t="shared" si="7"/>
        <v>41773</v>
      </c>
      <c r="B23" s="62"/>
      <c r="C23" s="14" t="s">
        <v>8</v>
      </c>
      <c r="D23" s="43"/>
      <c r="E23" s="48"/>
      <c r="F23" s="47"/>
      <c r="G23" s="68">
        <f t="shared" ca="1" si="2"/>
        <v>0.33333333333333331</v>
      </c>
      <c r="H23" s="57">
        <f t="shared" si="3"/>
        <v>0</v>
      </c>
      <c r="I23" s="413" t="s">
        <v>146</v>
      </c>
      <c r="J23" s="414"/>
      <c r="K23" s="415"/>
      <c r="L23" s="416"/>
      <c r="M23" s="39" t="str">
        <f t="shared" ca="1" si="4"/>
        <v>営業日</v>
      </c>
      <c r="N23" s="77">
        <f t="shared" si="8"/>
        <v>41773</v>
      </c>
      <c r="O23" s="129">
        <f t="shared" ca="1" si="9"/>
        <v>5.7142857142857144</v>
      </c>
      <c r="P23" s="130">
        <f t="shared" si="10"/>
        <v>0</v>
      </c>
      <c r="Q23" s="99">
        <f t="shared" ca="1" si="5"/>
        <v>0</v>
      </c>
      <c r="R23" s="92"/>
      <c r="S23" s="102">
        <f t="shared" ca="1" si="5"/>
        <v>0</v>
      </c>
      <c r="T23" s="93"/>
      <c r="U23" s="105">
        <f t="shared" ca="1" si="5"/>
        <v>0</v>
      </c>
      <c r="V23" s="94"/>
      <c r="W23" s="111">
        <f t="shared" ca="1" si="5"/>
        <v>0</v>
      </c>
      <c r="X23" s="112"/>
      <c r="Y23" s="161">
        <f t="shared" si="6"/>
        <v>0</v>
      </c>
    </row>
    <row r="24" spans="1:25" ht="20.100000000000001" customHeight="1" x14ac:dyDescent="0.15">
      <c r="A24" s="60">
        <f t="shared" si="7"/>
        <v>41774</v>
      </c>
      <c r="B24" s="62">
        <v>0.47916666666666669</v>
      </c>
      <c r="C24" s="14" t="s">
        <v>8</v>
      </c>
      <c r="D24" s="43">
        <v>0.8125</v>
      </c>
      <c r="E24" s="48">
        <v>4.1666666666666664E-2</v>
      </c>
      <c r="F24" s="47"/>
      <c r="G24" s="68">
        <f t="shared" ca="1" si="2"/>
        <v>0.33333333333333331</v>
      </c>
      <c r="H24" s="57">
        <f t="shared" si="3"/>
        <v>0.29166666666666663</v>
      </c>
      <c r="I24" s="413" t="s">
        <v>152</v>
      </c>
      <c r="J24" s="414"/>
      <c r="K24" s="415"/>
      <c r="L24" s="416"/>
      <c r="M24" s="39" t="str">
        <f t="shared" ca="1" si="4"/>
        <v>営業日</v>
      </c>
      <c r="N24" s="77">
        <f t="shared" si="8"/>
        <v>41774</v>
      </c>
      <c r="O24" s="129">
        <f t="shared" ca="1" si="9"/>
        <v>5.7142857142857144</v>
      </c>
      <c r="P24" s="130">
        <f t="shared" si="10"/>
        <v>6.9999999999999991</v>
      </c>
      <c r="Q24" s="99">
        <f t="shared" ca="1" si="5"/>
        <v>0</v>
      </c>
      <c r="R24" s="92"/>
      <c r="S24" s="102">
        <f t="shared" ca="1" si="5"/>
        <v>0</v>
      </c>
      <c r="T24" s="93"/>
      <c r="U24" s="105">
        <f t="shared" ca="1" si="5"/>
        <v>0</v>
      </c>
      <c r="V24" s="94"/>
      <c r="W24" s="111">
        <f t="shared" ca="1" si="5"/>
        <v>0</v>
      </c>
      <c r="X24" s="112"/>
      <c r="Y24" s="161">
        <f t="shared" si="6"/>
        <v>0</v>
      </c>
    </row>
    <row r="25" spans="1:25" ht="20.100000000000001" customHeight="1" x14ac:dyDescent="0.15">
      <c r="A25" s="60">
        <f t="shared" si="7"/>
        <v>41775</v>
      </c>
      <c r="B25" s="62"/>
      <c r="C25" s="14" t="s">
        <v>8</v>
      </c>
      <c r="D25" s="43"/>
      <c r="E25" s="48"/>
      <c r="F25" s="47"/>
      <c r="G25" s="68">
        <f t="shared" ca="1" si="2"/>
        <v>0.33333333333333331</v>
      </c>
      <c r="H25" s="57">
        <f t="shared" si="3"/>
        <v>0</v>
      </c>
      <c r="I25" s="413" t="s">
        <v>146</v>
      </c>
      <c r="J25" s="414"/>
      <c r="K25" s="415"/>
      <c r="L25" s="416"/>
      <c r="M25" s="39" t="str">
        <f t="shared" ca="1" si="4"/>
        <v>営業日</v>
      </c>
      <c r="N25" s="77">
        <f t="shared" si="8"/>
        <v>41775</v>
      </c>
      <c r="O25" s="129">
        <f t="shared" ca="1" si="9"/>
        <v>5.7142857142857144</v>
      </c>
      <c r="P25" s="130">
        <f t="shared" si="10"/>
        <v>0</v>
      </c>
      <c r="Q25" s="99">
        <f t="shared" ca="1" si="5"/>
        <v>0</v>
      </c>
      <c r="R25" s="92"/>
      <c r="S25" s="102">
        <f t="shared" ca="1" si="5"/>
        <v>0</v>
      </c>
      <c r="T25" s="93"/>
      <c r="U25" s="105">
        <f t="shared" ca="1" si="5"/>
        <v>0</v>
      </c>
      <c r="V25" s="94"/>
      <c r="W25" s="111">
        <f t="shared" ca="1" si="5"/>
        <v>0</v>
      </c>
      <c r="X25" s="112"/>
      <c r="Y25" s="161">
        <f t="shared" si="6"/>
        <v>0</v>
      </c>
    </row>
    <row r="26" spans="1:25" ht="20.100000000000001" customHeight="1" x14ac:dyDescent="0.15">
      <c r="A26" s="60">
        <f t="shared" si="7"/>
        <v>41776</v>
      </c>
      <c r="B26" s="62"/>
      <c r="C26" s="14" t="s">
        <v>8</v>
      </c>
      <c r="D26" s="43"/>
      <c r="E26" s="48"/>
      <c r="F26" s="47"/>
      <c r="G26" s="68">
        <f t="shared" ca="1" si="2"/>
        <v>0.33333333333333331</v>
      </c>
      <c r="H26" s="57">
        <f t="shared" si="3"/>
        <v>0</v>
      </c>
      <c r="I26" s="413" t="s">
        <v>146</v>
      </c>
      <c r="J26" s="414"/>
      <c r="K26" s="415"/>
      <c r="L26" s="416"/>
      <c r="M26" s="39" t="str">
        <f t="shared" ca="1" si="4"/>
        <v>営業日</v>
      </c>
      <c r="N26" s="77">
        <f t="shared" si="8"/>
        <v>41776</v>
      </c>
      <c r="O26" s="129">
        <f t="shared" ca="1" si="9"/>
        <v>5.7142857142857144</v>
      </c>
      <c r="P26" s="130">
        <f t="shared" si="10"/>
        <v>0</v>
      </c>
      <c r="Q26" s="99">
        <f t="shared" ca="1" si="5"/>
        <v>0</v>
      </c>
      <c r="R26" s="92"/>
      <c r="S26" s="102">
        <f t="shared" ca="1" si="5"/>
        <v>0</v>
      </c>
      <c r="T26" s="93"/>
      <c r="U26" s="105">
        <f t="shared" ca="1" si="5"/>
        <v>0</v>
      </c>
      <c r="V26" s="94"/>
      <c r="W26" s="111">
        <f t="shared" ca="1" si="5"/>
        <v>0</v>
      </c>
      <c r="X26" s="112"/>
      <c r="Y26" s="161">
        <f t="shared" si="6"/>
        <v>0</v>
      </c>
    </row>
    <row r="27" spans="1:25" ht="20.100000000000001" customHeight="1" x14ac:dyDescent="0.15">
      <c r="A27" s="60">
        <f t="shared" si="7"/>
        <v>41777</v>
      </c>
      <c r="B27" s="62"/>
      <c r="C27" s="14" t="s">
        <v>8</v>
      </c>
      <c r="D27" s="43"/>
      <c r="E27" s="48"/>
      <c r="F27" s="47"/>
      <c r="G27" s="68">
        <f t="shared" ca="1" si="2"/>
        <v>0</v>
      </c>
      <c r="H27" s="57">
        <f t="shared" si="3"/>
        <v>0</v>
      </c>
      <c r="I27" s="413"/>
      <c r="J27" s="414"/>
      <c r="K27" s="415"/>
      <c r="L27" s="416"/>
      <c r="M27" s="39" t="str">
        <f t="shared" ca="1" si="4"/>
        <v/>
      </c>
      <c r="N27" s="77">
        <f t="shared" si="8"/>
        <v>41777</v>
      </c>
      <c r="O27" s="129">
        <f t="shared" ca="1" si="9"/>
        <v>0</v>
      </c>
      <c r="P27" s="130">
        <f t="shared" si="10"/>
        <v>0</v>
      </c>
      <c r="Q27" s="99">
        <f t="shared" ca="1" si="5"/>
        <v>0</v>
      </c>
      <c r="R27" s="92"/>
      <c r="S27" s="102">
        <f t="shared" ca="1" si="5"/>
        <v>0</v>
      </c>
      <c r="T27" s="93"/>
      <c r="U27" s="105">
        <f t="shared" ca="1" si="5"/>
        <v>0</v>
      </c>
      <c r="V27" s="94"/>
      <c r="W27" s="111">
        <f t="shared" ca="1" si="5"/>
        <v>0</v>
      </c>
      <c r="X27" s="112"/>
      <c r="Y27" s="161">
        <f t="shared" si="6"/>
        <v>0</v>
      </c>
    </row>
    <row r="28" spans="1:25" ht="20.100000000000001" customHeight="1" x14ac:dyDescent="0.15">
      <c r="A28" s="60">
        <f t="shared" si="7"/>
        <v>41778</v>
      </c>
      <c r="B28" s="62"/>
      <c r="C28" s="14" t="s">
        <v>8</v>
      </c>
      <c r="D28" s="43"/>
      <c r="E28" s="48"/>
      <c r="F28" s="47"/>
      <c r="G28" s="68">
        <f t="shared" ca="1" si="2"/>
        <v>0</v>
      </c>
      <c r="H28" s="57">
        <f t="shared" si="3"/>
        <v>0</v>
      </c>
      <c r="I28" s="425"/>
      <c r="J28" s="425"/>
      <c r="K28" s="425"/>
      <c r="L28" s="426"/>
      <c r="M28" s="39" t="str">
        <f t="shared" ca="1" si="4"/>
        <v/>
      </c>
      <c r="N28" s="77">
        <f t="shared" si="8"/>
        <v>41778</v>
      </c>
      <c r="O28" s="129">
        <f t="shared" ca="1" si="9"/>
        <v>0</v>
      </c>
      <c r="P28" s="130">
        <f t="shared" si="10"/>
        <v>0</v>
      </c>
      <c r="Q28" s="99">
        <f t="shared" ca="1" si="5"/>
        <v>0</v>
      </c>
      <c r="R28" s="92"/>
      <c r="S28" s="102">
        <f t="shared" ca="1" si="5"/>
        <v>0</v>
      </c>
      <c r="T28" s="93"/>
      <c r="U28" s="105">
        <f t="shared" ca="1" si="5"/>
        <v>0</v>
      </c>
      <c r="V28" s="94"/>
      <c r="W28" s="111">
        <f t="shared" ca="1" si="5"/>
        <v>0</v>
      </c>
      <c r="X28" s="112"/>
      <c r="Y28" s="161">
        <f t="shared" si="6"/>
        <v>0</v>
      </c>
    </row>
    <row r="29" spans="1:25" ht="20.100000000000001" customHeight="1" x14ac:dyDescent="0.15">
      <c r="A29" s="60">
        <f t="shared" si="7"/>
        <v>41779</v>
      </c>
      <c r="B29" s="62">
        <v>0.41666666666666669</v>
      </c>
      <c r="C29" s="14" t="s">
        <v>8</v>
      </c>
      <c r="D29" s="43">
        <v>0.83333333333333337</v>
      </c>
      <c r="E29" s="48">
        <v>4.1666666666666664E-2</v>
      </c>
      <c r="F29" s="47"/>
      <c r="G29" s="68">
        <f t="shared" ca="1" si="2"/>
        <v>0.33333333333333331</v>
      </c>
      <c r="H29" s="57">
        <f t="shared" si="3"/>
        <v>0.375</v>
      </c>
      <c r="I29" s="413"/>
      <c r="J29" s="414"/>
      <c r="K29" s="415"/>
      <c r="L29" s="416"/>
      <c r="M29" s="39" t="str">
        <f t="shared" ca="1" si="4"/>
        <v>営業日</v>
      </c>
      <c r="N29" s="77">
        <f t="shared" si="8"/>
        <v>41779</v>
      </c>
      <c r="O29" s="129">
        <f t="shared" ca="1" si="9"/>
        <v>5.7142857142857144</v>
      </c>
      <c r="P29" s="130">
        <f t="shared" si="10"/>
        <v>9</v>
      </c>
      <c r="Q29" s="99">
        <f t="shared" ca="1" si="5"/>
        <v>0</v>
      </c>
      <c r="R29" s="92"/>
      <c r="S29" s="102">
        <f t="shared" ca="1" si="5"/>
        <v>0</v>
      </c>
      <c r="T29" s="93"/>
      <c r="U29" s="105">
        <f t="shared" ca="1" si="5"/>
        <v>0</v>
      </c>
      <c r="V29" s="94"/>
      <c r="W29" s="111">
        <f t="shared" ca="1" si="5"/>
        <v>0</v>
      </c>
      <c r="X29" s="112"/>
      <c r="Y29" s="161">
        <f t="shared" si="6"/>
        <v>0</v>
      </c>
    </row>
    <row r="30" spans="1:25" ht="20.100000000000001" customHeight="1" x14ac:dyDescent="0.15">
      <c r="A30" s="60">
        <f t="shared" si="7"/>
        <v>41780</v>
      </c>
      <c r="B30" s="62"/>
      <c r="C30" s="14" t="s">
        <v>8</v>
      </c>
      <c r="D30" s="43"/>
      <c r="E30" s="48"/>
      <c r="F30" s="47"/>
      <c r="G30" s="68">
        <f t="shared" ca="1" si="2"/>
        <v>0.33333333333333331</v>
      </c>
      <c r="H30" s="57">
        <f t="shared" si="3"/>
        <v>0</v>
      </c>
      <c r="I30" s="413" t="s">
        <v>146</v>
      </c>
      <c r="J30" s="414"/>
      <c r="K30" s="415"/>
      <c r="L30" s="416"/>
      <c r="M30" s="39" t="str">
        <f t="shared" ca="1" si="4"/>
        <v>営業日</v>
      </c>
      <c r="N30" s="77">
        <f t="shared" si="8"/>
        <v>41780</v>
      </c>
      <c r="O30" s="129">
        <f t="shared" ca="1" si="9"/>
        <v>5.7142857142857144</v>
      </c>
      <c r="P30" s="130">
        <f t="shared" si="10"/>
        <v>0</v>
      </c>
      <c r="Q30" s="99">
        <f t="shared" ca="1" si="5"/>
        <v>0</v>
      </c>
      <c r="R30" s="92"/>
      <c r="S30" s="102">
        <f t="shared" ca="1" si="5"/>
        <v>0</v>
      </c>
      <c r="T30" s="93"/>
      <c r="U30" s="105">
        <f t="shared" ca="1" si="5"/>
        <v>0</v>
      </c>
      <c r="V30" s="94"/>
      <c r="W30" s="111">
        <f t="shared" ca="1" si="5"/>
        <v>0</v>
      </c>
      <c r="X30" s="112"/>
      <c r="Y30" s="161">
        <f t="shared" si="6"/>
        <v>0</v>
      </c>
    </row>
    <row r="31" spans="1:25" ht="20.100000000000001" customHeight="1" x14ac:dyDescent="0.15">
      <c r="A31" s="60">
        <f t="shared" si="7"/>
        <v>41781</v>
      </c>
      <c r="B31" s="62">
        <v>0.41666666666666669</v>
      </c>
      <c r="C31" s="14" t="s">
        <v>8</v>
      </c>
      <c r="D31" s="43">
        <v>0.8125</v>
      </c>
      <c r="E31" s="48">
        <v>4.1666666666666664E-2</v>
      </c>
      <c r="F31" s="47"/>
      <c r="G31" s="68">
        <f t="shared" ca="1" si="2"/>
        <v>0.33333333333333331</v>
      </c>
      <c r="H31" s="57">
        <f t="shared" si="3"/>
        <v>0.35416666666666663</v>
      </c>
      <c r="I31" s="413"/>
      <c r="J31" s="414"/>
      <c r="K31" s="415"/>
      <c r="L31" s="416"/>
      <c r="M31" s="39" t="str">
        <f t="shared" ca="1" si="4"/>
        <v>営業日</v>
      </c>
      <c r="N31" s="77">
        <f t="shared" si="8"/>
        <v>41781</v>
      </c>
      <c r="O31" s="129">
        <f t="shared" ca="1" si="9"/>
        <v>5.7142857142857144</v>
      </c>
      <c r="P31" s="130">
        <f t="shared" si="10"/>
        <v>8.5</v>
      </c>
      <c r="Q31" s="99">
        <f t="shared" ca="1" si="5"/>
        <v>0</v>
      </c>
      <c r="R31" s="92"/>
      <c r="S31" s="102">
        <f t="shared" ca="1" si="5"/>
        <v>0</v>
      </c>
      <c r="T31" s="93"/>
      <c r="U31" s="105">
        <f t="shared" ca="1" si="5"/>
        <v>0</v>
      </c>
      <c r="V31" s="94"/>
      <c r="W31" s="111">
        <f t="shared" ca="1" si="5"/>
        <v>0</v>
      </c>
      <c r="X31" s="112"/>
      <c r="Y31" s="161">
        <f t="shared" si="6"/>
        <v>0</v>
      </c>
    </row>
    <row r="32" spans="1:25" ht="20.100000000000001" customHeight="1" x14ac:dyDescent="0.15">
      <c r="A32" s="60">
        <f t="shared" si="7"/>
        <v>41782</v>
      </c>
      <c r="B32" s="62"/>
      <c r="C32" s="14" t="s">
        <v>8</v>
      </c>
      <c r="D32" s="43"/>
      <c r="E32" s="48"/>
      <c r="F32" s="47"/>
      <c r="G32" s="68">
        <f t="shared" ca="1" si="2"/>
        <v>0.33333333333333331</v>
      </c>
      <c r="H32" s="57">
        <f t="shared" si="3"/>
        <v>0</v>
      </c>
      <c r="I32" s="413" t="s">
        <v>146</v>
      </c>
      <c r="J32" s="414"/>
      <c r="K32" s="415"/>
      <c r="L32" s="416"/>
      <c r="M32" s="39" t="str">
        <f t="shared" ca="1" si="4"/>
        <v>営業日</v>
      </c>
      <c r="N32" s="77">
        <f t="shared" si="8"/>
        <v>41782</v>
      </c>
      <c r="O32" s="129">
        <f t="shared" ca="1" si="9"/>
        <v>5.7142857142857144</v>
      </c>
      <c r="P32" s="130">
        <f t="shared" si="10"/>
        <v>0</v>
      </c>
      <c r="Q32" s="99">
        <f t="shared" ca="1" si="5"/>
        <v>0</v>
      </c>
      <c r="R32" s="92"/>
      <c r="S32" s="102">
        <f t="shared" ca="1" si="5"/>
        <v>0</v>
      </c>
      <c r="T32" s="93"/>
      <c r="U32" s="105">
        <f t="shared" ca="1" si="5"/>
        <v>0</v>
      </c>
      <c r="V32" s="94"/>
      <c r="W32" s="111">
        <f t="shared" ca="1" si="5"/>
        <v>0</v>
      </c>
      <c r="X32" s="112"/>
      <c r="Y32" s="161">
        <f t="shared" si="6"/>
        <v>0</v>
      </c>
    </row>
    <row r="33" spans="1:25" ht="20.100000000000001" customHeight="1" x14ac:dyDescent="0.15">
      <c r="A33" s="60">
        <f t="shared" si="7"/>
        <v>41783</v>
      </c>
      <c r="B33" s="62"/>
      <c r="C33" s="14" t="s">
        <v>8</v>
      </c>
      <c r="D33" s="43"/>
      <c r="E33" s="48"/>
      <c r="F33" s="47"/>
      <c r="G33" s="68">
        <f t="shared" ca="1" si="2"/>
        <v>0.33333333333333331</v>
      </c>
      <c r="H33" s="57">
        <f t="shared" si="3"/>
        <v>0</v>
      </c>
      <c r="I33" s="413" t="s">
        <v>154</v>
      </c>
      <c r="J33" s="414"/>
      <c r="K33" s="415"/>
      <c r="L33" s="416"/>
      <c r="M33" s="39" t="str">
        <f t="shared" ca="1" si="4"/>
        <v>営業日</v>
      </c>
      <c r="N33" s="77">
        <f t="shared" si="8"/>
        <v>41783</v>
      </c>
      <c r="O33" s="129">
        <f t="shared" ca="1" si="9"/>
        <v>5.7142857142857144</v>
      </c>
      <c r="P33" s="130">
        <f t="shared" si="10"/>
        <v>0</v>
      </c>
      <c r="Q33" s="99">
        <f t="shared" ca="1" si="5"/>
        <v>0</v>
      </c>
      <c r="R33" s="92"/>
      <c r="S33" s="102">
        <f t="shared" ca="1" si="5"/>
        <v>0</v>
      </c>
      <c r="T33" s="93"/>
      <c r="U33" s="105">
        <f t="shared" ca="1" si="5"/>
        <v>0</v>
      </c>
      <c r="V33" s="94"/>
      <c r="W33" s="111">
        <f t="shared" ca="1" si="5"/>
        <v>0</v>
      </c>
      <c r="X33" s="112"/>
      <c r="Y33" s="161">
        <f t="shared" si="6"/>
        <v>0</v>
      </c>
    </row>
    <row r="34" spans="1:25" ht="20.100000000000001" customHeight="1" x14ac:dyDescent="0.15">
      <c r="A34" s="60">
        <f t="shared" si="7"/>
        <v>41784</v>
      </c>
      <c r="B34" s="62"/>
      <c r="C34" s="14" t="s">
        <v>8</v>
      </c>
      <c r="D34" s="43"/>
      <c r="E34" s="48"/>
      <c r="F34" s="47"/>
      <c r="G34" s="68">
        <f t="shared" ca="1" si="2"/>
        <v>0</v>
      </c>
      <c r="H34" s="57">
        <f t="shared" si="3"/>
        <v>0</v>
      </c>
      <c r="I34" s="413"/>
      <c r="J34" s="414"/>
      <c r="K34" s="415"/>
      <c r="L34" s="416"/>
      <c r="M34" s="39" t="str">
        <f t="shared" ca="1" si="4"/>
        <v/>
      </c>
      <c r="N34" s="77">
        <f t="shared" si="8"/>
        <v>41784</v>
      </c>
      <c r="O34" s="129">
        <f t="shared" ca="1" si="9"/>
        <v>0</v>
      </c>
      <c r="P34" s="130">
        <f t="shared" si="10"/>
        <v>0</v>
      </c>
      <c r="Q34" s="99">
        <f t="shared" ca="1" si="5"/>
        <v>0</v>
      </c>
      <c r="R34" s="92"/>
      <c r="S34" s="102">
        <f t="shared" ca="1" si="5"/>
        <v>0</v>
      </c>
      <c r="T34" s="93"/>
      <c r="U34" s="105">
        <f t="shared" ca="1" si="5"/>
        <v>0</v>
      </c>
      <c r="V34" s="94"/>
      <c r="W34" s="111">
        <f t="shared" ca="1" si="5"/>
        <v>0</v>
      </c>
      <c r="X34" s="112"/>
      <c r="Y34" s="161">
        <f t="shared" si="6"/>
        <v>0</v>
      </c>
    </row>
    <row r="35" spans="1:25" ht="20.100000000000001" customHeight="1" x14ac:dyDescent="0.15">
      <c r="A35" s="60">
        <f t="shared" si="7"/>
        <v>41785</v>
      </c>
      <c r="B35" s="62"/>
      <c r="C35" s="14" t="s">
        <v>8</v>
      </c>
      <c r="D35" s="43"/>
      <c r="E35" s="48"/>
      <c r="F35" s="47"/>
      <c r="G35" s="68">
        <f t="shared" ca="1" si="2"/>
        <v>0</v>
      </c>
      <c r="H35" s="57">
        <f t="shared" si="3"/>
        <v>0</v>
      </c>
      <c r="I35" s="413"/>
      <c r="J35" s="414"/>
      <c r="K35" s="415"/>
      <c r="L35" s="416"/>
      <c r="M35" s="39" t="str">
        <f t="shared" ca="1" si="4"/>
        <v/>
      </c>
      <c r="N35" s="77">
        <f t="shared" si="8"/>
        <v>41785</v>
      </c>
      <c r="O35" s="129">
        <f t="shared" ca="1" si="9"/>
        <v>0</v>
      </c>
      <c r="P35" s="130">
        <f t="shared" si="10"/>
        <v>0</v>
      </c>
      <c r="Q35" s="99">
        <f t="shared" ca="1" si="5"/>
        <v>0</v>
      </c>
      <c r="R35" s="92"/>
      <c r="S35" s="102">
        <f t="shared" ca="1" si="5"/>
        <v>0</v>
      </c>
      <c r="T35" s="93"/>
      <c r="U35" s="105">
        <f t="shared" ca="1" si="5"/>
        <v>0</v>
      </c>
      <c r="V35" s="94"/>
      <c r="W35" s="111">
        <f t="shared" ca="1" si="5"/>
        <v>0</v>
      </c>
      <c r="X35" s="112"/>
      <c r="Y35" s="161">
        <f t="shared" si="6"/>
        <v>0</v>
      </c>
    </row>
    <row r="36" spans="1:25" ht="20.100000000000001" customHeight="1" x14ac:dyDescent="0.15">
      <c r="A36" s="60">
        <f t="shared" si="7"/>
        <v>41786</v>
      </c>
      <c r="B36" s="62">
        <v>0.41666666666666669</v>
      </c>
      <c r="C36" s="14" t="s">
        <v>8</v>
      </c>
      <c r="D36" s="43">
        <v>0.79166666666666663</v>
      </c>
      <c r="E36" s="48">
        <v>4.1666666666666664E-2</v>
      </c>
      <c r="F36" s="47"/>
      <c r="G36" s="68">
        <f t="shared" ca="1" si="2"/>
        <v>0.33333333333333331</v>
      </c>
      <c r="H36" s="57">
        <f t="shared" si="3"/>
        <v>0.33333333333333326</v>
      </c>
      <c r="I36" s="413"/>
      <c r="J36" s="414"/>
      <c r="K36" s="415"/>
      <c r="L36" s="416"/>
      <c r="M36" s="39" t="str">
        <f t="shared" ca="1" si="4"/>
        <v>営業日</v>
      </c>
      <c r="N36" s="77">
        <f t="shared" si="8"/>
        <v>41786</v>
      </c>
      <c r="O36" s="129">
        <f t="shared" ca="1" si="9"/>
        <v>5.7142857142857144</v>
      </c>
      <c r="P36" s="130">
        <f t="shared" si="10"/>
        <v>7.9999999999999982</v>
      </c>
      <c r="Q36" s="99">
        <f t="shared" ca="1" si="5"/>
        <v>0</v>
      </c>
      <c r="R36" s="92"/>
      <c r="S36" s="102">
        <f t="shared" ca="1" si="5"/>
        <v>0</v>
      </c>
      <c r="T36" s="93"/>
      <c r="U36" s="105">
        <f t="shared" ca="1" si="5"/>
        <v>0</v>
      </c>
      <c r="V36" s="94"/>
      <c r="W36" s="111">
        <f t="shared" ca="1" si="5"/>
        <v>0</v>
      </c>
      <c r="X36" s="112"/>
      <c r="Y36" s="161">
        <f t="shared" si="6"/>
        <v>0</v>
      </c>
    </row>
    <row r="37" spans="1:25" ht="20.100000000000001" customHeight="1" x14ac:dyDescent="0.15">
      <c r="A37" s="60">
        <f t="shared" si="7"/>
        <v>41787</v>
      </c>
      <c r="B37" s="63"/>
      <c r="C37" s="15" t="s">
        <v>13</v>
      </c>
      <c r="D37" s="49"/>
      <c r="E37" s="48"/>
      <c r="F37" s="47"/>
      <c r="G37" s="68">
        <f t="shared" ca="1" si="2"/>
        <v>0.33333333333333331</v>
      </c>
      <c r="H37" s="57">
        <f t="shared" si="3"/>
        <v>0</v>
      </c>
      <c r="I37" s="413" t="s">
        <v>146</v>
      </c>
      <c r="J37" s="414"/>
      <c r="K37" s="415"/>
      <c r="L37" s="416"/>
      <c r="M37" s="39" t="str">
        <f t="shared" ca="1" si="4"/>
        <v>営業日</v>
      </c>
      <c r="N37" s="77">
        <f t="shared" si="8"/>
        <v>41787</v>
      </c>
      <c r="O37" s="129">
        <f t="shared" ca="1" si="9"/>
        <v>5.7142857142857144</v>
      </c>
      <c r="P37" s="130">
        <f t="shared" si="10"/>
        <v>0</v>
      </c>
      <c r="Q37" s="99">
        <f t="shared" ca="1" si="5"/>
        <v>0</v>
      </c>
      <c r="R37" s="92"/>
      <c r="S37" s="102">
        <f t="shared" ca="1" si="5"/>
        <v>0</v>
      </c>
      <c r="T37" s="93"/>
      <c r="U37" s="105">
        <f t="shared" ca="1" si="5"/>
        <v>0</v>
      </c>
      <c r="V37" s="94"/>
      <c r="W37" s="111">
        <f t="shared" ca="1" si="5"/>
        <v>0</v>
      </c>
      <c r="X37" s="112"/>
      <c r="Y37" s="161">
        <f t="shared" si="6"/>
        <v>0</v>
      </c>
    </row>
    <row r="38" spans="1:25" ht="20.100000000000001" customHeight="1" x14ac:dyDescent="0.15">
      <c r="A38" s="60">
        <f t="shared" si="7"/>
        <v>41788</v>
      </c>
      <c r="B38" s="62">
        <v>0.41666666666666669</v>
      </c>
      <c r="C38" s="15" t="s">
        <v>13</v>
      </c>
      <c r="D38" s="43">
        <v>0.79166666666666663</v>
      </c>
      <c r="E38" s="48">
        <v>4.1666666666666664E-2</v>
      </c>
      <c r="F38" s="47"/>
      <c r="G38" s="68">
        <f t="shared" ca="1" si="2"/>
        <v>0.33333333333333331</v>
      </c>
      <c r="H38" s="57">
        <f t="shared" si="3"/>
        <v>0.33333333333333326</v>
      </c>
      <c r="I38" s="413"/>
      <c r="J38" s="414"/>
      <c r="K38" s="415"/>
      <c r="L38" s="416"/>
      <c r="M38" s="39" t="str">
        <f t="shared" ca="1" si="4"/>
        <v>営業日</v>
      </c>
      <c r="N38" s="77">
        <f t="shared" si="8"/>
        <v>41788</v>
      </c>
      <c r="O38" s="129">
        <f t="shared" ca="1" si="9"/>
        <v>5.7142857142857144</v>
      </c>
      <c r="P38" s="130">
        <f t="shared" si="10"/>
        <v>7.9999999999999982</v>
      </c>
      <c r="Q38" s="99">
        <f t="shared" ca="1" si="5"/>
        <v>0</v>
      </c>
      <c r="R38" s="92"/>
      <c r="S38" s="102">
        <f t="shared" ca="1" si="5"/>
        <v>0</v>
      </c>
      <c r="T38" s="93"/>
      <c r="U38" s="105">
        <f t="shared" ca="1" si="5"/>
        <v>0</v>
      </c>
      <c r="V38" s="94"/>
      <c r="W38" s="111">
        <f t="shared" ca="1" si="5"/>
        <v>0</v>
      </c>
      <c r="X38" s="112"/>
      <c r="Y38" s="161">
        <f t="shared" si="6"/>
        <v>0</v>
      </c>
    </row>
    <row r="39" spans="1:25" ht="20.100000000000001" customHeight="1" thickBot="1" x14ac:dyDescent="0.2">
      <c r="A39" s="61">
        <f t="shared" si="7"/>
        <v>41789</v>
      </c>
      <c r="B39" s="64"/>
      <c r="C39" s="16" t="s">
        <v>13</v>
      </c>
      <c r="D39" s="50"/>
      <c r="E39" s="51"/>
      <c r="F39" s="52"/>
      <c r="G39" s="69">
        <f t="shared" ca="1" si="2"/>
        <v>0.33333333333333331</v>
      </c>
      <c r="H39" s="58">
        <f t="shared" si="3"/>
        <v>0</v>
      </c>
      <c r="I39" s="417" t="s">
        <v>153</v>
      </c>
      <c r="J39" s="418"/>
      <c r="K39" s="419"/>
      <c r="L39" s="420"/>
      <c r="M39" s="39" t="str">
        <f t="shared" ca="1" si="4"/>
        <v>営業日</v>
      </c>
      <c r="N39" s="78">
        <f t="shared" si="8"/>
        <v>41789</v>
      </c>
      <c r="O39" s="131">
        <f t="shared" ca="1" si="9"/>
        <v>5.7142857142857144</v>
      </c>
      <c r="P39" s="132">
        <f t="shared" si="10"/>
        <v>0</v>
      </c>
      <c r="Q39" s="100">
        <f t="shared" ca="1" si="5"/>
        <v>0</v>
      </c>
      <c r="R39" s="95"/>
      <c r="S39" s="103">
        <f t="shared" ca="1" si="5"/>
        <v>0</v>
      </c>
      <c r="T39" s="96"/>
      <c r="U39" s="106">
        <f t="shared" ca="1" si="5"/>
        <v>0</v>
      </c>
      <c r="V39" s="97"/>
      <c r="W39" s="113">
        <f t="shared" ca="1" si="5"/>
        <v>0</v>
      </c>
      <c r="X39" s="114"/>
      <c r="Y39" s="162">
        <f t="shared" si="6"/>
        <v>0</v>
      </c>
    </row>
    <row r="40" spans="1:25" ht="20.100000000000001" customHeight="1" thickBot="1" x14ac:dyDescent="0.2">
      <c r="A40" s="421" t="s">
        <v>9</v>
      </c>
      <c r="B40" s="422"/>
      <c r="C40" s="53">
        <f ca="1">COUNTIF(M9:M39, "営業日")</f>
        <v>21</v>
      </c>
      <c r="D40" s="74" t="s">
        <v>10</v>
      </c>
      <c r="E40" s="54">
        <v>0</v>
      </c>
      <c r="F40" s="55">
        <v>0</v>
      </c>
      <c r="G40" s="54">
        <f ca="1">SUM(G9:G39)</f>
        <v>6.9999999999999973</v>
      </c>
      <c r="H40" s="59">
        <f>SUM(H9:H39)</f>
        <v>3.8958333333333321</v>
      </c>
      <c r="I40" s="423"/>
      <c r="J40" s="423"/>
      <c r="K40" s="423"/>
      <c r="L40" s="424"/>
      <c r="M40" s="6"/>
      <c r="N40" s="6"/>
      <c r="O40" s="139">
        <f t="shared" ref="O40:X40" ca="1" si="11">SUM(O9:O39)</f>
        <v>119.99999999999994</v>
      </c>
      <c r="P40" s="140">
        <f>SUM(P9:P39)</f>
        <v>93.5</v>
      </c>
      <c r="Q40" s="143">
        <f t="shared" ca="1" si="11"/>
        <v>0</v>
      </c>
      <c r="R40" s="144">
        <f t="shared" si="11"/>
        <v>0</v>
      </c>
      <c r="S40" s="147">
        <f t="shared" ca="1" si="11"/>
        <v>0</v>
      </c>
      <c r="T40" s="148">
        <f t="shared" si="11"/>
        <v>0</v>
      </c>
      <c r="U40" s="151">
        <f t="shared" ca="1" si="11"/>
        <v>0</v>
      </c>
      <c r="V40" s="152">
        <f t="shared" si="11"/>
        <v>0</v>
      </c>
      <c r="W40" s="155">
        <f t="shared" ca="1" si="11"/>
        <v>0</v>
      </c>
      <c r="X40" s="156">
        <f t="shared" si="11"/>
        <v>0</v>
      </c>
      <c r="Y40" s="163">
        <f>SUM(Y9:Y39)</f>
        <v>0</v>
      </c>
    </row>
    <row r="41" spans="1:25" ht="8.25" customHeight="1" thickBot="1" x14ac:dyDescent="0.2">
      <c r="C41" s="2"/>
      <c r="D41" s="2"/>
      <c r="E41" s="2"/>
      <c r="F41" s="2"/>
      <c r="G41" s="2"/>
      <c r="H41" s="2"/>
      <c r="I41" s="6"/>
      <c r="J41" s="6"/>
      <c r="K41" s="6"/>
      <c r="L41" s="6"/>
      <c r="M41" s="6"/>
      <c r="N41" s="6"/>
      <c r="P41">
        <f>COUNTIF(P9:P39,"&lt;&gt;"&amp;0)</f>
        <v>11</v>
      </c>
    </row>
    <row r="42" spans="1:25" s="17" customFormat="1" ht="16.5" customHeight="1" thickBot="1" x14ac:dyDescent="0.2">
      <c r="A42" s="411" t="s">
        <v>11</v>
      </c>
      <c r="B42" s="412"/>
      <c r="I42" s="18"/>
      <c r="J42" s="18"/>
      <c r="K42" s="18"/>
      <c r="L42" s="18"/>
      <c r="M42" s="19"/>
      <c r="N42" s="19"/>
      <c r="Y42" s="159"/>
    </row>
    <row r="43" spans="1:25" s="17" customFormat="1" ht="16.5" customHeight="1" thickBot="1" x14ac:dyDescent="0.2">
      <c r="A43" s="455" t="s">
        <v>65</v>
      </c>
      <c r="B43" s="456"/>
      <c r="C43" s="456"/>
      <c r="D43" s="456"/>
      <c r="E43" s="456"/>
      <c r="F43" s="456"/>
      <c r="G43" s="456"/>
      <c r="H43" s="457"/>
      <c r="I43" s="20"/>
      <c r="J43" s="21"/>
      <c r="K43" s="21"/>
      <c r="L43" s="21"/>
      <c r="M43" s="19"/>
      <c r="N43" s="19"/>
      <c r="O43" s="166" t="s">
        <v>29</v>
      </c>
      <c r="P43" s="167" t="s">
        <v>56</v>
      </c>
      <c r="Y43" s="159"/>
    </row>
    <row r="44" spans="1:25" s="17" customFormat="1" ht="16.5" customHeight="1" thickBot="1" x14ac:dyDescent="0.2">
      <c r="A44" s="452" t="s">
        <v>155</v>
      </c>
      <c r="B44" s="453"/>
      <c r="C44" s="453"/>
      <c r="D44" s="453"/>
      <c r="E44" s="453"/>
      <c r="F44" s="453"/>
      <c r="G44" s="453"/>
      <c r="H44" s="454"/>
      <c r="I44" s="22"/>
      <c r="J44" s="22"/>
      <c r="K44" s="22"/>
      <c r="L44" s="22"/>
      <c r="M44" s="19"/>
      <c r="N44" s="19"/>
      <c r="O44" s="164">
        <f ca="1">Q40+S40+U40+W40</f>
        <v>0</v>
      </c>
      <c r="P44" s="165">
        <f>R40+T40+V40+X40</f>
        <v>0</v>
      </c>
      <c r="Y44" s="159"/>
    </row>
    <row r="45" spans="1:25" s="17" customFormat="1" ht="16.5" customHeight="1" x14ac:dyDescent="0.15">
      <c r="A45" s="452" t="s">
        <v>157</v>
      </c>
      <c r="B45" s="453"/>
      <c r="C45" s="453"/>
      <c r="D45" s="453"/>
      <c r="E45" s="453"/>
      <c r="F45" s="453"/>
      <c r="G45" s="453"/>
      <c r="H45" s="454"/>
      <c r="I45" s="22"/>
      <c r="J45" s="22"/>
      <c r="K45" s="22"/>
      <c r="L45" s="22"/>
      <c r="M45" s="19"/>
      <c r="N45" s="19"/>
      <c r="Y45" s="159"/>
    </row>
    <row r="46" spans="1:25" s="17" customFormat="1" ht="16.5" customHeight="1" thickBot="1" x14ac:dyDescent="0.2">
      <c r="A46" s="458" t="s">
        <v>156</v>
      </c>
      <c r="B46" s="459"/>
      <c r="C46" s="459"/>
      <c r="D46" s="459"/>
      <c r="E46" s="459"/>
      <c r="F46" s="459"/>
      <c r="G46" s="459"/>
      <c r="H46" s="460"/>
      <c r="I46" s="22"/>
      <c r="J46" s="22"/>
      <c r="K46" s="22"/>
      <c r="L46" s="22"/>
      <c r="M46" s="19"/>
      <c r="N46" s="19"/>
      <c r="Y46" s="159"/>
    </row>
    <row r="47" spans="1:25" s="17" customFormat="1" ht="24" customHeight="1" x14ac:dyDescent="0.15">
      <c r="A47"/>
      <c r="B47"/>
      <c r="C47"/>
      <c r="D47"/>
      <c r="E47"/>
      <c r="F47"/>
      <c r="G47"/>
      <c r="H47"/>
      <c r="I47" s="23"/>
      <c r="J47"/>
      <c r="K47"/>
      <c r="L47" s="24"/>
      <c r="M47" s="19"/>
      <c r="N47" s="19"/>
      <c r="Y47" s="159"/>
    </row>
    <row r="48" spans="1:25" ht="13.5" hidden="1" x14ac:dyDescent="0.15"/>
    <row r="49" spans="11:11" ht="13.5" hidden="1" x14ac:dyDescent="0.15">
      <c r="K49" t="s">
        <v>12</v>
      </c>
    </row>
    <row r="50" spans="11:11" ht="13.5" hidden="1" x14ac:dyDescent="0.15"/>
  </sheetData>
  <sheetProtection insertColumns="0" insertRows="0" deleteColumns="0" deleteRows="0" selectLockedCells="1" selectUnlockedCells="1"/>
  <dataConsolidate/>
  <mergeCells count="48">
    <mergeCell ref="A43:H43"/>
    <mergeCell ref="A44:H44"/>
    <mergeCell ref="A45:H45"/>
    <mergeCell ref="A46:H46"/>
    <mergeCell ref="A42:B42"/>
    <mergeCell ref="I31:L31"/>
    <mergeCell ref="I32:L32"/>
    <mergeCell ref="I33:L33"/>
    <mergeCell ref="I34:L34"/>
    <mergeCell ref="I35:L35"/>
    <mergeCell ref="I36:L36"/>
    <mergeCell ref="I37:L37"/>
    <mergeCell ref="I38:L38"/>
    <mergeCell ref="I39:L39"/>
    <mergeCell ref="A40:B40"/>
    <mergeCell ref="I40:L40"/>
    <mergeCell ref="I30:L30"/>
    <mergeCell ref="I19:L19"/>
    <mergeCell ref="I20:L20"/>
    <mergeCell ref="I21:L21"/>
    <mergeCell ref="I22:L22"/>
    <mergeCell ref="I23:L23"/>
    <mergeCell ref="I24:L24"/>
    <mergeCell ref="I25:L25"/>
    <mergeCell ref="I26:L26"/>
    <mergeCell ref="I27:L27"/>
    <mergeCell ref="I28:L28"/>
    <mergeCell ref="I29:L29"/>
    <mergeCell ref="I18:L18"/>
    <mergeCell ref="B8:D8"/>
    <mergeCell ref="I8:L8"/>
    <mergeCell ref="I9:L9"/>
    <mergeCell ref="I10:L10"/>
    <mergeCell ref="I11:L11"/>
    <mergeCell ref="I12:L12"/>
    <mergeCell ref="I13:L13"/>
    <mergeCell ref="I14:L14"/>
    <mergeCell ref="I15:L15"/>
    <mergeCell ref="I16:L16"/>
    <mergeCell ref="I17:L17"/>
    <mergeCell ref="B6:D6"/>
    <mergeCell ref="G6:H6"/>
    <mergeCell ref="I6:K6"/>
    <mergeCell ref="A1:L1"/>
    <mergeCell ref="N1:V1"/>
    <mergeCell ref="B5:D5"/>
    <mergeCell ref="G5:H5"/>
    <mergeCell ref="I5:L5"/>
  </mergeCells>
  <phoneticPr fontId="4"/>
  <conditionalFormatting sqref="F9:F33 D31:D33 B32:B33 F35:F39 D9:D29 B9:B29 B35:B39 D35:D39">
    <cfRule type="expression" dxfId="114" priority="21" stopIfTrue="1">
      <formula>#REF!=1</formula>
    </cfRule>
  </conditionalFormatting>
  <conditionalFormatting sqref="M9:M39">
    <cfRule type="expression" dxfId="113" priority="22" stopIfTrue="1">
      <formula>#REF!</formula>
    </cfRule>
  </conditionalFormatting>
  <conditionalFormatting sqref="E9:E33 E35:E39">
    <cfRule type="expression" dxfId="112" priority="23" stopIfTrue="1">
      <formula>#REF!</formula>
    </cfRule>
    <cfRule type="expression" dxfId="111" priority="24" stopIfTrue="1">
      <formula>#REF!=1</formula>
    </cfRule>
  </conditionalFormatting>
  <conditionalFormatting sqref="A19:A39">
    <cfRule type="expression" dxfId="110" priority="19" stopIfTrue="1">
      <formula>WEEKDAY(A19)=1</formula>
    </cfRule>
    <cfRule type="expression" dxfId="109" priority="20">
      <formula>WEEKDAY(A19)=7</formula>
    </cfRule>
  </conditionalFormatting>
  <conditionalFormatting sqref="A19">
    <cfRule type="expression" dxfId="108" priority="18" stopIfTrue="1">
      <formula>ISERROR(MATCH($A19, INDIRECT("休業日!A1:A365"), 0)) =FALSE</formula>
    </cfRule>
  </conditionalFormatting>
  <conditionalFormatting sqref="A9:A18">
    <cfRule type="expression" dxfId="107" priority="16" stopIfTrue="1">
      <formula>WEEKDAY(A9)=1</formula>
    </cfRule>
    <cfRule type="expression" dxfId="106" priority="17">
      <formula>WEEKDAY(A9)=7</formula>
    </cfRule>
  </conditionalFormatting>
  <conditionalFormatting sqref="A9:A18">
    <cfRule type="expression" dxfId="105" priority="15" stopIfTrue="1">
      <formula>ISERROR(MATCH($A9, INDIRECT("休業日!A1:A365"), 0)) =FALSE</formula>
    </cfRule>
  </conditionalFormatting>
  <conditionalFormatting sqref="A20:A39">
    <cfRule type="expression" dxfId="104" priority="14" stopIfTrue="1">
      <formula>ISERROR(MATCH($A20, INDIRECT("休業日!A1:A365"), 0)) =FALSE</formula>
    </cfRule>
  </conditionalFormatting>
  <conditionalFormatting sqref="N19:N39">
    <cfRule type="expression" dxfId="103" priority="12" stopIfTrue="1">
      <formula>WEEKDAY(N19)=1</formula>
    </cfRule>
    <cfRule type="expression" dxfId="102" priority="13">
      <formula>WEEKDAY(N19)=7</formula>
    </cfRule>
  </conditionalFormatting>
  <conditionalFormatting sqref="N19">
    <cfRule type="expression" dxfId="101" priority="11" stopIfTrue="1">
      <formula>ISERROR(MATCH($A19, INDIRECT("休業日!A1:A365"), 0)) =FALSE</formula>
    </cfRule>
  </conditionalFormatting>
  <conditionalFormatting sqref="N9:N18">
    <cfRule type="expression" dxfId="100" priority="9" stopIfTrue="1">
      <formula>WEEKDAY(N9)=1</formula>
    </cfRule>
    <cfRule type="expression" dxfId="99" priority="10">
      <formula>WEEKDAY(N9)=7</formula>
    </cfRule>
  </conditionalFormatting>
  <conditionalFormatting sqref="N9:N18">
    <cfRule type="expression" dxfId="98" priority="8" stopIfTrue="1">
      <formula>ISERROR(MATCH($A9, INDIRECT("休業日!A1:A365"), 0)) =FALSE</formula>
    </cfRule>
  </conditionalFormatting>
  <conditionalFormatting sqref="N20:N39">
    <cfRule type="expression" dxfId="97" priority="7" stopIfTrue="1">
      <formula>ISERROR(MATCH($A20, INDIRECT("休業日!A1:A365"), 0)) =FALSE</formula>
    </cfRule>
  </conditionalFormatting>
  <conditionalFormatting sqref="B30 D30">
    <cfRule type="expression" dxfId="96" priority="6" stopIfTrue="1">
      <formula>#REF!=1</formula>
    </cfRule>
  </conditionalFormatting>
  <conditionalFormatting sqref="F34 B34 D34">
    <cfRule type="expression" dxfId="95" priority="3" stopIfTrue="1">
      <formula>#REF!=1</formula>
    </cfRule>
  </conditionalFormatting>
  <conditionalFormatting sqref="E34">
    <cfRule type="expression" dxfId="94" priority="4" stopIfTrue="1">
      <formula>#REF!</formula>
    </cfRule>
    <cfRule type="expression" dxfId="93" priority="5" stopIfTrue="1">
      <formula>#REF!=1</formula>
    </cfRule>
  </conditionalFormatting>
  <conditionalFormatting sqref="B31">
    <cfRule type="expression" dxfId="92" priority="1" stopIfTrue="1">
      <formula>#REF!=1</formula>
    </cfRule>
  </conditionalFormatting>
  <dataValidations count="7">
    <dataValidation type="textLength" imeMode="hiragana" operator="lessThanOrEqual" allowBlank="1" showInputMessage="1" showErrorMessage="1" errorTitle="入力文字数制限" error="２５５文字以内で入力してください。" sqref="A43:A46">
      <formula1>256</formula1>
    </dataValidation>
    <dataValidation imeMode="hiragana" allowBlank="1" sqref="I9:L39"/>
    <dataValidation type="whole" showInputMessage="1" showErrorMessage="1" sqref="J4:K4">
      <formula1>1</formula1>
      <formula2>20</formula2>
    </dataValidation>
    <dataValidation type="time" imeMode="off" operator="greaterThanOrEqual" allowBlank="1" showInputMessage="1" showErrorMessage="1" sqref="B9:B39 D9:F39">
      <formula1>0</formula1>
    </dataValidation>
    <dataValidation imeMode="hiragana" allowBlank="1" showInputMessage="1" showErrorMessage="1" sqref="J43:L43 I44:L46 A9:A39 N9:N39"/>
    <dataValidation allowBlank="1" showInputMessage="1" showErrorMessage="1" errorTitle="入力不可" error="自動計算のため、入力不可です。" sqref="C40"/>
    <dataValidation type="whole" operator="lessThanOrEqual" allowBlank="1" showInputMessage="1" showErrorMessage="1" errorTitle="入力不可" error="自動計算のため、入力不可です。" sqref="G9:H40 E40:F40 W9:W40 S9:S40 U9:U40 R40 Q9:Q40 Y9:Y40 X40 V40 T40 O9:P44">
      <formula1>0</formula1>
    </dataValidation>
  </dataValidations>
  <printOptions horizontalCentered="1" verticalCentered="1"/>
  <pageMargins left="0.70866141732283472" right="0.70866141732283472" top="0.74803149606299213" bottom="0.74803149606299213" header="0.31496062992125984" footer="0.31496062992125984"/>
  <pageSetup paperSize="9" scale="88" orientation="portrait" r:id="rId1"/>
  <colBreaks count="1" manualBreakCount="1">
    <brk id="12" max="1048575" man="1"/>
  </colBreaks>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pageSetUpPr fitToPage="1"/>
  </sheetPr>
  <dimension ref="A1:Y50"/>
  <sheetViews>
    <sheetView zoomScale="85" zoomScaleNormal="85" workbookViewId="0">
      <pane ySplit="8" topLeftCell="A9" activePane="bottomLeft" state="frozen"/>
      <selection pane="bottomLeft" activeCell="O6" sqref="O6"/>
    </sheetView>
  </sheetViews>
  <sheetFormatPr defaultColWidth="8" defaultRowHeight="0" customHeight="1" zeroHeight="1" x14ac:dyDescent="0.15"/>
  <cols>
    <col min="1" max="1" width="11.375" bestFit="1" customWidth="1"/>
    <col min="2" max="2" width="8.625" customWidth="1"/>
    <col min="3" max="3" width="4.375" customWidth="1"/>
    <col min="4" max="8" width="8.625" customWidth="1"/>
    <col min="9" max="9" width="15.75" customWidth="1"/>
    <col min="10" max="10" width="7.75" customWidth="1"/>
    <col min="11" max="12" width="3.875" customWidth="1"/>
    <col min="13" max="13" width="2.5" style="5" customWidth="1"/>
    <col min="14" max="14" width="5.5" style="5" bestFit="1" customWidth="1"/>
    <col min="15" max="15" width="13.875" bestFit="1" customWidth="1"/>
    <col min="16" max="16" width="13.875" customWidth="1"/>
    <col min="17" max="17" width="13.875" bestFit="1" customWidth="1"/>
    <col min="18" max="18" width="13.875" customWidth="1"/>
    <col min="19" max="19" width="13.875" bestFit="1" customWidth="1"/>
    <col min="20" max="20" width="13.875" customWidth="1"/>
    <col min="21" max="21" width="13.875" bestFit="1" customWidth="1"/>
    <col min="22" max="22" width="13.875" customWidth="1"/>
    <col min="23" max="23" width="13.875" bestFit="1" customWidth="1"/>
    <col min="24" max="24" width="13.875" customWidth="1"/>
    <col min="25" max="25" width="17.25" style="157" customWidth="1"/>
  </cols>
  <sheetData>
    <row r="1" spans="1:25" ht="33" customHeight="1" thickBot="1" x14ac:dyDescent="0.2">
      <c r="A1" s="442" t="s">
        <v>19</v>
      </c>
      <c r="B1" s="442"/>
      <c r="C1" s="442"/>
      <c r="D1" s="442"/>
      <c r="E1" s="442"/>
      <c r="F1" s="442"/>
      <c r="G1" s="442"/>
      <c r="H1" s="442"/>
      <c r="I1" s="442"/>
      <c r="J1" s="442"/>
      <c r="K1" s="442"/>
      <c r="L1" s="442"/>
      <c r="N1" s="443" t="s">
        <v>20</v>
      </c>
      <c r="O1" s="444"/>
      <c r="P1" s="444"/>
      <c r="Q1" s="444"/>
      <c r="R1" s="444"/>
      <c r="S1" s="444"/>
      <c r="T1" s="444"/>
      <c r="U1" s="444"/>
      <c r="V1" s="444"/>
    </row>
    <row r="2" spans="1:25" ht="17.25" customHeight="1" thickBot="1" x14ac:dyDescent="0.2">
      <c r="A2" s="41"/>
      <c r="B2" s="2"/>
      <c r="C2" s="2"/>
      <c r="D2" s="2"/>
      <c r="E2" s="36"/>
      <c r="F2" s="36"/>
      <c r="G2" s="36"/>
      <c r="H2" s="36"/>
      <c r="I2" s="3"/>
      <c r="J2" s="4"/>
      <c r="K2" s="4"/>
      <c r="N2" s="26"/>
      <c r="O2" s="134" t="s">
        <v>30</v>
      </c>
      <c r="P2" s="135" t="s">
        <v>31</v>
      </c>
      <c r="Q2" s="135" t="s">
        <v>32</v>
      </c>
      <c r="R2" s="136" t="s">
        <v>28</v>
      </c>
      <c r="Y2" s="158" t="s">
        <v>54</v>
      </c>
    </row>
    <row r="3" spans="1:25" ht="17.25" customHeight="1" thickBot="1" x14ac:dyDescent="0.2">
      <c r="A3" s="1"/>
      <c r="B3" s="2"/>
      <c r="C3" s="2"/>
      <c r="D3" s="2"/>
      <c r="E3" s="36"/>
      <c r="F3" s="36"/>
      <c r="G3" s="36"/>
      <c r="H3" s="36"/>
      <c r="I3" s="3"/>
      <c r="J3" s="4"/>
      <c r="K3" s="4"/>
      <c r="N3" s="26"/>
      <c r="O3" s="42">
        <v>120</v>
      </c>
      <c r="P3" s="40">
        <f ca="1">C40</f>
        <v>21</v>
      </c>
      <c r="Q3" s="65">
        <f ca="1">O3/P3</f>
        <v>5.7142857142857144</v>
      </c>
      <c r="R3" s="66" t="str">
        <f ca="1">TEXT(Q3/24,"h:mm")</f>
        <v>5:42</v>
      </c>
    </row>
    <row r="4" spans="1:25" ht="8.1" customHeight="1" thickBot="1" x14ac:dyDescent="0.2">
      <c r="B4" s="37"/>
      <c r="C4" s="37"/>
      <c r="D4" s="37"/>
      <c r="I4" s="6"/>
      <c r="J4" s="7">
        <v>1</v>
      </c>
      <c r="K4" s="7"/>
      <c r="M4" s="6"/>
      <c r="N4" s="6"/>
      <c r="O4" s="88"/>
      <c r="P4" s="88"/>
    </row>
    <row r="5" spans="1:25" ht="20.100000000000001" customHeight="1" thickTop="1" x14ac:dyDescent="0.15">
      <c r="A5" s="331" t="s">
        <v>18</v>
      </c>
      <c r="B5" s="445">
        <v>41790</v>
      </c>
      <c r="C5" s="446"/>
      <c r="D5" s="447"/>
      <c r="G5" s="448" t="s">
        <v>0</v>
      </c>
      <c r="H5" s="449"/>
      <c r="I5" s="450" t="s">
        <v>59</v>
      </c>
      <c r="J5" s="450"/>
      <c r="K5" s="450"/>
      <c r="L5" s="451"/>
      <c r="M5" s="6"/>
      <c r="N5" s="133" t="s">
        <v>16</v>
      </c>
      <c r="P5" s="133"/>
      <c r="Q5" s="83" t="s">
        <v>52</v>
      </c>
      <c r="R5" s="79"/>
      <c r="S5" s="85" t="s">
        <v>37</v>
      </c>
      <c r="T5" s="117"/>
      <c r="U5" s="87" t="s">
        <v>40</v>
      </c>
      <c r="V5" s="81"/>
      <c r="W5" s="115" t="s">
        <v>43</v>
      </c>
      <c r="X5" s="107"/>
    </row>
    <row r="6" spans="1:25" ht="20.100000000000001" customHeight="1" thickBot="1" x14ac:dyDescent="0.2">
      <c r="A6" s="332" t="s">
        <v>57</v>
      </c>
      <c r="B6" s="436" t="s">
        <v>61</v>
      </c>
      <c r="C6" s="437"/>
      <c r="D6" s="438"/>
      <c r="E6" s="8"/>
      <c r="F6" s="9"/>
      <c r="G6" s="439" t="s">
        <v>1</v>
      </c>
      <c r="H6" s="440"/>
      <c r="I6" s="441" t="s">
        <v>60</v>
      </c>
      <c r="J6" s="441"/>
      <c r="K6" s="441"/>
      <c r="L6" s="25" t="s">
        <v>2</v>
      </c>
      <c r="M6" s="6"/>
      <c r="N6" s="6"/>
      <c r="Q6" s="84" t="s">
        <v>53</v>
      </c>
      <c r="R6" s="80"/>
      <c r="S6" s="86" t="s">
        <v>38</v>
      </c>
      <c r="T6" s="118"/>
      <c r="U6" s="120" t="s">
        <v>41</v>
      </c>
      <c r="V6" s="82"/>
      <c r="W6" s="121" t="s">
        <v>44</v>
      </c>
      <c r="X6" s="108"/>
    </row>
    <row r="7" spans="1:25" ht="19.5" customHeight="1" thickBot="1" x14ac:dyDescent="0.2">
      <c r="A7" s="330" t="str">
        <f>IF(LEN(B5)=6,B5,CONCATENATE(,YEAR(B5),IF(LEN(MONTH(B5)) &gt; 1, "", "0"), MONTH(B5)))</f>
        <v>201806</v>
      </c>
      <c r="D7" s="10"/>
      <c r="E7" s="11"/>
      <c r="F7" s="12"/>
      <c r="G7" s="12"/>
      <c r="H7" s="2"/>
      <c r="I7" s="2"/>
      <c r="J7" s="2"/>
      <c r="K7" s="2"/>
      <c r="L7" s="13"/>
      <c r="M7" s="6"/>
      <c r="N7" s="6"/>
      <c r="Q7" s="84" t="s">
        <v>50</v>
      </c>
      <c r="R7" s="116"/>
      <c r="S7" s="119" t="s">
        <v>39</v>
      </c>
      <c r="T7" s="122"/>
      <c r="U7" s="125" t="s">
        <v>42</v>
      </c>
      <c r="V7" s="123"/>
      <c r="W7" s="126" t="s">
        <v>45</v>
      </c>
      <c r="X7" s="124"/>
    </row>
    <row r="8" spans="1:25" ht="24.75" customHeight="1" thickTop="1" thickBot="1" x14ac:dyDescent="0.2">
      <c r="A8" s="70" t="s">
        <v>3</v>
      </c>
      <c r="B8" s="427" t="s">
        <v>4</v>
      </c>
      <c r="C8" s="428"/>
      <c r="D8" s="429"/>
      <c r="E8" s="71" t="s">
        <v>17</v>
      </c>
      <c r="F8" s="72" t="s">
        <v>5</v>
      </c>
      <c r="G8" s="71" t="s">
        <v>21</v>
      </c>
      <c r="H8" s="73" t="s">
        <v>6</v>
      </c>
      <c r="I8" s="430" t="s">
        <v>7</v>
      </c>
      <c r="J8" s="430"/>
      <c r="K8" s="430"/>
      <c r="L8" s="431"/>
      <c r="M8" s="67">
        <v>0.33333333333333331</v>
      </c>
      <c r="N8" s="75" t="s">
        <v>15</v>
      </c>
      <c r="O8" s="137" t="s">
        <v>27</v>
      </c>
      <c r="P8" s="138" t="s">
        <v>14</v>
      </c>
      <c r="Q8" s="141" t="s">
        <v>46</v>
      </c>
      <c r="R8" s="142" t="s">
        <v>14</v>
      </c>
      <c r="S8" s="145" t="s">
        <v>47</v>
      </c>
      <c r="T8" s="146" t="s">
        <v>14</v>
      </c>
      <c r="U8" s="149" t="s">
        <v>48</v>
      </c>
      <c r="V8" s="150" t="s">
        <v>14</v>
      </c>
      <c r="W8" s="153" t="s">
        <v>49</v>
      </c>
      <c r="X8" s="154" t="s">
        <v>14</v>
      </c>
      <c r="Y8" s="138" t="s">
        <v>55</v>
      </c>
    </row>
    <row r="9" spans="1:25" ht="20.100000000000001" customHeight="1" thickTop="1" x14ac:dyDescent="0.15">
      <c r="A9" s="60">
        <f>TEXT(CONCATENATE(A7, "01"), "0000!/00!/00")*1</f>
        <v>41790</v>
      </c>
      <c r="B9" s="62">
        <v>0.58333333333333337</v>
      </c>
      <c r="C9" s="14" t="s">
        <v>8</v>
      </c>
      <c r="D9" s="43">
        <v>0.83333333333333337</v>
      </c>
      <c r="E9" s="44">
        <v>0</v>
      </c>
      <c r="F9" s="45"/>
      <c r="G9" s="68">
        <f ca="1">IF(ISERROR(M9), 0, IF(M9="営業日", M$8, 0))</f>
        <v>0.33333333333333331</v>
      </c>
      <c r="H9" s="56">
        <f>D9-B9-E9-F9</f>
        <v>0.25</v>
      </c>
      <c r="I9" s="432" t="s">
        <v>158</v>
      </c>
      <c r="J9" s="433"/>
      <c r="K9" s="434"/>
      <c r="L9" s="435"/>
      <c r="M9" s="39" t="str">
        <f ca="1">IF(WEEKDAY(A9)=1,"",IF(WEEKDAY(A9)=7,"",IF(ISERROR(MATCH(A9,INDIRECT("休業日!a1:a365"),0))=FALSE,"","営業日")))</f>
        <v>営業日</v>
      </c>
      <c r="N9" s="76">
        <f>TEXT(CONCATENATE(A7, "01"), "0000!/00!/00")*1</f>
        <v>41790</v>
      </c>
      <c r="O9" s="127">
        <f t="shared" ref="O9:O10" ca="1" si="0">IF(ISERROR(M9), 0, IF(M9="営業日", $Q$3, 0))</f>
        <v>5.7142857142857144</v>
      </c>
      <c r="P9" s="128">
        <f t="shared" ref="P9:P10" si="1">H9*24</f>
        <v>6</v>
      </c>
      <c r="Q9" s="98">
        <f ca="1">$O9*R$7</f>
        <v>0</v>
      </c>
      <c r="R9" s="89"/>
      <c r="S9" s="101">
        <f ca="1">$O9*T$7</f>
        <v>0</v>
      </c>
      <c r="T9" s="90"/>
      <c r="U9" s="104">
        <f ca="1">$O9*V$7</f>
        <v>0</v>
      </c>
      <c r="V9" s="91"/>
      <c r="W9" s="109">
        <f ca="1">$O9*X$7</f>
        <v>0</v>
      </c>
      <c r="X9" s="110"/>
      <c r="Y9" s="160">
        <f>R9+T9+V9+X9</f>
        <v>0</v>
      </c>
    </row>
    <row r="10" spans="1:25" ht="20.100000000000001" customHeight="1" x14ac:dyDescent="0.15">
      <c r="A10" s="60">
        <f>IF(A9="", "",IF(MONTH(A9)=MONTH(A9+1),A9+1,""))</f>
        <v>41791</v>
      </c>
      <c r="B10" s="62"/>
      <c r="C10" s="14" t="s">
        <v>8</v>
      </c>
      <c r="D10" s="43"/>
      <c r="E10" s="46"/>
      <c r="F10" s="47"/>
      <c r="G10" s="68">
        <f t="shared" ref="G10:G39" ca="1" si="2">IF(ISERROR(M10), 0, IF(M10="営業日", M$8, 0))</f>
        <v>0</v>
      </c>
      <c r="H10" s="57">
        <f t="shared" ref="H10:H39" si="3">D10-B10-E10-F10</f>
        <v>0</v>
      </c>
      <c r="I10" s="413"/>
      <c r="J10" s="414"/>
      <c r="K10" s="415"/>
      <c r="L10" s="416"/>
      <c r="M10" s="39" t="str">
        <f t="shared" ref="M10:M39" ca="1" si="4">IF(WEEKDAY(A10)=1,"",IF(WEEKDAY(A10)=7,"",IF(ISERROR(MATCH(A10,INDIRECT("休業日!a1:a365"),0))=FALSE,"","営業日")))</f>
        <v/>
      </c>
      <c r="N10" s="77">
        <f>IF(N9="", "",IF(MONTH(N9)=MONTH(N9+1),N9+1,""))</f>
        <v>41791</v>
      </c>
      <c r="O10" s="129">
        <f t="shared" ca="1" si="0"/>
        <v>0</v>
      </c>
      <c r="P10" s="130">
        <f t="shared" si="1"/>
        <v>0</v>
      </c>
      <c r="Q10" s="99">
        <f t="shared" ref="Q10:W39" ca="1" si="5">$O10*R$7</f>
        <v>0</v>
      </c>
      <c r="R10" s="92"/>
      <c r="S10" s="102">
        <f t="shared" ca="1" si="5"/>
        <v>0</v>
      </c>
      <c r="T10" s="93"/>
      <c r="U10" s="105">
        <f t="shared" ca="1" si="5"/>
        <v>0</v>
      </c>
      <c r="V10" s="94"/>
      <c r="W10" s="111">
        <f t="shared" ca="1" si="5"/>
        <v>0</v>
      </c>
      <c r="X10" s="112"/>
      <c r="Y10" s="161">
        <f t="shared" ref="Y10:Y39" si="6">R10+T10+V10+X10</f>
        <v>0</v>
      </c>
    </row>
    <row r="11" spans="1:25" ht="20.100000000000001" customHeight="1" x14ac:dyDescent="0.15">
      <c r="A11" s="60">
        <f t="shared" ref="A11:A39" si="7">IF(A10="", "",IF(MONTH(A10)=MONTH(A10+1),A10+1,""))</f>
        <v>41792</v>
      </c>
      <c r="B11" s="62"/>
      <c r="C11" s="14" t="s">
        <v>8</v>
      </c>
      <c r="D11" s="43"/>
      <c r="E11" s="48"/>
      <c r="F11" s="47"/>
      <c r="G11" s="68">
        <f t="shared" ca="1" si="2"/>
        <v>0</v>
      </c>
      <c r="H11" s="57">
        <f t="shared" si="3"/>
        <v>0</v>
      </c>
      <c r="I11" s="413"/>
      <c r="J11" s="414"/>
      <c r="K11" s="415"/>
      <c r="L11" s="416"/>
      <c r="M11" s="39" t="str">
        <f t="shared" ca="1" si="4"/>
        <v/>
      </c>
      <c r="N11" s="77">
        <f t="shared" ref="N11:N39" si="8">IF(N10="", "",IF(MONTH(N10)=MONTH(N10+1),N10+1,""))</f>
        <v>41792</v>
      </c>
      <c r="O11" s="129">
        <f ca="1">IF(ISERROR(M11), 0, IF(M11="営業日", $Q$3, 0))</f>
        <v>0</v>
      </c>
      <c r="P11" s="130">
        <f>H11*24</f>
        <v>0</v>
      </c>
      <c r="Q11" s="99">
        <f t="shared" ca="1" si="5"/>
        <v>0</v>
      </c>
      <c r="R11" s="92"/>
      <c r="S11" s="102">
        <f t="shared" ca="1" si="5"/>
        <v>0</v>
      </c>
      <c r="T11" s="93"/>
      <c r="U11" s="105">
        <f t="shared" ca="1" si="5"/>
        <v>0</v>
      </c>
      <c r="V11" s="94"/>
      <c r="W11" s="111">
        <f t="shared" ca="1" si="5"/>
        <v>0</v>
      </c>
      <c r="X11" s="112"/>
      <c r="Y11" s="161">
        <f t="shared" si="6"/>
        <v>0</v>
      </c>
    </row>
    <row r="12" spans="1:25" ht="20.100000000000001" customHeight="1" x14ac:dyDescent="0.15">
      <c r="A12" s="60">
        <f t="shared" si="7"/>
        <v>41793</v>
      </c>
      <c r="B12" s="62"/>
      <c r="C12" s="14" t="s">
        <v>8</v>
      </c>
      <c r="D12" s="43"/>
      <c r="E12" s="48"/>
      <c r="F12" s="47"/>
      <c r="G12" s="68">
        <f t="shared" ca="1" si="2"/>
        <v>0.33333333333333331</v>
      </c>
      <c r="H12" s="57">
        <f t="shared" si="3"/>
        <v>0</v>
      </c>
      <c r="I12" s="413" t="s">
        <v>146</v>
      </c>
      <c r="J12" s="414"/>
      <c r="K12" s="415"/>
      <c r="L12" s="416"/>
      <c r="M12" s="39" t="str">
        <f t="shared" ca="1" si="4"/>
        <v>営業日</v>
      </c>
      <c r="N12" s="77">
        <f t="shared" si="8"/>
        <v>41793</v>
      </c>
      <c r="O12" s="129">
        <f t="shared" ref="O12:O39" ca="1" si="9">IF(ISERROR(M12), 0, IF(M12="営業日", $Q$3, 0))</f>
        <v>5.7142857142857144</v>
      </c>
      <c r="P12" s="130">
        <f t="shared" ref="P12:P39" si="10">H12*24</f>
        <v>0</v>
      </c>
      <c r="Q12" s="99">
        <f t="shared" ca="1" si="5"/>
        <v>0</v>
      </c>
      <c r="R12" s="92"/>
      <c r="S12" s="102">
        <f t="shared" ca="1" si="5"/>
        <v>0</v>
      </c>
      <c r="T12" s="93"/>
      <c r="U12" s="105">
        <f t="shared" ca="1" si="5"/>
        <v>0</v>
      </c>
      <c r="V12" s="94"/>
      <c r="W12" s="111">
        <f t="shared" ca="1" si="5"/>
        <v>0</v>
      </c>
      <c r="X12" s="112"/>
      <c r="Y12" s="161">
        <f t="shared" si="6"/>
        <v>0</v>
      </c>
    </row>
    <row r="13" spans="1:25" ht="20.100000000000001" customHeight="1" x14ac:dyDescent="0.15">
      <c r="A13" s="60">
        <f t="shared" si="7"/>
        <v>41794</v>
      </c>
      <c r="B13" s="62">
        <v>0.41666666666666669</v>
      </c>
      <c r="C13" s="14" t="s">
        <v>8</v>
      </c>
      <c r="D13" s="43">
        <v>0.79166666666666663</v>
      </c>
      <c r="E13" s="48">
        <v>4.1666666666666664E-2</v>
      </c>
      <c r="F13" s="47"/>
      <c r="G13" s="68">
        <f t="shared" ca="1" si="2"/>
        <v>0.33333333333333331</v>
      </c>
      <c r="H13" s="57">
        <f t="shared" si="3"/>
        <v>0.33333333333333326</v>
      </c>
      <c r="I13" s="413"/>
      <c r="J13" s="414"/>
      <c r="K13" s="415"/>
      <c r="L13" s="416"/>
      <c r="M13" s="39" t="str">
        <f t="shared" ca="1" si="4"/>
        <v>営業日</v>
      </c>
      <c r="N13" s="77">
        <f t="shared" si="8"/>
        <v>41794</v>
      </c>
      <c r="O13" s="129">
        <f t="shared" ca="1" si="9"/>
        <v>5.7142857142857144</v>
      </c>
      <c r="P13" s="130">
        <f t="shared" si="10"/>
        <v>7.9999999999999982</v>
      </c>
      <c r="Q13" s="99">
        <f t="shared" ca="1" si="5"/>
        <v>0</v>
      </c>
      <c r="R13" s="92"/>
      <c r="S13" s="102">
        <f t="shared" ca="1" si="5"/>
        <v>0</v>
      </c>
      <c r="T13" s="93"/>
      <c r="U13" s="105">
        <f t="shared" ca="1" si="5"/>
        <v>0</v>
      </c>
      <c r="V13" s="94"/>
      <c r="W13" s="111">
        <f t="shared" ca="1" si="5"/>
        <v>0</v>
      </c>
      <c r="X13" s="112"/>
      <c r="Y13" s="161">
        <f t="shared" si="6"/>
        <v>0</v>
      </c>
    </row>
    <row r="14" spans="1:25" ht="20.100000000000001" customHeight="1" x14ac:dyDescent="0.15">
      <c r="A14" s="60">
        <f t="shared" si="7"/>
        <v>41795</v>
      </c>
      <c r="B14" s="62"/>
      <c r="C14" s="14" t="s">
        <v>8</v>
      </c>
      <c r="D14" s="43"/>
      <c r="E14" s="48"/>
      <c r="F14" s="47"/>
      <c r="G14" s="68">
        <f t="shared" ca="1" si="2"/>
        <v>0.33333333333333331</v>
      </c>
      <c r="H14" s="57">
        <f t="shared" si="3"/>
        <v>0</v>
      </c>
      <c r="I14" s="413" t="s">
        <v>159</v>
      </c>
      <c r="J14" s="414"/>
      <c r="K14" s="415"/>
      <c r="L14" s="416"/>
      <c r="M14" s="39" t="str">
        <f t="shared" ca="1" si="4"/>
        <v>営業日</v>
      </c>
      <c r="N14" s="77">
        <f t="shared" si="8"/>
        <v>41795</v>
      </c>
      <c r="O14" s="129">
        <f t="shared" ca="1" si="9"/>
        <v>5.7142857142857144</v>
      </c>
      <c r="P14" s="130">
        <f t="shared" si="10"/>
        <v>0</v>
      </c>
      <c r="Q14" s="99">
        <f t="shared" ca="1" si="5"/>
        <v>0</v>
      </c>
      <c r="R14" s="92"/>
      <c r="S14" s="102">
        <f t="shared" ca="1" si="5"/>
        <v>0</v>
      </c>
      <c r="T14" s="93"/>
      <c r="U14" s="105">
        <f t="shared" ca="1" si="5"/>
        <v>0</v>
      </c>
      <c r="V14" s="94"/>
      <c r="W14" s="111">
        <f t="shared" ca="1" si="5"/>
        <v>0</v>
      </c>
      <c r="X14" s="112"/>
      <c r="Y14" s="161">
        <f t="shared" si="6"/>
        <v>0</v>
      </c>
    </row>
    <row r="15" spans="1:25" ht="20.100000000000001" customHeight="1" x14ac:dyDescent="0.15">
      <c r="A15" s="60">
        <f t="shared" si="7"/>
        <v>41796</v>
      </c>
      <c r="B15" s="62">
        <v>0.41666666666666669</v>
      </c>
      <c r="C15" s="14" t="s">
        <v>8</v>
      </c>
      <c r="D15" s="43">
        <v>0.8125</v>
      </c>
      <c r="E15" s="48">
        <v>4.1666666666666664E-2</v>
      </c>
      <c r="F15" s="47"/>
      <c r="G15" s="68">
        <f t="shared" ca="1" si="2"/>
        <v>0.33333333333333331</v>
      </c>
      <c r="H15" s="57">
        <f t="shared" si="3"/>
        <v>0.35416666666666663</v>
      </c>
      <c r="I15" s="413"/>
      <c r="J15" s="414"/>
      <c r="K15" s="415"/>
      <c r="L15" s="416"/>
      <c r="M15" s="39" t="str">
        <f t="shared" ca="1" si="4"/>
        <v>営業日</v>
      </c>
      <c r="N15" s="77">
        <f t="shared" si="8"/>
        <v>41796</v>
      </c>
      <c r="O15" s="129">
        <f t="shared" ca="1" si="9"/>
        <v>5.7142857142857144</v>
      </c>
      <c r="P15" s="130">
        <f t="shared" si="10"/>
        <v>8.5</v>
      </c>
      <c r="Q15" s="99">
        <f t="shared" ca="1" si="5"/>
        <v>0</v>
      </c>
      <c r="R15" s="92"/>
      <c r="S15" s="102">
        <f t="shared" ca="1" si="5"/>
        <v>0</v>
      </c>
      <c r="T15" s="93"/>
      <c r="U15" s="105">
        <f t="shared" ca="1" si="5"/>
        <v>0</v>
      </c>
      <c r="V15" s="94"/>
      <c r="W15" s="111">
        <f t="shared" ca="1" si="5"/>
        <v>0</v>
      </c>
      <c r="X15" s="112"/>
      <c r="Y15" s="161">
        <f t="shared" si="6"/>
        <v>0</v>
      </c>
    </row>
    <row r="16" spans="1:25" ht="20.100000000000001" customHeight="1" x14ac:dyDescent="0.15">
      <c r="A16" s="60">
        <f t="shared" si="7"/>
        <v>41797</v>
      </c>
      <c r="B16" s="62"/>
      <c r="C16" s="14" t="s">
        <v>8</v>
      </c>
      <c r="D16" s="43"/>
      <c r="E16" s="48"/>
      <c r="F16" s="47"/>
      <c r="G16" s="68">
        <f t="shared" ca="1" si="2"/>
        <v>0.33333333333333331</v>
      </c>
      <c r="H16" s="57">
        <f t="shared" si="3"/>
        <v>0</v>
      </c>
      <c r="I16" s="413" t="s">
        <v>160</v>
      </c>
      <c r="J16" s="414"/>
      <c r="K16" s="415"/>
      <c r="L16" s="416"/>
      <c r="M16" s="39" t="str">
        <f t="shared" ca="1" si="4"/>
        <v>営業日</v>
      </c>
      <c r="N16" s="77">
        <f t="shared" si="8"/>
        <v>41797</v>
      </c>
      <c r="O16" s="129">
        <f t="shared" ca="1" si="9"/>
        <v>5.7142857142857144</v>
      </c>
      <c r="P16" s="130">
        <f t="shared" si="10"/>
        <v>0</v>
      </c>
      <c r="Q16" s="99">
        <f t="shared" ca="1" si="5"/>
        <v>0</v>
      </c>
      <c r="R16" s="92"/>
      <c r="S16" s="102">
        <f t="shared" ca="1" si="5"/>
        <v>0</v>
      </c>
      <c r="T16" s="93"/>
      <c r="U16" s="105">
        <f t="shared" ca="1" si="5"/>
        <v>0</v>
      </c>
      <c r="V16" s="94"/>
      <c r="W16" s="111">
        <f t="shared" ca="1" si="5"/>
        <v>0</v>
      </c>
      <c r="X16" s="112"/>
      <c r="Y16" s="161">
        <f t="shared" si="6"/>
        <v>0</v>
      </c>
    </row>
    <row r="17" spans="1:25" ht="20.100000000000001" customHeight="1" x14ac:dyDescent="0.15">
      <c r="A17" s="60">
        <f t="shared" si="7"/>
        <v>41798</v>
      </c>
      <c r="B17" s="62"/>
      <c r="C17" s="14" t="s">
        <v>8</v>
      </c>
      <c r="D17" s="43"/>
      <c r="E17" s="48"/>
      <c r="F17" s="47"/>
      <c r="G17" s="68">
        <f t="shared" ca="1" si="2"/>
        <v>0</v>
      </c>
      <c r="H17" s="57">
        <f t="shared" si="3"/>
        <v>0</v>
      </c>
      <c r="I17" s="413"/>
      <c r="J17" s="414"/>
      <c r="K17" s="415"/>
      <c r="L17" s="416"/>
      <c r="M17" s="39" t="str">
        <f t="shared" ca="1" si="4"/>
        <v/>
      </c>
      <c r="N17" s="77">
        <f t="shared" si="8"/>
        <v>41798</v>
      </c>
      <c r="O17" s="129">
        <f t="shared" ca="1" si="9"/>
        <v>0</v>
      </c>
      <c r="P17" s="130">
        <f t="shared" si="10"/>
        <v>0</v>
      </c>
      <c r="Q17" s="99">
        <f t="shared" ca="1" si="5"/>
        <v>0</v>
      </c>
      <c r="R17" s="92"/>
      <c r="S17" s="102">
        <f t="shared" ca="1" si="5"/>
        <v>0</v>
      </c>
      <c r="T17" s="93"/>
      <c r="U17" s="105">
        <f t="shared" ca="1" si="5"/>
        <v>0</v>
      </c>
      <c r="V17" s="94"/>
      <c r="W17" s="111">
        <f t="shared" ca="1" si="5"/>
        <v>0</v>
      </c>
      <c r="X17" s="112"/>
      <c r="Y17" s="161">
        <f t="shared" si="6"/>
        <v>0</v>
      </c>
    </row>
    <row r="18" spans="1:25" ht="20.100000000000001" customHeight="1" x14ac:dyDescent="0.15">
      <c r="A18" s="60">
        <f t="shared" si="7"/>
        <v>41799</v>
      </c>
      <c r="B18" s="62"/>
      <c r="C18" s="14" t="s">
        <v>8</v>
      </c>
      <c r="D18" s="43"/>
      <c r="E18" s="48"/>
      <c r="F18" s="47"/>
      <c r="G18" s="68">
        <f t="shared" ca="1" si="2"/>
        <v>0</v>
      </c>
      <c r="H18" s="57">
        <f t="shared" si="3"/>
        <v>0</v>
      </c>
      <c r="I18" s="413"/>
      <c r="J18" s="414"/>
      <c r="K18" s="415"/>
      <c r="L18" s="416"/>
      <c r="M18" s="39" t="str">
        <f t="shared" ca="1" si="4"/>
        <v/>
      </c>
      <c r="N18" s="77">
        <f t="shared" si="8"/>
        <v>41799</v>
      </c>
      <c r="O18" s="129">
        <f t="shared" ca="1" si="9"/>
        <v>0</v>
      </c>
      <c r="P18" s="130">
        <f t="shared" si="10"/>
        <v>0</v>
      </c>
      <c r="Q18" s="99">
        <f t="shared" ca="1" si="5"/>
        <v>0</v>
      </c>
      <c r="R18" s="92"/>
      <c r="S18" s="102">
        <f t="shared" ca="1" si="5"/>
        <v>0</v>
      </c>
      <c r="T18" s="93"/>
      <c r="U18" s="105">
        <f t="shared" ca="1" si="5"/>
        <v>0</v>
      </c>
      <c r="V18" s="94"/>
      <c r="W18" s="111">
        <f t="shared" ca="1" si="5"/>
        <v>0</v>
      </c>
      <c r="X18" s="112"/>
      <c r="Y18" s="161">
        <f t="shared" si="6"/>
        <v>0</v>
      </c>
    </row>
    <row r="19" spans="1:25" ht="20.100000000000001" customHeight="1" x14ac:dyDescent="0.15">
      <c r="A19" s="60">
        <f t="shared" si="7"/>
        <v>41800</v>
      </c>
      <c r="B19" s="62"/>
      <c r="C19" s="14" t="s">
        <v>8</v>
      </c>
      <c r="D19" s="43"/>
      <c r="E19" s="48"/>
      <c r="F19" s="47"/>
      <c r="G19" s="68">
        <f t="shared" ca="1" si="2"/>
        <v>0.33333333333333331</v>
      </c>
      <c r="H19" s="57">
        <f t="shared" si="3"/>
        <v>0</v>
      </c>
      <c r="I19" s="413" t="s">
        <v>161</v>
      </c>
      <c r="J19" s="414"/>
      <c r="K19" s="415"/>
      <c r="L19" s="416"/>
      <c r="M19" s="39" t="str">
        <f t="shared" ca="1" si="4"/>
        <v>営業日</v>
      </c>
      <c r="N19" s="77">
        <f t="shared" si="8"/>
        <v>41800</v>
      </c>
      <c r="O19" s="129">
        <f t="shared" ca="1" si="9"/>
        <v>5.7142857142857144</v>
      </c>
      <c r="P19" s="130">
        <f t="shared" si="10"/>
        <v>0</v>
      </c>
      <c r="Q19" s="99">
        <f t="shared" ca="1" si="5"/>
        <v>0</v>
      </c>
      <c r="R19" s="92"/>
      <c r="S19" s="102">
        <f t="shared" ca="1" si="5"/>
        <v>0</v>
      </c>
      <c r="T19" s="93"/>
      <c r="U19" s="105">
        <f t="shared" ca="1" si="5"/>
        <v>0</v>
      </c>
      <c r="V19" s="94"/>
      <c r="W19" s="111">
        <f t="shared" ca="1" si="5"/>
        <v>0</v>
      </c>
      <c r="X19" s="112"/>
      <c r="Y19" s="161">
        <f t="shared" si="6"/>
        <v>0</v>
      </c>
    </row>
    <row r="20" spans="1:25" ht="20.100000000000001" customHeight="1" x14ac:dyDescent="0.15">
      <c r="A20" s="60">
        <f t="shared" si="7"/>
        <v>41801</v>
      </c>
      <c r="B20" s="62"/>
      <c r="C20" s="14" t="s">
        <v>8</v>
      </c>
      <c r="D20" s="43"/>
      <c r="E20" s="48"/>
      <c r="F20" s="47"/>
      <c r="G20" s="68">
        <f t="shared" ca="1" si="2"/>
        <v>0.33333333333333331</v>
      </c>
      <c r="H20" s="57">
        <f t="shared" si="3"/>
        <v>0</v>
      </c>
      <c r="I20" s="413" t="s">
        <v>146</v>
      </c>
      <c r="J20" s="414"/>
      <c r="K20" s="415"/>
      <c r="L20" s="416"/>
      <c r="M20" s="39" t="str">
        <f t="shared" ca="1" si="4"/>
        <v>営業日</v>
      </c>
      <c r="N20" s="77">
        <f t="shared" si="8"/>
        <v>41801</v>
      </c>
      <c r="O20" s="129">
        <f t="shared" ca="1" si="9"/>
        <v>5.7142857142857144</v>
      </c>
      <c r="P20" s="130">
        <f t="shared" si="10"/>
        <v>0</v>
      </c>
      <c r="Q20" s="99">
        <f t="shared" ca="1" si="5"/>
        <v>0</v>
      </c>
      <c r="R20" s="92"/>
      <c r="S20" s="102">
        <f t="shared" ca="1" si="5"/>
        <v>0</v>
      </c>
      <c r="T20" s="93"/>
      <c r="U20" s="105">
        <f t="shared" ca="1" si="5"/>
        <v>0</v>
      </c>
      <c r="V20" s="94"/>
      <c r="W20" s="111">
        <f t="shared" ca="1" si="5"/>
        <v>0</v>
      </c>
      <c r="X20" s="112"/>
      <c r="Y20" s="161">
        <f t="shared" si="6"/>
        <v>0</v>
      </c>
    </row>
    <row r="21" spans="1:25" ht="20.100000000000001" customHeight="1" x14ac:dyDescent="0.15">
      <c r="A21" s="60">
        <f t="shared" si="7"/>
        <v>41802</v>
      </c>
      <c r="B21" s="62">
        <v>0.41666666666666669</v>
      </c>
      <c r="C21" s="14" t="s">
        <v>8</v>
      </c>
      <c r="D21" s="43">
        <v>0.79166666666666663</v>
      </c>
      <c r="E21" s="48">
        <v>4.1666666666666664E-2</v>
      </c>
      <c r="F21" s="47"/>
      <c r="G21" s="68">
        <f t="shared" ca="1" si="2"/>
        <v>0.33333333333333331</v>
      </c>
      <c r="H21" s="57">
        <f t="shared" si="3"/>
        <v>0.33333333333333326</v>
      </c>
      <c r="I21" s="413"/>
      <c r="J21" s="414"/>
      <c r="K21" s="415"/>
      <c r="L21" s="416"/>
      <c r="M21" s="39" t="str">
        <f t="shared" ca="1" si="4"/>
        <v>営業日</v>
      </c>
      <c r="N21" s="77">
        <f t="shared" si="8"/>
        <v>41802</v>
      </c>
      <c r="O21" s="129">
        <f t="shared" ca="1" si="9"/>
        <v>5.7142857142857144</v>
      </c>
      <c r="P21" s="130">
        <f t="shared" si="10"/>
        <v>7.9999999999999982</v>
      </c>
      <c r="Q21" s="99">
        <f t="shared" ca="1" si="5"/>
        <v>0</v>
      </c>
      <c r="R21" s="92"/>
      <c r="S21" s="102">
        <f t="shared" ca="1" si="5"/>
        <v>0</v>
      </c>
      <c r="T21" s="93"/>
      <c r="U21" s="105">
        <f t="shared" ca="1" si="5"/>
        <v>0</v>
      </c>
      <c r="V21" s="94"/>
      <c r="W21" s="111">
        <f t="shared" ca="1" si="5"/>
        <v>0</v>
      </c>
      <c r="X21" s="112"/>
      <c r="Y21" s="161">
        <f t="shared" si="6"/>
        <v>0</v>
      </c>
    </row>
    <row r="22" spans="1:25" ht="20.100000000000001" customHeight="1" x14ac:dyDescent="0.15">
      <c r="A22" s="60">
        <f t="shared" si="7"/>
        <v>41803</v>
      </c>
      <c r="B22" s="62"/>
      <c r="C22" s="14" t="s">
        <v>8</v>
      </c>
      <c r="D22" s="43"/>
      <c r="E22" s="48"/>
      <c r="F22" s="47"/>
      <c r="G22" s="68">
        <f t="shared" ca="1" si="2"/>
        <v>0.33333333333333331</v>
      </c>
      <c r="H22" s="57">
        <f t="shared" si="3"/>
        <v>0</v>
      </c>
      <c r="I22" s="413" t="s">
        <v>146</v>
      </c>
      <c r="J22" s="414"/>
      <c r="K22" s="415"/>
      <c r="L22" s="416"/>
      <c r="M22" s="39" t="str">
        <f t="shared" ca="1" si="4"/>
        <v>営業日</v>
      </c>
      <c r="N22" s="77">
        <f t="shared" si="8"/>
        <v>41803</v>
      </c>
      <c r="O22" s="129">
        <f t="shared" ca="1" si="9"/>
        <v>5.7142857142857144</v>
      </c>
      <c r="P22" s="130">
        <f t="shared" si="10"/>
        <v>0</v>
      </c>
      <c r="Q22" s="99">
        <f t="shared" ca="1" si="5"/>
        <v>0</v>
      </c>
      <c r="R22" s="92"/>
      <c r="S22" s="102">
        <f t="shared" ca="1" si="5"/>
        <v>0</v>
      </c>
      <c r="T22" s="93"/>
      <c r="U22" s="105">
        <f t="shared" ca="1" si="5"/>
        <v>0</v>
      </c>
      <c r="V22" s="94"/>
      <c r="W22" s="111">
        <f t="shared" ca="1" si="5"/>
        <v>0</v>
      </c>
      <c r="X22" s="112"/>
      <c r="Y22" s="161">
        <f t="shared" si="6"/>
        <v>0</v>
      </c>
    </row>
    <row r="23" spans="1:25" ht="20.100000000000001" customHeight="1" x14ac:dyDescent="0.15">
      <c r="A23" s="60">
        <f t="shared" si="7"/>
        <v>41804</v>
      </c>
      <c r="B23" s="62">
        <v>0.46875</v>
      </c>
      <c r="C23" s="14" t="s">
        <v>8</v>
      </c>
      <c r="D23" s="43">
        <v>0.78125</v>
      </c>
      <c r="E23" s="48">
        <v>4.1666666666666664E-2</v>
      </c>
      <c r="F23" s="47"/>
      <c r="G23" s="68">
        <f t="shared" ca="1" si="2"/>
        <v>0.33333333333333331</v>
      </c>
      <c r="H23" s="57">
        <f t="shared" si="3"/>
        <v>0.27083333333333331</v>
      </c>
      <c r="I23" s="413"/>
      <c r="J23" s="414"/>
      <c r="K23" s="415"/>
      <c r="L23" s="416"/>
      <c r="M23" s="39" t="str">
        <f t="shared" ca="1" si="4"/>
        <v>営業日</v>
      </c>
      <c r="N23" s="77">
        <f t="shared" si="8"/>
        <v>41804</v>
      </c>
      <c r="O23" s="129">
        <f t="shared" ca="1" si="9"/>
        <v>5.7142857142857144</v>
      </c>
      <c r="P23" s="130">
        <f t="shared" si="10"/>
        <v>6.5</v>
      </c>
      <c r="Q23" s="99">
        <f t="shared" ca="1" si="5"/>
        <v>0</v>
      </c>
      <c r="R23" s="92"/>
      <c r="S23" s="102">
        <f t="shared" ca="1" si="5"/>
        <v>0</v>
      </c>
      <c r="T23" s="93"/>
      <c r="U23" s="105">
        <f t="shared" ca="1" si="5"/>
        <v>0</v>
      </c>
      <c r="V23" s="94"/>
      <c r="W23" s="111">
        <f t="shared" ca="1" si="5"/>
        <v>0</v>
      </c>
      <c r="X23" s="112"/>
      <c r="Y23" s="161">
        <f t="shared" si="6"/>
        <v>0</v>
      </c>
    </row>
    <row r="24" spans="1:25" ht="20.100000000000001" customHeight="1" x14ac:dyDescent="0.15">
      <c r="A24" s="60">
        <f t="shared" si="7"/>
        <v>41805</v>
      </c>
      <c r="B24" s="62"/>
      <c r="C24" s="14" t="s">
        <v>8</v>
      </c>
      <c r="D24" s="43"/>
      <c r="E24" s="48"/>
      <c r="F24" s="47"/>
      <c r="G24" s="68">
        <f t="shared" ca="1" si="2"/>
        <v>0</v>
      </c>
      <c r="H24" s="57">
        <f t="shared" si="3"/>
        <v>0</v>
      </c>
      <c r="I24" s="413"/>
      <c r="J24" s="414"/>
      <c r="K24" s="415"/>
      <c r="L24" s="416"/>
      <c r="M24" s="39" t="str">
        <f t="shared" ca="1" si="4"/>
        <v/>
      </c>
      <c r="N24" s="77">
        <f t="shared" si="8"/>
        <v>41805</v>
      </c>
      <c r="O24" s="129">
        <f t="shared" ca="1" si="9"/>
        <v>0</v>
      </c>
      <c r="P24" s="130">
        <f t="shared" si="10"/>
        <v>0</v>
      </c>
      <c r="Q24" s="99">
        <f t="shared" ca="1" si="5"/>
        <v>0</v>
      </c>
      <c r="R24" s="92"/>
      <c r="S24" s="102">
        <f t="shared" ca="1" si="5"/>
        <v>0</v>
      </c>
      <c r="T24" s="93"/>
      <c r="U24" s="105">
        <f t="shared" ca="1" si="5"/>
        <v>0</v>
      </c>
      <c r="V24" s="94"/>
      <c r="W24" s="111">
        <f t="shared" ca="1" si="5"/>
        <v>0</v>
      </c>
      <c r="X24" s="112"/>
      <c r="Y24" s="161">
        <f t="shared" si="6"/>
        <v>0</v>
      </c>
    </row>
    <row r="25" spans="1:25" ht="20.100000000000001" customHeight="1" x14ac:dyDescent="0.15">
      <c r="A25" s="60">
        <f t="shared" si="7"/>
        <v>41806</v>
      </c>
      <c r="B25" s="62"/>
      <c r="C25" s="14" t="s">
        <v>8</v>
      </c>
      <c r="D25" s="43"/>
      <c r="E25" s="48"/>
      <c r="F25" s="47"/>
      <c r="G25" s="68">
        <f t="shared" ca="1" si="2"/>
        <v>0</v>
      </c>
      <c r="H25" s="57">
        <f t="shared" si="3"/>
        <v>0</v>
      </c>
      <c r="I25" s="413"/>
      <c r="J25" s="414"/>
      <c r="K25" s="415"/>
      <c r="L25" s="416"/>
      <c r="M25" s="39" t="str">
        <f t="shared" ca="1" si="4"/>
        <v/>
      </c>
      <c r="N25" s="77">
        <f t="shared" si="8"/>
        <v>41806</v>
      </c>
      <c r="O25" s="129">
        <f t="shared" ca="1" si="9"/>
        <v>0</v>
      </c>
      <c r="P25" s="130">
        <f t="shared" si="10"/>
        <v>0</v>
      </c>
      <c r="Q25" s="99">
        <f t="shared" ca="1" si="5"/>
        <v>0</v>
      </c>
      <c r="R25" s="92"/>
      <c r="S25" s="102">
        <f t="shared" ca="1" si="5"/>
        <v>0</v>
      </c>
      <c r="T25" s="93"/>
      <c r="U25" s="105">
        <f t="shared" ca="1" si="5"/>
        <v>0</v>
      </c>
      <c r="V25" s="94"/>
      <c r="W25" s="111">
        <f t="shared" ca="1" si="5"/>
        <v>0</v>
      </c>
      <c r="X25" s="112"/>
      <c r="Y25" s="161">
        <f t="shared" si="6"/>
        <v>0</v>
      </c>
    </row>
    <row r="26" spans="1:25" ht="20.100000000000001" customHeight="1" x14ac:dyDescent="0.15">
      <c r="A26" s="60">
        <f t="shared" si="7"/>
        <v>41807</v>
      </c>
      <c r="B26" s="62"/>
      <c r="C26" s="14" t="s">
        <v>8</v>
      </c>
      <c r="D26" s="43"/>
      <c r="E26" s="48"/>
      <c r="F26" s="47"/>
      <c r="G26" s="68">
        <f t="shared" ca="1" si="2"/>
        <v>0.33333333333333331</v>
      </c>
      <c r="H26" s="57">
        <f t="shared" si="3"/>
        <v>0</v>
      </c>
      <c r="I26" s="413" t="s">
        <v>146</v>
      </c>
      <c r="J26" s="414"/>
      <c r="K26" s="415"/>
      <c r="L26" s="416"/>
      <c r="M26" s="39" t="str">
        <f t="shared" ca="1" si="4"/>
        <v>営業日</v>
      </c>
      <c r="N26" s="77">
        <f t="shared" si="8"/>
        <v>41807</v>
      </c>
      <c r="O26" s="129">
        <f t="shared" ca="1" si="9"/>
        <v>5.7142857142857144</v>
      </c>
      <c r="P26" s="130">
        <f t="shared" si="10"/>
        <v>0</v>
      </c>
      <c r="Q26" s="99">
        <f t="shared" ca="1" si="5"/>
        <v>0</v>
      </c>
      <c r="R26" s="92"/>
      <c r="S26" s="102">
        <f t="shared" ca="1" si="5"/>
        <v>0</v>
      </c>
      <c r="T26" s="93"/>
      <c r="U26" s="105">
        <f t="shared" ca="1" si="5"/>
        <v>0</v>
      </c>
      <c r="V26" s="94"/>
      <c r="W26" s="111">
        <f t="shared" ca="1" si="5"/>
        <v>0</v>
      </c>
      <c r="X26" s="112"/>
      <c r="Y26" s="161">
        <f t="shared" si="6"/>
        <v>0</v>
      </c>
    </row>
    <row r="27" spans="1:25" ht="20.100000000000001" customHeight="1" x14ac:dyDescent="0.15">
      <c r="A27" s="60">
        <f t="shared" si="7"/>
        <v>41808</v>
      </c>
      <c r="B27" s="62"/>
      <c r="C27" s="14" t="s">
        <v>8</v>
      </c>
      <c r="D27" s="43"/>
      <c r="E27" s="48"/>
      <c r="F27" s="47"/>
      <c r="G27" s="68">
        <f t="shared" ca="1" si="2"/>
        <v>0.33333333333333331</v>
      </c>
      <c r="H27" s="57">
        <f t="shared" si="3"/>
        <v>0</v>
      </c>
      <c r="I27" s="413" t="s">
        <v>162</v>
      </c>
      <c r="J27" s="414"/>
      <c r="K27" s="415"/>
      <c r="L27" s="416"/>
      <c r="M27" s="39" t="str">
        <f t="shared" ca="1" si="4"/>
        <v>営業日</v>
      </c>
      <c r="N27" s="77">
        <f t="shared" si="8"/>
        <v>41808</v>
      </c>
      <c r="O27" s="129">
        <f t="shared" ca="1" si="9"/>
        <v>5.7142857142857144</v>
      </c>
      <c r="P27" s="130">
        <f t="shared" si="10"/>
        <v>0</v>
      </c>
      <c r="Q27" s="99">
        <f t="shared" ca="1" si="5"/>
        <v>0</v>
      </c>
      <c r="R27" s="92"/>
      <c r="S27" s="102">
        <f t="shared" ca="1" si="5"/>
        <v>0</v>
      </c>
      <c r="T27" s="93"/>
      <c r="U27" s="105">
        <f t="shared" ca="1" si="5"/>
        <v>0</v>
      </c>
      <c r="V27" s="94"/>
      <c r="W27" s="111">
        <f t="shared" ca="1" si="5"/>
        <v>0</v>
      </c>
      <c r="X27" s="112"/>
      <c r="Y27" s="161">
        <f t="shared" si="6"/>
        <v>0</v>
      </c>
    </row>
    <row r="28" spans="1:25" ht="20.100000000000001" customHeight="1" x14ac:dyDescent="0.15">
      <c r="A28" s="60">
        <f t="shared" si="7"/>
        <v>41809</v>
      </c>
      <c r="B28" s="62"/>
      <c r="C28" s="14" t="s">
        <v>8</v>
      </c>
      <c r="D28" s="43"/>
      <c r="E28" s="48"/>
      <c r="F28" s="47"/>
      <c r="G28" s="68">
        <f t="shared" ca="1" si="2"/>
        <v>0.33333333333333331</v>
      </c>
      <c r="H28" s="57">
        <f t="shared" si="3"/>
        <v>0</v>
      </c>
      <c r="I28" s="413" t="s">
        <v>146</v>
      </c>
      <c r="J28" s="414"/>
      <c r="K28" s="415"/>
      <c r="L28" s="416"/>
      <c r="M28" s="39" t="str">
        <f t="shared" ca="1" si="4"/>
        <v>営業日</v>
      </c>
      <c r="N28" s="77">
        <f t="shared" si="8"/>
        <v>41809</v>
      </c>
      <c r="O28" s="129">
        <f t="shared" ca="1" si="9"/>
        <v>5.7142857142857144</v>
      </c>
      <c r="P28" s="130">
        <f t="shared" si="10"/>
        <v>0</v>
      </c>
      <c r="Q28" s="99">
        <f t="shared" ca="1" si="5"/>
        <v>0</v>
      </c>
      <c r="R28" s="92"/>
      <c r="S28" s="102">
        <f t="shared" ca="1" si="5"/>
        <v>0</v>
      </c>
      <c r="T28" s="93"/>
      <c r="U28" s="105">
        <f t="shared" ca="1" si="5"/>
        <v>0</v>
      </c>
      <c r="V28" s="94"/>
      <c r="W28" s="111">
        <f t="shared" ca="1" si="5"/>
        <v>0</v>
      </c>
      <c r="X28" s="112"/>
      <c r="Y28" s="161">
        <f t="shared" si="6"/>
        <v>0</v>
      </c>
    </row>
    <row r="29" spans="1:25" ht="20.100000000000001" customHeight="1" x14ac:dyDescent="0.15">
      <c r="A29" s="60">
        <f t="shared" si="7"/>
        <v>41810</v>
      </c>
      <c r="B29" s="62">
        <v>0.41666666666666669</v>
      </c>
      <c r="C29" s="14" t="s">
        <v>8</v>
      </c>
      <c r="D29" s="43">
        <v>0.8125</v>
      </c>
      <c r="E29" s="48">
        <v>4.1666666666666664E-2</v>
      </c>
      <c r="F29" s="47"/>
      <c r="G29" s="68">
        <f t="shared" ca="1" si="2"/>
        <v>0.33333333333333331</v>
      </c>
      <c r="H29" s="57">
        <f t="shared" si="3"/>
        <v>0.35416666666666663</v>
      </c>
      <c r="I29" s="413"/>
      <c r="J29" s="414"/>
      <c r="K29" s="415"/>
      <c r="L29" s="416"/>
      <c r="M29" s="39" t="str">
        <f t="shared" ca="1" si="4"/>
        <v>営業日</v>
      </c>
      <c r="N29" s="77">
        <f t="shared" si="8"/>
        <v>41810</v>
      </c>
      <c r="O29" s="129">
        <f t="shared" ca="1" si="9"/>
        <v>5.7142857142857144</v>
      </c>
      <c r="P29" s="130">
        <f t="shared" si="10"/>
        <v>8.5</v>
      </c>
      <c r="Q29" s="99">
        <f t="shared" ca="1" si="5"/>
        <v>0</v>
      </c>
      <c r="R29" s="92"/>
      <c r="S29" s="102">
        <f t="shared" ca="1" si="5"/>
        <v>0</v>
      </c>
      <c r="T29" s="93"/>
      <c r="U29" s="105">
        <f t="shared" ca="1" si="5"/>
        <v>0</v>
      </c>
      <c r="V29" s="94"/>
      <c r="W29" s="111">
        <f t="shared" ca="1" si="5"/>
        <v>0</v>
      </c>
      <c r="X29" s="112"/>
      <c r="Y29" s="161">
        <f t="shared" si="6"/>
        <v>0</v>
      </c>
    </row>
    <row r="30" spans="1:25" ht="20.100000000000001" customHeight="1" x14ac:dyDescent="0.15">
      <c r="A30" s="60">
        <f t="shared" si="7"/>
        <v>41811</v>
      </c>
      <c r="B30" s="62"/>
      <c r="C30" s="14" t="s">
        <v>8</v>
      </c>
      <c r="D30" s="43"/>
      <c r="E30" s="48"/>
      <c r="F30" s="47"/>
      <c r="G30" s="68">
        <f t="shared" ca="1" si="2"/>
        <v>0.33333333333333331</v>
      </c>
      <c r="H30" s="57">
        <f t="shared" si="3"/>
        <v>0</v>
      </c>
      <c r="I30" s="413" t="s">
        <v>146</v>
      </c>
      <c r="J30" s="414"/>
      <c r="K30" s="415"/>
      <c r="L30" s="416"/>
      <c r="M30" s="39" t="str">
        <f t="shared" ca="1" si="4"/>
        <v>営業日</v>
      </c>
      <c r="N30" s="77">
        <f t="shared" si="8"/>
        <v>41811</v>
      </c>
      <c r="O30" s="129">
        <f t="shared" ca="1" si="9"/>
        <v>5.7142857142857144</v>
      </c>
      <c r="P30" s="130">
        <f t="shared" si="10"/>
        <v>0</v>
      </c>
      <c r="Q30" s="99">
        <f t="shared" ca="1" si="5"/>
        <v>0</v>
      </c>
      <c r="R30" s="92"/>
      <c r="S30" s="102">
        <f t="shared" ca="1" si="5"/>
        <v>0</v>
      </c>
      <c r="T30" s="93"/>
      <c r="U30" s="105">
        <f t="shared" ca="1" si="5"/>
        <v>0</v>
      </c>
      <c r="V30" s="94"/>
      <c r="W30" s="111">
        <f t="shared" ca="1" si="5"/>
        <v>0</v>
      </c>
      <c r="X30" s="112"/>
      <c r="Y30" s="161">
        <f t="shared" si="6"/>
        <v>0</v>
      </c>
    </row>
    <row r="31" spans="1:25" ht="20.100000000000001" customHeight="1" x14ac:dyDescent="0.15">
      <c r="A31" s="60">
        <f t="shared" si="7"/>
        <v>41812</v>
      </c>
      <c r="B31" s="62"/>
      <c r="C31" s="14" t="s">
        <v>8</v>
      </c>
      <c r="D31" s="43"/>
      <c r="E31" s="48"/>
      <c r="F31" s="47"/>
      <c r="G31" s="68">
        <f t="shared" ca="1" si="2"/>
        <v>0</v>
      </c>
      <c r="H31" s="57">
        <f t="shared" si="3"/>
        <v>0</v>
      </c>
      <c r="I31" s="413"/>
      <c r="J31" s="414"/>
      <c r="K31" s="415"/>
      <c r="L31" s="416"/>
      <c r="M31" s="39" t="str">
        <f t="shared" ca="1" si="4"/>
        <v/>
      </c>
      <c r="N31" s="77">
        <f t="shared" si="8"/>
        <v>41812</v>
      </c>
      <c r="O31" s="129">
        <f t="shared" ca="1" si="9"/>
        <v>0</v>
      </c>
      <c r="P31" s="130">
        <f t="shared" si="10"/>
        <v>0</v>
      </c>
      <c r="Q31" s="99">
        <f t="shared" ca="1" si="5"/>
        <v>0</v>
      </c>
      <c r="R31" s="92"/>
      <c r="S31" s="102">
        <f t="shared" ca="1" si="5"/>
        <v>0</v>
      </c>
      <c r="T31" s="93"/>
      <c r="U31" s="105">
        <f t="shared" ca="1" si="5"/>
        <v>0</v>
      </c>
      <c r="V31" s="94"/>
      <c r="W31" s="111">
        <f t="shared" ca="1" si="5"/>
        <v>0</v>
      </c>
      <c r="X31" s="112"/>
      <c r="Y31" s="161">
        <f t="shared" si="6"/>
        <v>0</v>
      </c>
    </row>
    <row r="32" spans="1:25" ht="20.100000000000001" customHeight="1" x14ac:dyDescent="0.15">
      <c r="A32" s="60">
        <f t="shared" si="7"/>
        <v>41813</v>
      </c>
      <c r="B32" s="62"/>
      <c r="C32" s="14" t="s">
        <v>8</v>
      </c>
      <c r="D32" s="43"/>
      <c r="E32" s="48"/>
      <c r="F32" s="47"/>
      <c r="G32" s="68">
        <f t="shared" ca="1" si="2"/>
        <v>0</v>
      </c>
      <c r="H32" s="57">
        <f t="shared" si="3"/>
        <v>0</v>
      </c>
      <c r="I32" s="413"/>
      <c r="J32" s="414"/>
      <c r="K32" s="415"/>
      <c r="L32" s="416"/>
      <c r="M32" s="39" t="str">
        <f t="shared" ca="1" si="4"/>
        <v/>
      </c>
      <c r="N32" s="77">
        <f t="shared" si="8"/>
        <v>41813</v>
      </c>
      <c r="O32" s="129">
        <f t="shared" ca="1" si="9"/>
        <v>0</v>
      </c>
      <c r="P32" s="130">
        <f t="shared" si="10"/>
        <v>0</v>
      </c>
      <c r="Q32" s="99">
        <f t="shared" ca="1" si="5"/>
        <v>0</v>
      </c>
      <c r="R32" s="92"/>
      <c r="S32" s="102">
        <f t="shared" ca="1" si="5"/>
        <v>0</v>
      </c>
      <c r="T32" s="93"/>
      <c r="U32" s="105">
        <f t="shared" ca="1" si="5"/>
        <v>0</v>
      </c>
      <c r="V32" s="94"/>
      <c r="W32" s="111">
        <f t="shared" ca="1" si="5"/>
        <v>0</v>
      </c>
      <c r="X32" s="112"/>
      <c r="Y32" s="161">
        <f t="shared" si="6"/>
        <v>0</v>
      </c>
    </row>
    <row r="33" spans="1:25" ht="20.100000000000001" customHeight="1" x14ac:dyDescent="0.15">
      <c r="A33" s="60">
        <f t="shared" si="7"/>
        <v>41814</v>
      </c>
      <c r="B33" s="62">
        <v>0.41666666666666669</v>
      </c>
      <c r="C33" s="14" t="s">
        <v>8</v>
      </c>
      <c r="D33" s="43">
        <v>0.875</v>
      </c>
      <c r="E33" s="48">
        <v>4.1666666666666664E-2</v>
      </c>
      <c r="F33" s="47"/>
      <c r="G33" s="68">
        <f t="shared" ca="1" si="2"/>
        <v>0.33333333333333331</v>
      </c>
      <c r="H33" s="57">
        <f t="shared" si="3"/>
        <v>0.41666666666666663</v>
      </c>
      <c r="I33" s="413"/>
      <c r="J33" s="414"/>
      <c r="K33" s="415"/>
      <c r="L33" s="416"/>
      <c r="M33" s="39" t="str">
        <f t="shared" ca="1" si="4"/>
        <v>営業日</v>
      </c>
      <c r="N33" s="77">
        <f t="shared" si="8"/>
        <v>41814</v>
      </c>
      <c r="O33" s="129">
        <f t="shared" ca="1" si="9"/>
        <v>5.7142857142857144</v>
      </c>
      <c r="P33" s="130">
        <f t="shared" si="10"/>
        <v>10</v>
      </c>
      <c r="Q33" s="99">
        <f t="shared" ca="1" si="5"/>
        <v>0</v>
      </c>
      <c r="R33" s="92"/>
      <c r="S33" s="102">
        <f t="shared" ca="1" si="5"/>
        <v>0</v>
      </c>
      <c r="T33" s="93"/>
      <c r="U33" s="105">
        <f t="shared" ca="1" si="5"/>
        <v>0</v>
      </c>
      <c r="V33" s="94"/>
      <c r="W33" s="111">
        <f t="shared" ca="1" si="5"/>
        <v>0</v>
      </c>
      <c r="X33" s="112"/>
      <c r="Y33" s="161">
        <f t="shared" si="6"/>
        <v>0</v>
      </c>
    </row>
    <row r="34" spans="1:25" ht="20.100000000000001" customHeight="1" x14ac:dyDescent="0.15">
      <c r="A34" s="60">
        <f t="shared" si="7"/>
        <v>41815</v>
      </c>
      <c r="B34" s="62"/>
      <c r="C34" s="14" t="s">
        <v>8</v>
      </c>
      <c r="D34" s="43"/>
      <c r="E34" s="48"/>
      <c r="F34" s="47"/>
      <c r="G34" s="68">
        <f t="shared" ca="1" si="2"/>
        <v>0.33333333333333331</v>
      </c>
      <c r="H34" s="57">
        <f t="shared" si="3"/>
        <v>0</v>
      </c>
      <c r="I34" s="413" t="s">
        <v>146</v>
      </c>
      <c r="J34" s="414"/>
      <c r="K34" s="415"/>
      <c r="L34" s="416"/>
      <c r="M34" s="39" t="str">
        <f t="shared" ca="1" si="4"/>
        <v>営業日</v>
      </c>
      <c r="N34" s="77">
        <f t="shared" si="8"/>
        <v>41815</v>
      </c>
      <c r="O34" s="129">
        <f t="shared" ca="1" si="9"/>
        <v>5.7142857142857144</v>
      </c>
      <c r="P34" s="130">
        <f t="shared" si="10"/>
        <v>0</v>
      </c>
      <c r="Q34" s="99">
        <f t="shared" ca="1" si="5"/>
        <v>0</v>
      </c>
      <c r="R34" s="92"/>
      <c r="S34" s="102">
        <f t="shared" ca="1" si="5"/>
        <v>0</v>
      </c>
      <c r="T34" s="93"/>
      <c r="U34" s="105">
        <f t="shared" ca="1" si="5"/>
        <v>0</v>
      </c>
      <c r="V34" s="94"/>
      <c r="W34" s="111">
        <f t="shared" ca="1" si="5"/>
        <v>0</v>
      </c>
      <c r="X34" s="112"/>
      <c r="Y34" s="161">
        <f t="shared" si="6"/>
        <v>0</v>
      </c>
    </row>
    <row r="35" spans="1:25" ht="20.100000000000001" customHeight="1" x14ac:dyDescent="0.15">
      <c r="A35" s="60">
        <f t="shared" si="7"/>
        <v>41816</v>
      </c>
      <c r="B35" s="62">
        <v>0.41666666666666669</v>
      </c>
      <c r="C35" s="14" t="s">
        <v>8</v>
      </c>
      <c r="D35" s="43">
        <v>0.8125</v>
      </c>
      <c r="E35" s="48">
        <v>4.1666666666666664E-2</v>
      </c>
      <c r="F35" s="47"/>
      <c r="G35" s="68">
        <f t="shared" ca="1" si="2"/>
        <v>0.33333333333333331</v>
      </c>
      <c r="H35" s="57">
        <f t="shared" si="3"/>
        <v>0.35416666666666663</v>
      </c>
      <c r="I35" s="413"/>
      <c r="J35" s="414"/>
      <c r="K35" s="415"/>
      <c r="L35" s="416"/>
      <c r="M35" s="39" t="str">
        <f t="shared" ca="1" si="4"/>
        <v>営業日</v>
      </c>
      <c r="N35" s="77">
        <f t="shared" si="8"/>
        <v>41816</v>
      </c>
      <c r="O35" s="129">
        <f t="shared" ca="1" si="9"/>
        <v>5.7142857142857144</v>
      </c>
      <c r="P35" s="130">
        <f t="shared" si="10"/>
        <v>8.5</v>
      </c>
      <c r="Q35" s="99">
        <f t="shared" ca="1" si="5"/>
        <v>0</v>
      </c>
      <c r="R35" s="92"/>
      <c r="S35" s="102">
        <f t="shared" ca="1" si="5"/>
        <v>0</v>
      </c>
      <c r="T35" s="93"/>
      <c r="U35" s="105">
        <f t="shared" ca="1" si="5"/>
        <v>0</v>
      </c>
      <c r="V35" s="94"/>
      <c r="W35" s="111">
        <f t="shared" ca="1" si="5"/>
        <v>0</v>
      </c>
      <c r="X35" s="112"/>
      <c r="Y35" s="161">
        <f t="shared" si="6"/>
        <v>0</v>
      </c>
    </row>
    <row r="36" spans="1:25" ht="20.100000000000001" customHeight="1" x14ac:dyDescent="0.15">
      <c r="A36" s="60">
        <f t="shared" si="7"/>
        <v>41817</v>
      </c>
      <c r="B36" s="62"/>
      <c r="C36" s="14" t="s">
        <v>8</v>
      </c>
      <c r="D36" s="43"/>
      <c r="E36" s="48"/>
      <c r="F36" s="47"/>
      <c r="G36" s="68">
        <f t="shared" ca="1" si="2"/>
        <v>0.33333333333333331</v>
      </c>
      <c r="H36" s="57">
        <f t="shared" si="3"/>
        <v>0</v>
      </c>
      <c r="I36" s="413" t="s">
        <v>146</v>
      </c>
      <c r="J36" s="414"/>
      <c r="K36" s="415"/>
      <c r="L36" s="416"/>
      <c r="M36" s="39" t="str">
        <f t="shared" ca="1" si="4"/>
        <v>営業日</v>
      </c>
      <c r="N36" s="77">
        <f t="shared" si="8"/>
        <v>41817</v>
      </c>
      <c r="O36" s="129">
        <f t="shared" ca="1" si="9"/>
        <v>5.7142857142857144</v>
      </c>
      <c r="P36" s="130">
        <f t="shared" si="10"/>
        <v>0</v>
      </c>
      <c r="Q36" s="99">
        <f t="shared" ca="1" si="5"/>
        <v>0</v>
      </c>
      <c r="R36" s="92"/>
      <c r="S36" s="102">
        <f t="shared" ca="1" si="5"/>
        <v>0</v>
      </c>
      <c r="T36" s="93"/>
      <c r="U36" s="105">
        <f t="shared" ca="1" si="5"/>
        <v>0</v>
      </c>
      <c r="V36" s="94"/>
      <c r="W36" s="111">
        <f t="shared" ca="1" si="5"/>
        <v>0</v>
      </c>
      <c r="X36" s="112"/>
      <c r="Y36" s="161">
        <f t="shared" si="6"/>
        <v>0</v>
      </c>
    </row>
    <row r="37" spans="1:25" ht="20.100000000000001" customHeight="1" x14ac:dyDescent="0.15">
      <c r="A37" s="60">
        <f t="shared" si="7"/>
        <v>41818</v>
      </c>
      <c r="B37" s="62">
        <v>0.41666666666666669</v>
      </c>
      <c r="C37" s="15" t="s">
        <v>13</v>
      </c>
      <c r="D37" s="49">
        <v>0.8125</v>
      </c>
      <c r="E37" s="48">
        <v>4.1666666666666664E-2</v>
      </c>
      <c r="F37" s="47"/>
      <c r="G37" s="68">
        <f t="shared" ca="1" si="2"/>
        <v>0.33333333333333331</v>
      </c>
      <c r="H37" s="57">
        <f t="shared" si="3"/>
        <v>0.35416666666666663</v>
      </c>
      <c r="I37" s="413"/>
      <c r="J37" s="414"/>
      <c r="K37" s="415"/>
      <c r="L37" s="416"/>
      <c r="M37" s="39" t="str">
        <f t="shared" ca="1" si="4"/>
        <v>営業日</v>
      </c>
      <c r="N37" s="77">
        <f t="shared" si="8"/>
        <v>41818</v>
      </c>
      <c r="O37" s="129">
        <f t="shared" ca="1" si="9"/>
        <v>5.7142857142857144</v>
      </c>
      <c r="P37" s="130">
        <f t="shared" si="10"/>
        <v>8.5</v>
      </c>
      <c r="Q37" s="99">
        <f t="shared" ca="1" si="5"/>
        <v>0</v>
      </c>
      <c r="R37" s="92"/>
      <c r="S37" s="102">
        <f t="shared" ca="1" si="5"/>
        <v>0</v>
      </c>
      <c r="T37" s="93"/>
      <c r="U37" s="105">
        <f t="shared" ca="1" si="5"/>
        <v>0</v>
      </c>
      <c r="V37" s="94"/>
      <c r="W37" s="111">
        <f t="shared" ca="1" si="5"/>
        <v>0</v>
      </c>
      <c r="X37" s="112"/>
      <c r="Y37" s="161">
        <f t="shared" si="6"/>
        <v>0</v>
      </c>
    </row>
    <row r="38" spans="1:25" ht="20.100000000000001" customHeight="1" x14ac:dyDescent="0.15">
      <c r="A38" s="60">
        <f t="shared" si="7"/>
        <v>41819</v>
      </c>
      <c r="B38" s="62"/>
      <c r="C38" s="15" t="s">
        <v>13</v>
      </c>
      <c r="D38" s="43"/>
      <c r="E38" s="48"/>
      <c r="F38" s="47"/>
      <c r="G38" s="68">
        <f t="shared" ca="1" si="2"/>
        <v>0</v>
      </c>
      <c r="H38" s="57">
        <f t="shared" si="3"/>
        <v>0</v>
      </c>
      <c r="I38" s="413"/>
      <c r="J38" s="414"/>
      <c r="K38" s="415"/>
      <c r="L38" s="416"/>
      <c r="M38" s="39" t="str">
        <f t="shared" ca="1" si="4"/>
        <v/>
      </c>
      <c r="N38" s="77">
        <f t="shared" si="8"/>
        <v>41819</v>
      </c>
      <c r="O38" s="129">
        <f t="shared" ca="1" si="9"/>
        <v>0</v>
      </c>
      <c r="P38" s="130">
        <f t="shared" si="10"/>
        <v>0</v>
      </c>
      <c r="Q38" s="99">
        <f t="shared" ca="1" si="5"/>
        <v>0</v>
      </c>
      <c r="R38" s="92"/>
      <c r="S38" s="102">
        <f t="shared" ca="1" si="5"/>
        <v>0</v>
      </c>
      <c r="T38" s="93"/>
      <c r="U38" s="105">
        <f t="shared" ca="1" si="5"/>
        <v>0</v>
      </c>
      <c r="V38" s="94"/>
      <c r="W38" s="111">
        <f t="shared" ca="1" si="5"/>
        <v>0</v>
      </c>
      <c r="X38" s="112"/>
      <c r="Y38" s="161">
        <f t="shared" si="6"/>
        <v>0</v>
      </c>
    </row>
    <row r="39" spans="1:25" ht="20.100000000000001" customHeight="1" thickBot="1" x14ac:dyDescent="0.2">
      <c r="A39" s="61" t="str">
        <f t="shared" si="7"/>
        <v/>
      </c>
      <c r="B39" s="64"/>
      <c r="C39" s="16" t="s">
        <v>13</v>
      </c>
      <c r="D39" s="50"/>
      <c r="E39" s="51"/>
      <c r="F39" s="52"/>
      <c r="G39" s="69">
        <f t="shared" ca="1" si="2"/>
        <v>0</v>
      </c>
      <c r="H39" s="58">
        <f t="shared" si="3"/>
        <v>0</v>
      </c>
      <c r="I39" s="417"/>
      <c r="J39" s="418"/>
      <c r="K39" s="419"/>
      <c r="L39" s="420"/>
      <c r="M39" s="39" t="e">
        <f t="shared" ca="1" si="4"/>
        <v>#VALUE!</v>
      </c>
      <c r="N39" s="78" t="str">
        <f t="shared" si="8"/>
        <v/>
      </c>
      <c r="O39" s="131">
        <f t="shared" ca="1" si="9"/>
        <v>0</v>
      </c>
      <c r="P39" s="132">
        <f t="shared" si="10"/>
        <v>0</v>
      </c>
      <c r="Q39" s="100">
        <f t="shared" ca="1" si="5"/>
        <v>0</v>
      </c>
      <c r="R39" s="95"/>
      <c r="S39" s="103">
        <f t="shared" ca="1" si="5"/>
        <v>0</v>
      </c>
      <c r="T39" s="96"/>
      <c r="U39" s="106">
        <f t="shared" ca="1" si="5"/>
        <v>0</v>
      </c>
      <c r="V39" s="97"/>
      <c r="W39" s="113">
        <f t="shared" ca="1" si="5"/>
        <v>0</v>
      </c>
      <c r="X39" s="114"/>
      <c r="Y39" s="162">
        <f t="shared" si="6"/>
        <v>0</v>
      </c>
    </row>
    <row r="40" spans="1:25" ht="20.100000000000001" customHeight="1" thickBot="1" x14ac:dyDescent="0.2">
      <c r="A40" s="421" t="s">
        <v>9</v>
      </c>
      <c r="B40" s="422"/>
      <c r="C40" s="53">
        <f ca="1">COUNTIF(M9:M39, "営業日")</f>
        <v>21</v>
      </c>
      <c r="D40" s="74" t="s">
        <v>10</v>
      </c>
      <c r="E40" s="54">
        <v>0</v>
      </c>
      <c r="F40" s="55">
        <v>0</v>
      </c>
      <c r="G40" s="54">
        <f ca="1">SUM(G9:G39)</f>
        <v>6.9999999999999973</v>
      </c>
      <c r="H40" s="59">
        <f>SUM(H9:H39)</f>
        <v>3.0208333333333326</v>
      </c>
      <c r="I40" s="423"/>
      <c r="J40" s="423"/>
      <c r="K40" s="423"/>
      <c r="L40" s="424"/>
      <c r="M40" s="6"/>
      <c r="N40" s="6"/>
      <c r="O40" s="139">
        <f t="shared" ref="O40:X40" ca="1" si="11">SUM(O9:O39)</f>
        <v>119.99999999999994</v>
      </c>
      <c r="P40" s="140">
        <f>SUM(P9:P39)</f>
        <v>72.5</v>
      </c>
      <c r="Q40" s="143">
        <f t="shared" ca="1" si="11"/>
        <v>0</v>
      </c>
      <c r="R40" s="144">
        <f t="shared" si="11"/>
        <v>0</v>
      </c>
      <c r="S40" s="147">
        <f t="shared" ca="1" si="11"/>
        <v>0</v>
      </c>
      <c r="T40" s="148">
        <f t="shared" si="11"/>
        <v>0</v>
      </c>
      <c r="U40" s="151">
        <f t="shared" ca="1" si="11"/>
        <v>0</v>
      </c>
      <c r="V40" s="152">
        <f t="shared" si="11"/>
        <v>0</v>
      </c>
      <c r="W40" s="155">
        <f t="shared" ca="1" si="11"/>
        <v>0</v>
      </c>
      <c r="X40" s="156">
        <f t="shared" si="11"/>
        <v>0</v>
      </c>
      <c r="Y40" s="163">
        <f>SUM(Y9:Y39)</f>
        <v>0</v>
      </c>
    </row>
    <row r="41" spans="1:25" ht="8.25" customHeight="1" thickBot="1" x14ac:dyDescent="0.2">
      <c r="C41" s="2"/>
      <c r="D41" s="2"/>
      <c r="E41" s="2"/>
      <c r="F41" s="2"/>
      <c r="G41" s="2"/>
      <c r="H41" s="2"/>
      <c r="I41" s="6"/>
      <c r="J41" s="6"/>
      <c r="K41" s="6"/>
      <c r="L41" s="6"/>
      <c r="M41" s="6"/>
      <c r="N41" s="6"/>
      <c r="P41">
        <f>COUNTIF(P9:P39,"&lt;&gt;"&amp;0)</f>
        <v>9</v>
      </c>
    </row>
    <row r="42" spans="1:25" s="17" customFormat="1" ht="16.5" customHeight="1" thickBot="1" x14ac:dyDescent="0.2">
      <c r="A42" s="411" t="s">
        <v>11</v>
      </c>
      <c r="B42" s="412"/>
      <c r="I42" s="18"/>
      <c r="J42" s="18"/>
      <c r="K42" s="18"/>
      <c r="L42" s="18"/>
      <c r="M42" s="19"/>
      <c r="N42" s="19"/>
      <c r="Y42" s="159"/>
    </row>
    <row r="43" spans="1:25" s="17" customFormat="1" ht="16.5" customHeight="1" thickBot="1" x14ac:dyDescent="0.2">
      <c r="A43" s="396"/>
      <c r="B43" s="397"/>
      <c r="C43" s="397"/>
      <c r="D43" s="397"/>
      <c r="E43" s="397"/>
      <c r="F43" s="397"/>
      <c r="G43" s="397"/>
      <c r="H43" s="398"/>
      <c r="I43" s="20"/>
      <c r="J43" s="21"/>
      <c r="K43" s="21"/>
      <c r="L43" s="21"/>
      <c r="M43" s="19"/>
      <c r="N43" s="19"/>
      <c r="O43" s="166" t="s">
        <v>29</v>
      </c>
      <c r="P43" s="167" t="s">
        <v>56</v>
      </c>
      <c r="Y43" s="159"/>
    </row>
    <row r="44" spans="1:25" s="17" customFormat="1" ht="16.5" customHeight="1" thickBot="1" x14ac:dyDescent="0.2">
      <c r="A44" s="393"/>
      <c r="B44" s="394"/>
      <c r="C44" s="394"/>
      <c r="D44" s="394"/>
      <c r="E44" s="394"/>
      <c r="F44" s="394"/>
      <c r="G44" s="394"/>
      <c r="H44" s="395"/>
      <c r="I44" s="22"/>
      <c r="J44" s="22"/>
      <c r="K44" s="22"/>
      <c r="L44" s="22"/>
      <c r="M44" s="19"/>
      <c r="N44" s="19"/>
      <c r="O44" s="164">
        <f ca="1">Q40+S40+U40+W40</f>
        <v>0</v>
      </c>
      <c r="P44" s="165">
        <f>R40+T40+V40+X40</f>
        <v>0</v>
      </c>
      <c r="Y44" s="159"/>
    </row>
    <row r="45" spans="1:25" s="17" customFormat="1" ht="16.5" customHeight="1" x14ac:dyDescent="0.15">
      <c r="A45" s="393"/>
      <c r="B45" s="394"/>
      <c r="C45" s="394"/>
      <c r="D45" s="394"/>
      <c r="E45" s="394"/>
      <c r="F45" s="394"/>
      <c r="G45" s="394"/>
      <c r="H45" s="395"/>
      <c r="I45" s="22"/>
      <c r="J45" s="22"/>
      <c r="K45" s="22"/>
      <c r="L45" s="22"/>
      <c r="M45" s="19"/>
      <c r="N45" s="19"/>
      <c r="Y45" s="159"/>
    </row>
    <row r="46" spans="1:25" s="17" customFormat="1" ht="16.5" customHeight="1" thickBot="1" x14ac:dyDescent="0.2">
      <c r="A46" s="399"/>
      <c r="B46" s="400"/>
      <c r="C46" s="400"/>
      <c r="D46" s="400"/>
      <c r="E46" s="400"/>
      <c r="F46" s="400"/>
      <c r="G46" s="400"/>
      <c r="H46" s="401"/>
      <c r="I46" s="22"/>
      <c r="J46" s="22"/>
      <c r="K46" s="22"/>
      <c r="L46" s="22"/>
      <c r="M46" s="19"/>
      <c r="N46" s="19"/>
      <c r="Y46" s="159"/>
    </row>
    <row r="47" spans="1:25" s="17" customFormat="1" ht="24" customHeight="1" x14ac:dyDescent="0.15">
      <c r="A47"/>
      <c r="B47"/>
      <c r="C47"/>
      <c r="D47"/>
      <c r="E47"/>
      <c r="F47"/>
      <c r="G47"/>
      <c r="H47"/>
      <c r="I47" s="23"/>
      <c r="J47"/>
      <c r="K47"/>
      <c r="L47" s="24"/>
      <c r="M47" s="19"/>
      <c r="N47" s="19"/>
      <c r="Y47" s="159"/>
    </row>
    <row r="48" spans="1:25" ht="13.5" hidden="1" x14ac:dyDescent="0.15"/>
    <row r="49" spans="11:11" ht="13.5" hidden="1" x14ac:dyDescent="0.15">
      <c r="K49" t="s">
        <v>12</v>
      </c>
    </row>
    <row r="50" spans="11:11" ht="13.5" hidden="1" x14ac:dyDescent="0.15"/>
  </sheetData>
  <sheetProtection insertColumns="0" insertRows="0" deleteColumns="0" deleteRows="0" selectLockedCells="1" selectUnlockedCells="1"/>
  <dataConsolidate/>
  <mergeCells count="44">
    <mergeCell ref="A42:B42"/>
    <mergeCell ref="I31:L31"/>
    <mergeCell ref="I32:L32"/>
    <mergeCell ref="I33:L33"/>
    <mergeCell ref="I34:L34"/>
    <mergeCell ref="I35:L35"/>
    <mergeCell ref="I36:L36"/>
    <mergeCell ref="I37:L37"/>
    <mergeCell ref="I38:L38"/>
    <mergeCell ref="I39:L39"/>
    <mergeCell ref="A40:B40"/>
    <mergeCell ref="I40:L40"/>
    <mergeCell ref="I30:L30"/>
    <mergeCell ref="I19:L19"/>
    <mergeCell ref="I20:L20"/>
    <mergeCell ref="I21:L21"/>
    <mergeCell ref="I22:L22"/>
    <mergeCell ref="I23:L23"/>
    <mergeCell ref="I24:L24"/>
    <mergeCell ref="I25:L25"/>
    <mergeCell ref="I26:L26"/>
    <mergeCell ref="I27:L27"/>
    <mergeCell ref="I28:L28"/>
    <mergeCell ref="I29:L29"/>
    <mergeCell ref="I18:L18"/>
    <mergeCell ref="B8:D8"/>
    <mergeCell ref="I8:L8"/>
    <mergeCell ref="I9:L9"/>
    <mergeCell ref="I10:L10"/>
    <mergeCell ref="I11:L11"/>
    <mergeCell ref="I12:L12"/>
    <mergeCell ref="I13:L13"/>
    <mergeCell ref="I14:L14"/>
    <mergeCell ref="I15:L15"/>
    <mergeCell ref="I16:L16"/>
    <mergeCell ref="I17:L17"/>
    <mergeCell ref="B6:D6"/>
    <mergeCell ref="G6:H6"/>
    <mergeCell ref="I6:K6"/>
    <mergeCell ref="A1:L1"/>
    <mergeCell ref="N1:V1"/>
    <mergeCell ref="B5:D5"/>
    <mergeCell ref="G5:H5"/>
    <mergeCell ref="I5:L5"/>
  </mergeCells>
  <phoneticPr fontId="4"/>
  <conditionalFormatting sqref="F9:F33 D31:D33 B32:B33 D35:D39 F35:F39 B9:B29 D9:D29 B35:B39">
    <cfRule type="expression" dxfId="91" priority="20" stopIfTrue="1">
      <formula>#REF!=1</formula>
    </cfRule>
  </conditionalFormatting>
  <conditionalFormatting sqref="M9:M39">
    <cfRule type="expression" dxfId="90" priority="21" stopIfTrue="1">
      <formula>#REF!</formula>
    </cfRule>
  </conditionalFormatting>
  <conditionalFormatting sqref="E9:E33 E35:E39">
    <cfRule type="expression" dxfId="89" priority="22" stopIfTrue="1">
      <formula>#REF!</formula>
    </cfRule>
    <cfRule type="expression" dxfId="88" priority="23" stopIfTrue="1">
      <formula>#REF!=1</formula>
    </cfRule>
  </conditionalFormatting>
  <conditionalFormatting sqref="A19:A39">
    <cfRule type="expression" dxfId="87" priority="18" stopIfTrue="1">
      <formula>WEEKDAY(A19)=1</formula>
    </cfRule>
    <cfRule type="expression" dxfId="86" priority="19">
      <formula>WEEKDAY(A19)=7</formula>
    </cfRule>
  </conditionalFormatting>
  <conditionalFormatting sqref="A19">
    <cfRule type="expression" dxfId="85" priority="17" stopIfTrue="1">
      <formula>ISERROR(MATCH($A19, INDIRECT("休業日!A1:A365"), 0)) =FALSE</formula>
    </cfRule>
  </conditionalFormatting>
  <conditionalFormatting sqref="A9:A18">
    <cfRule type="expression" dxfId="84" priority="15" stopIfTrue="1">
      <formula>WEEKDAY(A9)=1</formula>
    </cfRule>
    <cfRule type="expression" dxfId="83" priority="16">
      <formula>WEEKDAY(A9)=7</formula>
    </cfRule>
  </conditionalFormatting>
  <conditionalFormatting sqref="A9:A18">
    <cfRule type="expression" dxfId="82" priority="14" stopIfTrue="1">
      <formula>ISERROR(MATCH($A9, INDIRECT("休業日!A1:A365"), 0)) =FALSE</formula>
    </cfRule>
  </conditionalFormatting>
  <conditionalFormatting sqref="A20:A39">
    <cfRule type="expression" dxfId="81" priority="13" stopIfTrue="1">
      <formula>ISERROR(MATCH($A20, INDIRECT("休業日!A1:A365"), 0)) =FALSE</formula>
    </cfRule>
  </conditionalFormatting>
  <conditionalFormatting sqref="N19:N39">
    <cfRule type="expression" dxfId="80" priority="11" stopIfTrue="1">
      <formula>WEEKDAY(N19)=1</formula>
    </cfRule>
    <cfRule type="expression" dxfId="79" priority="12">
      <formula>WEEKDAY(N19)=7</formula>
    </cfRule>
  </conditionalFormatting>
  <conditionalFormatting sqref="N19">
    <cfRule type="expression" dxfId="78" priority="10" stopIfTrue="1">
      <formula>ISERROR(MATCH($A19, INDIRECT("休業日!A1:A365"), 0)) =FALSE</formula>
    </cfRule>
  </conditionalFormatting>
  <conditionalFormatting sqref="N9:N18">
    <cfRule type="expression" dxfId="77" priority="8" stopIfTrue="1">
      <formula>WEEKDAY(N9)=1</formula>
    </cfRule>
    <cfRule type="expression" dxfId="76" priority="9">
      <formula>WEEKDAY(N9)=7</formula>
    </cfRule>
  </conditionalFormatting>
  <conditionalFormatting sqref="N9:N18">
    <cfRule type="expression" dxfId="75" priority="7" stopIfTrue="1">
      <formula>ISERROR(MATCH($A9, INDIRECT("休業日!A1:A365"), 0)) =FALSE</formula>
    </cfRule>
  </conditionalFormatting>
  <conditionalFormatting sqref="N20:N39">
    <cfRule type="expression" dxfId="74" priority="6" stopIfTrue="1">
      <formula>ISERROR(MATCH($A20, INDIRECT("休業日!A1:A365"), 0)) =FALSE</formula>
    </cfRule>
  </conditionalFormatting>
  <conditionalFormatting sqref="B30 D30">
    <cfRule type="expression" dxfId="73" priority="5" stopIfTrue="1">
      <formula>#REF!=1</formula>
    </cfRule>
  </conditionalFormatting>
  <conditionalFormatting sqref="F34 B34 D34">
    <cfRule type="expression" dxfId="72" priority="2" stopIfTrue="1">
      <formula>#REF!=1</formula>
    </cfRule>
  </conditionalFormatting>
  <conditionalFormatting sqref="E34">
    <cfRule type="expression" dxfId="71" priority="3" stopIfTrue="1">
      <formula>#REF!</formula>
    </cfRule>
    <cfRule type="expression" dxfId="70" priority="4" stopIfTrue="1">
      <formula>#REF!=1</formula>
    </cfRule>
  </conditionalFormatting>
  <conditionalFormatting sqref="B31">
    <cfRule type="expression" dxfId="69" priority="1" stopIfTrue="1">
      <formula>#REF!=1</formula>
    </cfRule>
  </conditionalFormatting>
  <dataValidations count="7">
    <dataValidation type="textLength" imeMode="hiragana" operator="lessThanOrEqual" allowBlank="1" showInputMessage="1" showErrorMessage="1" errorTitle="入力文字数制限" error="２５５文字以内で入力してください。" sqref="A43:H46">
      <formula1>256</formula1>
    </dataValidation>
    <dataValidation imeMode="hiragana" allowBlank="1" sqref="I9:L39"/>
    <dataValidation type="whole" showInputMessage="1" showErrorMessage="1" sqref="J4:K4">
      <formula1>1</formula1>
      <formula2>20</formula2>
    </dataValidation>
    <dataValidation type="time" imeMode="off" operator="greaterThanOrEqual" allowBlank="1" showInputMessage="1" showErrorMessage="1" sqref="B9:B39 D9:F39">
      <formula1>0</formula1>
    </dataValidation>
    <dataValidation imeMode="hiragana" allowBlank="1" showInputMessage="1" showErrorMessage="1" sqref="J43:L43 I44:L46 A9:A39 N9:N39"/>
    <dataValidation allowBlank="1" showInputMessage="1" showErrorMessage="1" errorTitle="入力不可" error="自動計算のため、入力不可です。" sqref="C40"/>
    <dataValidation type="whole" operator="lessThanOrEqual" allowBlank="1" showInputMessage="1" showErrorMessage="1" errorTitle="入力不可" error="自動計算のため、入力不可です。" sqref="G9:H40 E40:F40 W9:W40 S9:S40 U9:U40 R40 Q9:Q40 Y9:Y40 X40 V40 T40 O9:P44">
      <formula1>0</formula1>
    </dataValidation>
  </dataValidations>
  <printOptions horizontalCentered="1" verticalCentered="1"/>
  <pageMargins left="0.70866141732283472" right="0.70866141732283472" top="0.74803149606299213" bottom="0.74803149606299213" header="0.31496062992125984" footer="0.31496062992125984"/>
  <pageSetup paperSize="9" scale="88" orientation="portrait" r:id="rId1"/>
  <colBreaks count="1" manualBreakCount="1">
    <brk id="12" max="1048575" man="1"/>
  </colBreaks>
  <drawing r:id="rId2"/>
  <legacyDrawing r:id="rId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pageSetUpPr fitToPage="1"/>
  </sheetPr>
  <dimension ref="A1:Y50"/>
  <sheetViews>
    <sheetView tabSelected="1" zoomScale="85" zoomScaleNormal="85" workbookViewId="0">
      <pane ySplit="8" topLeftCell="A9" activePane="bottomLeft" state="frozen"/>
      <selection pane="bottomLeft" activeCell="E6" sqref="E6"/>
    </sheetView>
  </sheetViews>
  <sheetFormatPr defaultColWidth="8" defaultRowHeight="0" customHeight="1" zeroHeight="1" x14ac:dyDescent="0.15"/>
  <cols>
    <col min="1" max="1" width="11.375" bestFit="1" customWidth="1"/>
    <col min="2" max="2" width="8.625" customWidth="1"/>
    <col min="3" max="3" width="4.375" customWidth="1"/>
    <col min="4" max="8" width="8.625" customWidth="1"/>
    <col min="9" max="9" width="15.75" customWidth="1"/>
    <col min="10" max="10" width="7.75" customWidth="1"/>
    <col min="11" max="12" width="3.875" customWidth="1"/>
    <col min="13" max="13" width="2.5" style="5" customWidth="1"/>
    <col min="14" max="14" width="5.5" style="5" bestFit="1" customWidth="1"/>
    <col min="15" max="15" width="13.875" bestFit="1" customWidth="1"/>
    <col min="16" max="16" width="13.875" customWidth="1"/>
    <col min="17" max="17" width="13.875" bestFit="1" customWidth="1"/>
    <col min="18" max="18" width="13.875" customWidth="1"/>
    <col min="19" max="19" width="13.875" bestFit="1" customWidth="1"/>
    <col min="20" max="20" width="13.875" customWidth="1"/>
    <col min="21" max="21" width="13.875" bestFit="1" customWidth="1"/>
    <col min="22" max="22" width="13.875" customWidth="1"/>
    <col min="23" max="23" width="13.875" bestFit="1" customWidth="1"/>
    <col min="24" max="24" width="13.875" customWidth="1"/>
    <col min="25" max="25" width="17.25" style="157" customWidth="1"/>
  </cols>
  <sheetData>
    <row r="1" spans="1:25" ht="33" customHeight="1" thickBot="1" x14ac:dyDescent="0.2">
      <c r="A1" s="442" t="s">
        <v>19</v>
      </c>
      <c r="B1" s="442"/>
      <c r="C1" s="442"/>
      <c r="D1" s="442"/>
      <c r="E1" s="442"/>
      <c r="F1" s="442"/>
      <c r="G1" s="442"/>
      <c r="H1" s="442"/>
      <c r="I1" s="442"/>
      <c r="J1" s="442"/>
      <c r="K1" s="442"/>
      <c r="L1" s="442"/>
      <c r="N1" s="443" t="s">
        <v>20</v>
      </c>
      <c r="O1" s="444"/>
      <c r="P1" s="444"/>
      <c r="Q1" s="444"/>
      <c r="R1" s="444"/>
      <c r="S1" s="444"/>
      <c r="T1" s="444"/>
      <c r="U1" s="444"/>
      <c r="V1" s="444"/>
    </row>
    <row r="2" spans="1:25" ht="17.25" customHeight="1" thickBot="1" x14ac:dyDescent="0.2">
      <c r="A2" s="41"/>
      <c r="B2" s="2"/>
      <c r="C2" s="2"/>
      <c r="D2" s="2"/>
      <c r="E2" s="36"/>
      <c r="F2" s="36"/>
      <c r="G2" s="36"/>
      <c r="H2" s="36"/>
      <c r="I2" s="3"/>
      <c r="J2" s="4"/>
      <c r="K2" s="4"/>
      <c r="N2" s="26"/>
      <c r="O2" s="134" t="s">
        <v>30</v>
      </c>
      <c r="P2" s="135" t="s">
        <v>31</v>
      </c>
      <c r="Q2" s="135" t="s">
        <v>32</v>
      </c>
      <c r="R2" s="136" t="s">
        <v>28</v>
      </c>
      <c r="Y2" s="158" t="s">
        <v>54</v>
      </c>
    </row>
    <row r="3" spans="1:25" ht="17.25" customHeight="1" thickBot="1" x14ac:dyDescent="0.2">
      <c r="A3" s="1"/>
      <c r="B3" s="2"/>
      <c r="C3" s="2"/>
      <c r="D3" s="2"/>
      <c r="E3" s="36"/>
      <c r="F3" s="36"/>
      <c r="G3" s="36"/>
      <c r="H3" s="36"/>
      <c r="I3" s="3"/>
      <c r="J3" s="4"/>
      <c r="K3" s="4"/>
      <c r="N3" s="26"/>
      <c r="O3" s="42">
        <v>120</v>
      </c>
      <c r="P3" s="40">
        <f ca="1">C40</f>
        <v>21</v>
      </c>
      <c r="Q3" s="65">
        <f ca="1">O3/P3</f>
        <v>5.7142857142857144</v>
      </c>
      <c r="R3" s="66" t="str">
        <f ca="1">TEXT(Q3/24,"h:mm")</f>
        <v>5:42</v>
      </c>
    </row>
    <row r="4" spans="1:25" ht="8.1" customHeight="1" thickBot="1" x14ac:dyDescent="0.2">
      <c r="B4" s="37"/>
      <c r="C4" s="37"/>
      <c r="D4" s="37"/>
      <c r="I4" s="6"/>
      <c r="J4" s="7">
        <v>1</v>
      </c>
      <c r="K4" s="7"/>
      <c r="M4" s="6"/>
      <c r="N4" s="6"/>
      <c r="O4" s="88"/>
      <c r="P4" s="88"/>
    </row>
    <row r="5" spans="1:25" ht="20.100000000000001" customHeight="1" thickTop="1" x14ac:dyDescent="0.15">
      <c r="A5" s="331" t="s">
        <v>18</v>
      </c>
      <c r="B5" s="445">
        <v>41820</v>
      </c>
      <c r="C5" s="446"/>
      <c r="D5" s="447"/>
      <c r="G5" s="448" t="s">
        <v>0</v>
      </c>
      <c r="H5" s="449"/>
      <c r="I5" s="450" t="s">
        <v>59</v>
      </c>
      <c r="J5" s="450"/>
      <c r="K5" s="450"/>
      <c r="L5" s="451"/>
      <c r="M5" s="6"/>
      <c r="N5" s="133" t="s">
        <v>16</v>
      </c>
      <c r="P5" s="133"/>
      <c r="Q5" s="83" t="s">
        <v>52</v>
      </c>
      <c r="R5" s="79"/>
      <c r="S5" s="85" t="s">
        <v>37</v>
      </c>
      <c r="T5" s="117"/>
      <c r="U5" s="87" t="s">
        <v>40</v>
      </c>
      <c r="V5" s="81"/>
      <c r="W5" s="115" t="s">
        <v>43</v>
      </c>
      <c r="X5" s="107"/>
    </row>
    <row r="6" spans="1:25" ht="20.100000000000001" customHeight="1" thickBot="1" x14ac:dyDescent="0.2">
      <c r="A6" s="332" t="s">
        <v>57</v>
      </c>
      <c r="B6" s="436" t="s">
        <v>61</v>
      </c>
      <c r="C6" s="437"/>
      <c r="D6" s="438"/>
      <c r="E6" s="8"/>
      <c r="F6" s="9"/>
      <c r="G6" s="439" t="s">
        <v>1</v>
      </c>
      <c r="H6" s="440"/>
      <c r="I6" s="441" t="s">
        <v>60</v>
      </c>
      <c r="J6" s="441"/>
      <c r="K6" s="441"/>
      <c r="L6" s="25" t="s">
        <v>2</v>
      </c>
      <c r="M6" s="6"/>
      <c r="N6" s="6"/>
      <c r="Q6" s="84" t="s">
        <v>53</v>
      </c>
      <c r="R6" s="80"/>
      <c r="S6" s="86" t="s">
        <v>38</v>
      </c>
      <c r="T6" s="118"/>
      <c r="U6" s="120" t="s">
        <v>41</v>
      </c>
      <c r="V6" s="82"/>
      <c r="W6" s="121" t="s">
        <v>44</v>
      </c>
      <c r="X6" s="108"/>
    </row>
    <row r="7" spans="1:25" ht="19.5" customHeight="1" thickBot="1" x14ac:dyDescent="0.2">
      <c r="A7" s="330" t="str">
        <f>IF(LEN(B5)=6,B5,CONCATENATE(,YEAR(B5),IF(LEN(MONTH(B5)) &gt; 1, "", "0"), MONTH(B5)))</f>
        <v>201807</v>
      </c>
      <c r="D7" s="10"/>
      <c r="E7" s="11"/>
      <c r="F7" s="12"/>
      <c r="G7" s="12"/>
      <c r="H7" s="2"/>
      <c r="I7" s="2"/>
      <c r="J7" s="2"/>
      <c r="K7" s="2"/>
      <c r="L7" s="13"/>
      <c r="M7" s="6"/>
      <c r="N7" s="6"/>
      <c r="Q7" s="84" t="s">
        <v>50</v>
      </c>
      <c r="R7" s="116"/>
      <c r="S7" s="119" t="s">
        <v>39</v>
      </c>
      <c r="T7" s="122"/>
      <c r="U7" s="125" t="s">
        <v>42</v>
      </c>
      <c r="V7" s="123"/>
      <c r="W7" s="126" t="s">
        <v>45</v>
      </c>
      <c r="X7" s="124"/>
    </row>
    <row r="8" spans="1:25" ht="24.75" customHeight="1" thickTop="1" thickBot="1" x14ac:dyDescent="0.2">
      <c r="A8" s="70" t="s">
        <v>3</v>
      </c>
      <c r="B8" s="427" t="s">
        <v>4</v>
      </c>
      <c r="C8" s="428"/>
      <c r="D8" s="429"/>
      <c r="E8" s="71" t="s">
        <v>17</v>
      </c>
      <c r="F8" s="72" t="s">
        <v>5</v>
      </c>
      <c r="G8" s="71" t="s">
        <v>21</v>
      </c>
      <c r="H8" s="73" t="s">
        <v>6</v>
      </c>
      <c r="I8" s="430" t="s">
        <v>7</v>
      </c>
      <c r="J8" s="430"/>
      <c r="K8" s="430"/>
      <c r="L8" s="431"/>
      <c r="M8" s="67">
        <v>0.33333333333333331</v>
      </c>
      <c r="N8" s="75" t="s">
        <v>15</v>
      </c>
      <c r="O8" s="137" t="s">
        <v>27</v>
      </c>
      <c r="P8" s="138" t="s">
        <v>14</v>
      </c>
      <c r="Q8" s="141" t="s">
        <v>46</v>
      </c>
      <c r="R8" s="142" t="s">
        <v>14</v>
      </c>
      <c r="S8" s="145" t="s">
        <v>47</v>
      </c>
      <c r="T8" s="146" t="s">
        <v>14</v>
      </c>
      <c r="U8" s="149" t="s">
        <v>48</v>
      </c>
      <c r="V8" s="150" t="s">
        <v>14</v>
      </c>
      <c r="W8" s="153" t="s">
        <v>49</v>
      </c>
      <c r="X8" s="154" t="s">
        <v>14</v>
      </c>
      <c r="Y8" s="138" t="s">
        <v>55</v>
      </c>
    </row>
    <row r="9" spans="1:25" ht="20.100000000000001" customHeight="1" thickTop="1" x14ac:dyDescent="0.15">
      <c r="A9" s="60">
        <f>TEXT(CONCATENATE(A7, "01"), "0000!/00!/00")*1</f>
        <v>41820</v>
      </c>
      <c r="B9" s="62"/>
      <c r="C9" s="14" t="s">
        <v>8</v>
      </c>
      <c r="D9" s="43"/>
      <c r="E9" s="44"/>
      <c r="F9" s="45"/>
      <c r="G9" s="68">
        <f ca="1">IF(ISERROR(M9), 0, IF(M9="営業日", M$8, 0))</f>
        <v>0</v>
      </c>
      <c r="H9" s="56">
        <f>D9-B9-E9-F9</f>
        <v>0</v>
      </c>
      <c r="I9" s="432"/>
      <c r="J9" s="433"/>
      <c r="K9" s="434"/>
      <c r="L9" s="435"/>
      <c r="M9" s="39" t="str">
        <f ca="1">IF(WEEKDAY(A9)=1,"",IF(WEEKDAY(A9)=7,"",IF(ISERROR(MATCH(A9,INDIRECT("休業日!a1:a365"),0))=FALSE,"","営業日")))</f>
        <v/>
      </c>
      <c r="N9" s="76">
        <f>TEXT(CONCATENATE(A7, "01"), "0000!/00!/00")*1</f>
        <v>41820</v>
      </c>
      <c r="O9" s="127">
        <f t="shared" ref="O9:O10" ca="1" si="0">IF(ISERROR(M9), 0, IF(M9="営業日", $Q$3, 0))</f>
        <v>0</v>
      </c>
      <c r="P9" s="128">
        <f t="shared" ref="P9:P10" si="1">H9*24</f>
        <v>0</v>
      </c>
      <c r="Q9" s="98">
        <f ca="1">$O9*R$7</f>
        <v>0</v>
      </c>
      <c r="R9" s="89"/>
      <c r="S9" s="101">
        <f ca="1">$O9*T$7</f>
        <v>0</v>
      </c>
      <c r="T9" s="90"/>
      <c r="U9" s="104">
        <f ca="1">$O9*V$7</f>
        <v>0</v>
      </c>
      <c r="V9" s="91"/>
      <c r="W9" s="109">
        <f ca="1">$O9*X$7</f>
        <v>0</v>
      </c>
      <c r="X9" s="110"/>
      <c r="Y9" s="160">
        <f>R9+T9+V9+X9</f>
        <v>0</v>
      </c>
    </row>
    <row r="10" spans="1:25" ht="20.100000000000001" customHeight="1" x14ac:dyDescent="0.15">
      <c r="A10" s="60">
        <f>IF(A9="", "",IF(MONTH(A9)=MONTH(A9+1),A9+1,""))</f>
        <v>41821</v>
      </c>
      <c r="B10" s="62">
        <v>0.41666666666666669</v>
      </c>
      <c r="C10" s="14" t="s">
        <v>8</v>
      </c>
      <c r="D10" s="43">
        <v>0.79166666666666663</v>
      </c>
      <c r="E10" s="46">
        <v>4.1666666666666664E-2</v>
      </c>
      <c r="F10" s="47"/>
      <c r="G10" s="68">
        <f t="shared" ref="G10:G39" ca="1" si="2">IF(ISERROR(M10), 0, IF(M10="営業日", M$8, 0))</f>
        <v>0.33333333333333331</v>
      </c>
      <c r="H10" s="57">
        <f t="shared" ref="H10:H39" si="3">D10-B10-E10-F10</f>
        <v>0.33333333333333326</v>
      </c>
      <c r="I10" s="413"/>
      <c r="J10" s="414"/>
      <c r="K10" s="415"/>
      <c r="L10" s="416"/>
      <c r="M10" s="39" t="str">
        <f t="shared" ref="M10:M39" ca="1" si="4">IF(WEEKDAY(A10)=1,"",IF(WEEKDAY(A10)=7,"",IF(ISERROR(MATCH(A10,INDIRECT("休業日!a1:a365"),0))=FALSE,"","営業日")))</f>
        <v>営業日</v>
      </c>
      <c r="N10" s="77">
        <f>IF(N9="", "",IF(MONTH(N9)=MONTH(N9+1),N9+1,""))</f>
        <v>41821</v>
      </c>
      <c r="O10" s="129">
        <f t="shared" ca="1" si="0"/>
        <v>5.7142857142857144</v>
      </c>
      <c r="P10" s="130">
        <f t="shared" si="1"/>
        <v>7.9999999999999982</v>
      </c>
      <c r="Q10" s="99">
        <f t="shared" ref="Q10:W39" ca="1" si="5">$O10*R$7</f>
        <v>0</v>
      </c>
      <c r="R10" s="92"/>
      <c r="S10" s="102">
        <f t="shared" ca="1" si="5"/>
        <v>0</v>
      </c>
      <c r="T10" s="93"/>
      <c r="U10" s="105">
        <f t="shared" ca="1" si="5"/>
        <v>0</v>
      </c>
      <c r="V10" s="94"/>
      <c r="W10" s="111">
        <f t="shared" ca="1" si="5"/>
        <v>0</v>
      </c>
      <c r="X10" s="112"/>
      <c r="Y10" s="161">
        <f t="shared" ref="Y10:Y39" si="6">R10+T10+V10+X10</f>
        <v>0</v>
      </c>
    </row>
    <row r="11" spans="1:25" ht="20.100000000000001" customHeight="1" x14ac:dyDescent="0.15">
      <c r="A11" s="60">
        <f t="shared" ref="A11:A39" si="7">IF(A10="", "",IF(MONTH(A10)=MONTH(A10+1),A10+1,""))</f>
        <v>41822</v>
      </c>
      <c r="B11" s="62"/>
      <c r="C11" s="14" t="s">
        <v>8</v>
      </c>
      <c r="D11" s="43"/>
      <c r="E11" s="48"/>
      <c r="F11" s="47"/>
      <c r="G11" s="68">
        <f t="shared" ca="1" si="2"/>
        <v>0.33333333333333331</v>
      </c>
      <c r="H11" s="57">
        <f t="shared" si="3"/>
        <v>0</v>
      </c>
      <c r="I11" s="413" t="s">
        <v>163</v>
      </c>
      <c r="J11" s="414"/>
      <c r="K11" s="415"/>
      <c r="L11" s="416"/>
      <c r="M11" s="39" t="str">
        <f t="shared" ca="1" si="4"/>
        <v>営業日</v>
      </c>
      <c r="N11" s="77">
        <f t="shared" ref="N11:N39" si="8">IF(N10="", "",IF(MONTH(N10)=MONTH(N10+1),N10+1,""))</f>
        <v>41822</v>
      </c>
      <c r="O11" s="129">
        <f ca="1">IF(ISERROR(M11), 0, IF(M11="営業日", $Q$3, 0))</f>
        <v>5.7142857142857144</v>
      </c>
      <c r="P11" s="130">
        <f>H11*24</f>
        <v>0</v>
      </c>
      <c r="Q11" s="99">
        <f t="shared" ca="1" si="5"/>
        <v>0</v>
      </c>
      <c r="R11" s="92"/>
      <c r="S11" s="102">
        <f t="shared" ca="1" si="5"/>
        <v>0</v>
      </c>
      <c r="T11" s="93"/>
      <c r="U11" s="105">
        <f t="shared" ca="1" si="5"/>
        <v>0</v>
      </c>
      <c r="V11" s="94"/>
      <c r="W11" s="111">
        <f t="shared" ca="1" si="5"/>
        <v>0</v>
      </c>
      <c r="X11" s="112"/>
      <c r="Y11" s="161">
        <f t="shared" si="6"/>
        <v>0</v>
      </c>
    </row>
    <row r="12" spans="1:25" ht="20.100000000000001" customHeight="1" x14ac:dyDescent="0.15">
      <c r="A12" s="60">
        <f t="shared" si="7"/>
        <v>41823</v>
      </c>
      <c r="B12" s="62">
        <v>0.5</v>
      </c>
      <c r="C12" s="14" t="s">
        <v>8</v>
      </c>
      <c r="D12" s="43">
        <v>0.8125</v>
      </c>
      <c r="E12" s="46">
        <v>4.1666666666666664E-2</v>
      </c>
      <c r="F12" s="47"/>
      <c r="G12" s="68">
        <f t="shared" ca="1" si="2"/>
        <v>0.33333333333333331</v>
      </c>
      <c r="H12" s="57">
        <f t="shared" si="3"/>
        <v>0.27083333333333331</v>
      </c>
      <c r="I12" s="413"/>
      <c r="J12" s="414"/>
      <c r="K12" s="415"/>
      <c r="L12" s="416"/>
      <c r="M12" s="39" t="str">
        <f t="shared" ca="1" si="4"/>
        <v>営業日</v>
      </c>
      <c r="N12" s="77">
        <f t="shared" si="8"/>
        <v>41823</v>
      </c>
      <c r="O12" s="129">
        <f t="shared" ref="O12:O39" ca="1" si="9">IF(ISERROR(M12), 0, IF(M12="営業日", $Q$3, 0))</f>
        <v>5.7142857142857144</v>
      </c>
      <c r="P12" s="130">
        <f t="shared" ref="P12:P39" si="10">H12*24</f>
        <v>6.5</v>
      </c>
      <c r="Q12" s="99">
        <f t="shared" ca="1" si="5"/>
        <v>0</v>
      </c>
      <c r="R12" s="92"/>
      <c r="S12" s="102">
        <f t="shared" ca="1" si="5"/>
        <v>0</v>
      </c>
      <c r="T12" s="93"/>
      <c r="U12" s="105">
        <f t="shared" ca="1" si="5"/>
        <v>0</v>
      </c>
      <c r="V12" s="94"/>
      <c r="W12" s="111">
        <f t="shared" ca="1" si="5"/>
        <v>0</v>
      </c>
      <c r="X12" s="112"/>
      <c r="Y12" s="161">
        <f t="shared" si="6"/>
        <v>0</v>
      </c>
    </row>
    <row r="13" spans="1:25" ht="20.100000000000001" customHeight="1" x14ac:dyDescent="0.15">
      <c r="A13" s="60">
        <f t="shared" si="7"/>
        <v>41824</v>
      </c>
      <c r="B13" s="62"/>
      <c r="C13" s="14" t="s">
        <v>8</v>
      </c>
      <c r="D13" s="43"/>
      <c r="E13" s="48"/>
      <c r="F13" s="47"/>
      <c r="G13" s="68">
        <f t="shared" ca="1" si="2"/>
        <v>0.33333333333333331</v>
      </c>
      <c r="H13" s="57">
        <f t="shared" si="3"/>
        <v>0</v>
      </c>
      <c r="I13" s="413" t="s">
        <v>153</v>
      </c>
      <c r="J13" s="414"/>
      <c r="K13" s="415"/>
      <c r="L13" s="416"/>
      <c r="M13" s="39" t="str">
        <f t="shared" ca="1" si="4"/>
        <v>営業日</v>
      </c>
      <c r="N13" s="77">
        <f t="shared" si="8"/>
        <v>41824</v>
      </c>
      <c r="O13" s="129">
        <f t="shared" ca="1" si="9"/>
        <v>5.7142857142857144</v>
      </c>
      <c r="P13" s="130">
        <f t="shared" si="10"/>
        <v>0</v>
      </c>
      <c r="Q13" s="99">
        <f t="shared" ca="1" si="5"/>
        <v>0</v>
      </c>
      <c r="R13" s="92"/>
      <c r="S13" s="102">
        <f t="shared" ca="1" si="5"/>
        <v>0</v>
      </c>
      <c r="T13" s="93"/>
      <c r="U13" s="105">
        <f t="shared" ca="1" si="5"/>
        <v>0</v>
      </c>
      <c r="V13" s="94"/>
      <c r="W13" s="111">
        <f t="shared" ca="1" si="5"/>
        <v>0</v>
      </c>
      <c r="X13" s="112"/>
      <c r="Y13" s="161">
        <f t="shared" si="6"/>
        <v>0</v>
      </c>
    </row>
    <row r="14" spans="1:25" ht="20.100000000000001" customHeight="1" x14ac:dyDescent="0.15">
      <c r="A14" s="60">
        <f t="shared" si="7"/>
        <v>41825</v>
      </c>
      <c r="B14" s="62">
        <v>0.41666666666666669</v>
      </c>
      <c r="C14" s="14" t="s">
        <v>8</v>
      </c>
      <c r="D14" s="43">
        <v>0.85416666666666663</v>
      </c>
      <c r="E14" s="46">
        <v>4.1666666666666664E-2</v>
      </c>
      <c r="F14" s="47"/>
      <c r="G14" s="68">
        <f t="shared" ca="1" si="2"/>
        <v>0.33333333333333331</v>
      </c>
      <c r="H14" s="57">
        <f t="shared" si="3"/>
        <v>0.39583333333333326</v>
      </c>
      <c r="I14" s="413"/>
      <c r="J14" s="414"/>
      <c r="K14" s="415"/>
      <c r="L14" s="416"/>
      <c r="M14" s="39" t="str">
        <f t="shared" ca="1" si="4"/>
        <v>営業日</v>
      </c>
      <c r="N14" s="77">
        <f t="shared" si="8"/>
        <v>41825</v>
      </c>
      <c r="O14" s="129">
        <f t="shared" ca="1" si="9"/>
        <v>5.7142857142857144</v>
      </c>
      <c r="P14" s="130">
        <f t="shared" si="10"/>
        <v>9.4999999999999982</v>
      </c>
      <c r="Q14" s="99">
        <f t="shared" ca="1" si="5"/>
        <v>0</v>
      </c>
      <c r="R14" s="92"/>
      <c r="S14" s="102">
        <f t="shared" ca="1" si="5"/>
        <v>0</v>
      </c>
      <c r="T14" s="93"/>
      <c r="U14" s="105">
        <f t="shared" ca="1" si="5"/>
        <v>0</v>
      </c>
      <c r="V14" s="94"/>
      <c r="W14" s="111">
        <f t="shared" ca="1" si="5"/>
        <v>0</v>
      </c>
      <c r="X14" s="112"/>
      <c r="Y14" s="161">
        <f t="shared" si="6"/>
        <v>0</v>
      </c>
    </row>
    <row r="15" spans="1:25" ht="20.100000000000001" customHeight="1" x14ac:dyDescent="0.15">
      <c r="A15" s="60">
        <f t="shared" si="7"/>
        <v>41826</v>
      </c>
      <c r="B15" s="62"/>
      <c r="C15" s="14" t="s">
        <v>8</v>
      </c>
      <c r="D15" s="43"/>
      <c r="E15" s="48"/>
      <c r="F15" s="47"/>
      <c r="G15" s="68">
        <f t="shared" ca="1" si="2"/>
        <v>0</v>
      </c>
      <c r="H15" s="57">
        <f t="shared" si="3"/>
        <v>0</v>
      </c>
      <c r="I15" s="413"/>
      <c r="J15" s="414"/>
      <c r="K15" s="415"/>
      <c r="L15" s="416"/>
      <c r="M15" s="39" t="str">
        <f t="shared" ca="1" si="4"/>
        <v/>
      </c>
      <c r="N15" s="77">
        <f t="shared" si="8"/>
        <v>41826</v>
      </c>
      <c r="O15" s="129">
        <f t="shared" ca="1" si="9"/>
        <v>0</v>
      </c>
      <c r="P15" s="130">
        <f t="shared" si="10"/>
        <v>0</v>
      </c>
      <c r="Q15" s="99">
        <f t="shared" ca="1" si="5"/>
        <v>0</v>
      </c>
      <c r="R15" s="92"/>
      <c r="S15" s="102">
        <f t="shared" ca="1" si="5"/>
        <v>0</v>
      </c>
      <c r="T15" s="93"/>
      <c r="U15" s="105">
        <f t="shared" ca="1" si="5"/>
        <v>0</v>
      </c>
      <c r="V15" s="94"/>
      <c r="W15" s="111">
        <f t="shared" ca="1" si="5"/>
        <v>0</v>
      </c>
      <c r="X15" s="112"/>
      <c r="Y15" s="161">
        <f t="shared" si="6"/>
        <v>0</v>
      </c>
    </row>
    <row r="16" spans="1:25" ht="20.100000000000001" customHeight="1" x14ac:dyDescent="0.15">
      <c r="A16" s="60">
        <f t="shared" si="7"/>
        <v>41827</v>
      </c>
      <c r="B16" s="62"/>
      <c r="C16" s="14" t="s">
        <v>8</v>
      </c>
      <c r="D16" s="43"/>
      <c r="E16" s="48"/>
      <c r="F16" s="47"/>
      <c r="G16" s="68">
        <f t="shared" ca="1" si="2"/>
        <v>0</v>
      </c>
      <c r="H16" s="57">
        <f t="shared" si="3"/>
        <v>0</v>
      </c>
      <c r="I16" s="413"/>
      <c r="J16" s="414"/>
      <c r="K16" s="415"/>
      <c r="L16" s="416"/>
      <c r="M16" s="39" t="str">
        <f t="shared" ca="1" si="4"/>
        <v/>
      </c>
      <c r="N16" s="77">
        <f t="shared" si="8"/>
        <v>41827</v>
      </c>
      <c r="O16" s="129">
        <f t="shared" ca="1" si="9"/>
        <v>0</v>
      </c>
      <c r="P16" s="130">
        <f t="shared" si="10"/>
        <v>0</v>
      </c>
      <c r="Q16" s="99">
        <f t="shared" ca="1" si="5"/>
        <v>0</v>
      </c>
      <c r="R16" s="92"/>
      <c r="S16" s="102">
        <f t="shared" ca="1" si="5"/>
        <v>0</v>
      </c>
      <c r="T16" s="93"/>
      <c r="U16" s="105">
        <f t="shared" ca="1" si="5"/>
        <v>0</v>
      </c>
      <c r="V16" s="94"/>
      <c r="W16" s="111">
        <f t="shared" ca="1" si="5"/>
        <v>0</v>
      </c>
      <c r="X16" s="112"/>
      <c r="Y16" s="161">
        <f t="shared" si="6"/>
        <v>0</v>
      </c>
    </row>
    <row r="17" spans="1:25" ht="20.100000000000001" customHeight="1" x14ac:dyDescent="0.15">
      <c r="A17" s="60">
        <f t="shared" si="7"/>
        <v>41828</v>
      </c>
      <c r="B17" s="62">
        <v>0.52083333333333337</v>
      </c>
      <c r="C17" s="14" t="s">
        <v>8</v>
      </c>
      <c r="D17" s="43">
        <v>0.8125</v>
      </c>
      <c r="E17" s="46">
        <v>4.1666666666666664E-2</v>
      </c>
      <c r="F17" s="47"/>
      <c r="G17" s="68">
        <f t="shared" ca="1" si="2"/>
        <v>0.33333333333333331</v>
      </c>
      <c r="H17" s="57">
        <f t="shared" si="3"/>
        <v>0.24999999999999997</v>
      </c>
      <c r="I17" s="413"/>
      <c r="J17" s="414"/>
      <c r="K17" s="415"/>
      <c r="L17" s="416"/>
      <c r="M17" s="39" t="str">
        <f t="shared" ca="1" si="4"/>
        <v>営業日</v>
      </c>
      <c r="N17" s="77">
        <f t="shared" si="8"/>
        <v>41828</v>
      </c>
      <c r="O17" s="129">
        <f t="shared" ca="1" si="9"/>
        <v>5.7142857142857144</v>
      </c>
      <c r="P17" s="130">
        <f t="shared" si="10"/>
        <v>5.9999999999999991</v>
      </c>
      <c r="Q17" s="99">
        <f t="shared" ca="1" si="5"/>
        <v>0</v>
      </c>
      <c r="R17" s="92"/>
      <c r="S17" s="102">
        <f t="shared" ca="1" si="5"/>
        <v>0</v>
      </c>
      <c r="T17" s="93"/>
      <c r="U17" s="105">
        <f t="shared" ca="1" si="5"/>
        <v>0</v>
      </c>
      <c r="V17" s="94"/>
      <c r="W17" s="111">
        <f t="shared" ca="1" si="5"/>
        <v>0</v>
      </c>
      <c r="X17" s="112"/>
      <c r="Y17" s="161">
        <f t="shared" si="6"/>
        <v>0</v>
      </c>
    </row>
    <row r="18" spans="1:25" ht="20.100000000000001" customHeight="1" x14ac:dyDescent="0.15">
      <c r="A18" s="60">
        <f t="shared" si="7"/>
        <v>41829</v>
      </c>
      <c r="B18" s="62"/>
      <c r="C18" s="14" t="s">
        <v>8</v>
      </c>
      <c r="D18" s="43"/>
      <c r="E18" s="48"/>
      <c r="F18" s="47"/>
      <c r="G18" s="68">
        <f t="shared" ca="1" si="2"/>
        <v>0.33333333333333331</v>
      </c>
      <c r="H18" s="57">
        <f t="shared" si="3"/>
        <v>0</v>
      </c>
      <c r="I18" s="413" t="s">
        <v>153</v>
      </c>
      <c r="J18" s="414"/>
      <c r="K18" s="415"/>
      <c r="L18" s="416"/>
      <c r="M18" s="39" t="str">
        <f t="shared" ca="1" si="4"/>
        <v>営業日</v>
      </c>
      <c r="N18" s="77">
        <f t="shared" si="8"/>
        <v>41829</v>
      </c>
      <c r="O18" s="129">
        <f t="shared" ca="1" si="9"/>
        <v>5.7142857142857144</v>
      </c>
      <c r="P18" s="130">
        <f t="shared" si="10"/>
        <v>0</v>
      </c>
      <c r="Q18" s="99">
        <f t="shared" ca="1" si="5"/>
        <v>0</v>
      </c>
      <c r="R18" s="92"/>
      <c r="S18" s="102">
        <f t="shared" ca="1" si="5"/>
        <v>0</v>
      </c>
      <c r="T18" s="93"/>
      <c r="U18" s="105">
        <f t="shared" ca="1" si="5"/>
        <v>0</v>
      </c>
      <c r="V18" s="94"/>
      <c r="W18" s="111">
        <f t="shared" ca="1" si="5"/>
        <v>0</v>
      </c>
      <c r="X18" s="112"/>
      <c r="Y18" s="161">
        <f t="shared" si="6"/>
        <v>0</v>
      </c>
    </row>
    <row r="19" spans="1:25" ht="20.100000000000001" customHeight="1" x14ac:dyDescent="0.15">
      <c r="A19" s="60">
        <f t="shared" si="7"/>
        <v>41830</v>
      </c>
      <c r="B19" s="62">
        <v>0.41666666666666669</v>
      </c>
      <c r="C19" s="14" t="s">
        <v>8</v>
      </c>
      <c r="D19" s="43">
        <v>0.8125</v>
      </c>
      <c r="E19" s="46">
        <v>4.1666666666666664E-2</v>
      </c>
      <c r="F19" s="47"/>
      <c r="G19" s="68">
        <f t="shared" ca="1" si="2"/>
        <v>0.33333333333333331</v>
      </c>
      <c r="H19" s="57">
        <f t="shared" si="3"/>
        <v>0.35416666666666663</v>
      </c>
      <c r="I19" s="413"/>
      <c r="J19" s="414"/>
      <c r="K19" s="415"/>
      <c r="L19" s="416"/>
      <c r="M19" s="39" t="str">
        <f t="shared" ca="1" si="4"/>
        <v>営業日</v>
      </c>
      <c r="N19" s="77">
        <f t="shared" si="8"/>
        <v>41830</v>
      </c>
      <c r="O19" s="129">
        <f t="shared" ca="1" si="9"/>
        <v>5.7142857142857144</v>
      </c>
      <c r="P19" s="130">
        <f t="shared" si="10"/>
        <v>8.5</v>
      </c>
      <c r="Q19" s="99">
        <f t="shared" ca="1" si="5"/>
        <v>0</v>
      </c>
      <c r="R19" s="92"/>
      <c r="S19" s="102">
        <f t="shared" ca="1" si="5"/>
        <v>0</v>
      </c>
      <c r="T19" s="93"/>
      <c r="U19" s="105">
        <f t="shared" ca="1" si="5"/>
        <v>0</v>
      </c>
      <c r="V19" s="94"/>
      <c r="W19" s="111">
        <f t="shared" ca="1" si="5"/>
        <v>0</v>
      </c>
      <c r="X19" s="112"/>
      <c r="Y19" s="161">
        <f t="shared" si="6"/>
        <v>0</v>
      </c>
    </row>
    <row r="20" spans="1:25" ht="20.100000000000001" customHeight="1" x14ac:dyDescent="0.15">
      <c r="A20" s="60">
        <f t="shared" si="7"/>
        <v>41831</v>
      </c>
      <c r="B20" s="62"/>
      <c r="C20" s="14" t="s">
        <v>8</v>
      </c>
      <c r="D20" s="43"/>
      <c r="E20" s="48"/>
      <c r="F20" s="47"/>
      <c r="G20" s="68">
        <f t="shared" ca="1" si="2"/>
        <v>0.33333333333333331</v>
      </c>
      <c r="H20" s="57">
        <f t="shared" si="3"/>
        <v>0</v>
      </c>
      <c r="I20" s="413" t="s">
        <v>153</v>
      </c>
      <c r="J20" s="414"/>
      <c r="K20" s="415"/>
      <c r="L20" s="416"/>
      <c r="M20" s="39" t="str">
        <f t="shared" ca="1" si="4"/>
        <v>営業日</v>
      </c>
      <c r="N20" s="77">
        <f t="shared" si="8"/>
        <v>41831</v>
      </c>
      <c r="O20" s="129">
        <f t="shared" ca="1" si="9"/>
        <v>5.7142857142857144</v>
      </c>
      <c r="P20" s="130">
        <f t="shared" si="10"/>
        <v>0</v>
      </c>
      <c r="Q20" s="99">
        <f t="shared" ca="1" si="5"/>
        <v>0</v>
      </c>
      <c r="R20" s="92"/>
      <c r="S20" s="102">
        <f t="shared" ca="1" si="5"/>
        <v>0</v>
      </c>
      <c r="T20" s="93"/>
      <c r="U20" s="105">
        <f t="shared" ca="1" si="5"/>
        <v>0</v>
      </c>
      <c r="V20" s="94"/>
      <c r="W20" s="111">
        <f t="shared" ca="1" si="5"/>
        <v>0</v>
      </c>
      <c r="X20" s="112"/>
      <c r="Y20" s="161">
        <f t="shared" si="6"/>
        <v>0</v>
      </c>
    </row>
    <row r="21" spans="1:25" ht="20.100000000000001" customHeight="1" x14ac:dyDescent="0.15">
      <c r="A21" s="60">
        <f t="shared" si="7"/>
        <v>41832</v>
      </c>
      <c r="B21" s="62">
        <v>0.41666666666666669</v>
      </c>
      <c r="C21" s="14" t="s">
        <v>8</v>
      </c>
      <c r="D21" s="43">
        <v>0.625</v>
      </c>
      <c r="E21" s="46">
        <v>4.1666666666666664E-2</v>
      </c>
      <c r="F21" s="47"/>
      <c r="G21" s="68">
        <f t="shared" ca="1" si="2"/>
        <v>0.33333333333333331</v>
      </c>
      <c r="H21" s="57">
        <f t="shared" si="3"/>
        <v>0.16666666666666666</v>
      </c>
      <c r="I21" s="413"/>
      <c r="J21" s="414"/>
      <c r="K21" s="415"/>
      <c r="L21" s="416"/>
      <c r="M21" s="39" t="str">
        <f t="shared" ca="1" si="4"/>
        <v>営業日</v>
      </c>
      <c r="N21" s="77">
        <f t="shared" si="8"/>
        <v>41832</v>
      </c>
      <c r="O21" s="129">
        <f t="shared" ca="1" si="9"/>
        <v>5.7142857142857144</v>
      </c>
      <c r="P21" s="130">
        <f t="shared" si="10"/>
        <v>4</v>
      </c>
      <c r="Q21" s="99">
        <f t="shared" ca="1" si="5"/>
        <v>0</v>
      </c>
      <c r="R21" s="92"/>
      <c r="S21" s="102">
        <f t="shared" ca="1" si="5"/>
        <v>0</v>
      </c>
      <c r="T21" s="93"/>
      <c r="U21" s="105">
        <f t="shared" ca="1" si="5"/>
        <v>0</v>
      </c>
      <c r="V21" s="94"/>
      <c r="W21" s="111">
        <f t="shared" ca="1" si="5"/>
        <v>0</v>
      </c>
      <c r="X21" s="112"/>
      <c r="Y21" s="161">
        <f t="shared" si="6"/>
        <v>0</v>
      </c>
    </row>
    <row r="22" spans="1:25" ht="20.100000000000001" customHeight="1" x14ac:dyDescent="0.15">
      <c r="A22" s="60">
        <f t="shared" si="7"/>
        <v>41833</v>
      </c>
      <c r="B22" s="62"/>
      <c r="C22" s="14" t="s">
        <v>8</v>
      </c>
      <c r="D22" s="43"/>
      <c r="E22" s="48"/>
      <c r="F22" s="47"/>
      <c r="G22" s="68">
        <f t="shared" ca="1" si="2"/>
        <v>0</v>
      </c>
      <c r="H22" s="57">
        <f t="shared" si="3"/>
        <v>0</v>
      </c>
      <c r="I22" s="413"/>
      <c r="J22" s="414"/>
      <c r="K22" s="415"/>
      <c r="L22" s="416"/>
      <c r="M22" s="39" t="str">
        <f t="shared" ca="1" si="4"/>
        <v/>
      </c>
      <c r="N22" s="77">
        <f t="shared" si="8"/>
        <v>41833</v>
      </c>
      <c r="O22" s="129">
        <f t="shared" ca="1" si="9"/>
        <v>0</v>
      </c>
      <c r="P22" s="130">
        <f t="shared" si="10"/>
        <v>0</v>
      </c>
      <c r="Q22" s="99">
        <f t="shared" ca="1" si="5"/>
        <v>0</v>
      </c>
      <c r="R22" s="92"/>
      <c r="S22" s="102">
        <f t="shared" ca="1" si="5"/>
        <v>0</v>
      </c>
      <c r="T22" s="93"/>
      <c r="U22" s="105">
        <f t="shared" ca="1" si="5"/>
        <v>0</v>
      </c>
      <c r="V22" s="94"/>
      <c r="W22" s="111">
        <f t="shared" ca="1" si="5"/>
        <v>0</v>
      </c>
      <c r="X22" s="112"/>
      <c r="Y22" s="161">
        <f t="shared" si="6"/>
        <v>0</v>
      </c>
    </row>
    <row r="23" spans="1:25" ht="20.100000000000001" customHeight="1" x14ac:dyDescent="0.15">
      <c r="A23" s="60">
        <f t="shared" si="7"/>
        <v>41834</v>
      </c>
      <c r="B23" s="62"/>
      <c r="C23" s="14" t="s">
        <v>8</v>
      </c>
      <c r="D23" s="43"/>
      <c r="E23" s="48"/>
      <c r="F23" s="47"/>
      <c r="G23" s="68">
        <f t="shared" ca="1" si="2"/>
        <v>0</v>
      </c>
      <c r="H23" s="57">
        <f t="shared" si="3"/>
        <v>0</v>
      </c>
      <c r="I23" s="413"/>
      <c r="J23" s="414"/>
      <c r="K23" s="415"/>
      <c r="L23" s="416"/>
      <c r="M23" s="39" t="str">
        <f t="shared" ca="1" si="4"/>
        <v/>
      </c>
      <c r="N23" s="77">
        <f t="shared" si="8"/>
        <v>41834</v>
      </c>
      <c r="O23" s="129">
        <f t="shared" ca="1" si="9"/>
        <v>0</v>
      </c>
      <c r="P23" s="130">
        <f t="shared" si="10"/>
        <v>0</v>
      </c>
      <c r="Q23" s="99">
        <f t="shared" ca="1" si="5"/>
        <v>0</v>
      </c>
      <c r="R23" s="92"/>
      <c r="S23" s="102">
        <f t="shared" ca="1" si="5"/>
        <v>0</v>
      </c>
      <c r="T23" s="93"/>
      <c r="U23" s="105">
        <f t="shared" ca="1" si="5"/>
        <v>0</v>
      </c>
      <c r="V23" s="94"/>
      <c r="W23" s="111">
        <f t="shared" ca="1" si="5"/>
        <v>0</v>
      </c>
      <c r="X23" s="112"/>
      <c r="Y23" s="161">
        <f t="shared" si="6"/>
        <v>0</v>
      </c>
    </row>
    <row r="24" spans="1:25" ht="20.100000000000001" customHeight="1" x14ac:dyDescent="0.15">
      <c r="A24" s="60">
        <f t="shared" si="7"/>
        <v>41835</v>
      </c>
      <c r="B24" s="62"/>
      <c r="C24" s="14" t="s">
        <v>8</v>
      </c>
      <c r="D24" s="43"/>
      <c r="E24" s="48"/>
      <c r="F24" s="47"/>
      <c r="G24" s="68">
        <f t="shared" ca="1" si="2"/>
        <v>0</v>
      </c>
      <c r="H24" s="57">
        <f t="shared" si="3"/>
        <v>0</v>
      </c>
      <c r="I24" s="413"/>
      <c r="J24" s="414"/>
      <c r="K24" s="415"/>
      <c r="L24" s="416"/>
      <c r="M24" s="39" t="str">
        <f t="shared" ca="1" si="4"/>
        <v/>
      </c>
      <c r="N24" s="77">
        <f t="shared" si="8"/>
        <v>41835</v>
      </c>
      <c r="O24" s="129">
        <f t="shared" ca="1" si="9"/>
        <v>0</v>
      </c>
      <c r="P24" s="130">
        <f t="shared" si="10"/>
        <v>0</v>
      </c>
      <c r="Q24" s="99">
        <f t="shared" ca="1" si="5"/>
        <v>0</v>
      </c>
      <c r="R24" s="92"/>
      <c r="S24" s="102">
        <f t="shared" ca="1" si="5"/>
        <v>0</v>
      </c>
      <c r="T24" s="93"/>
      <c r="U24" s="105">
        <f t="shared" ca="1" si="5"/>
        <v>0</v>
      </c>
      <c r="V24" s="94"/>
      <c r="W24" s="111">
        <f t="shared" ca="1" si="5"/>
        <v>0</v>
      </c>
      <c r="X24" s="112"/>
      <c r="Y24" s="161">
        <f t="shared" si="6"/>
        <v>0</v>
      </c>
    </row>
    <row r="25" spans="1:25" ht="20.100000000000001" customHeight="1" x14ac:dyDescent="0.15">
      <c r="A25" s="60">
        <f t="shared" si="7"/>
        <v>41836</v>
      </c>
      <c r="B25" s="62">
        <v>0.41666666666666669</v>
      </c>
      <c r="C25" s="14" t="s">
        <v>8</v>
      </c>
      <c r="D25" s="43">
        <v>0.85416666666666663</v>
      </c>
      <c r="E25" s="46">
        <v>4.1666666666666664E-2</v>
      </c>
      <c r="F25" s="47"/>
      <c r="G25" s="68">
        <f t="shared" ca="1" si="2"/>
        <v>0.33333333333333331</v>
      </c>
      <c r="H25" s="57">
        <f t="shared" si="3"/>
        <v>0.39583333333333326</v>
      </c>
      <c r="I25" s="413"/>
      <c r="J25" s="414"/>
      <c r="K25" s="415"/>
      <c r="L25" s="416"/>
      <c r="M25" s="39" t="str">
        <f t="shared" ca="1" si="4"/>
        <v>営業日</v>
      </c>
      <c r="N25" s="77">
        <f t="shared" si="8"/>
        <v>41836</v>
      </c>
      <c r="O25" s="129">
        <f t="shared" ca="1" si="9"/>
        <v>5.7142857142857144</v>
      </c>
      <c r="P25" s="130">
        <f t="shared" si="10"/>
        <v>9.4999999999999982</v>
      </c>
      <c r="Q25" s="99">
        <f t="shared" ca="1" si="5"/>
        <v>0</v>
      </c>
      <c r="R25" s="92"/>
      <c r="S25" s="102">
        <f t="shared" ca="1" si="5"/>
        <v>0</v>
      </c>
      <c r="T25" s="93"/>
      <c r="U25" s="105">
        <f t="shared" ca="1" si="5"/>
        <v>0</v>
      </c>
      <c r="V25" s="94"/>
      <c r="W25" s="111">
        <f t="shared" ca="1" si="5"/>
        <v>0</v>
      </c>
      <c r="X25" s="112"/>
      <c r="Y25" s="161">
        <f t="shared" si="6"/>
        <v>0</v>
      </c>
    </row>
    <row r="26" spans="1:25" ht="20.100000000000001" customHeight="1" x14ac:dyDescent="0.15">
      <c r="A26" s="60">
        <f t="shared" si="7"/>
        <v>41837</v>
      </c>
      <c r="B26" s="62"/>
      <c r="C26" s="14" t="s">
        <v>8</v>
      </c>
      <c r="D26" s="43"/>
      <c r="E26" s="48"/>
      <c r="F26" s="47"/>
      <c r="G26" s="68">
        <f t="shared" ca="1" si="2"/>
        <v>0.33333333333333331</v>
      </c>
      <c r="H26" s="57">
        <f t="shared" si="3"/>
        <v>0</v>
      </c>
      <c r="I26" s="413" t="s">
        <v>153</v>
      </c>
      <c r="J26" s="414"/>
      <c r="K26" s="415"/>
      <c r="L26" s="416"/>
      <c r="M26" s="39" t="str">
        <f t="shared" ca="1" si="4"/>
        <v>営業日</v>
      </c>
      <c r="N26" s="77">
        <f t="shared" si="8"/>
        <v>41837</v>
      </c>
      <c r="O26" s="129">
        <f t="shared" ca="1" si="9"/>
        <v>5.7142857142857144</v>
      </c>
      <c r="P26" s="130">
        <f t="shared" si="10"/>
        <v>0</v>
      </c>
      <c r="Q26" s="99">
        <f t="shared" ca="1" si="5"/>
        <v>0</v>
      </c>
      <c r="R26" s="92"/>
      <c r="S26" s="102">
        <f t="shared" ca="1" si="5"/>
        <v>0</v>
      </c>
      <c r="T26" s="93"/>
      <c r="U26" s="105">
        <f t="shared" ca="1" si="5"/>
        <v>0</v>
      </c>
      <c r="V26" s="94"/>
      <c r="W26" s="111">
        <f t="shared" ca="1" si="5"/>
        <v>0</v>
      </c>
      <c r="X26" s="112"/>
      <c r="Y26" s="161">
        <f t="shared" si="6"/>
        <v>0</v>
      </c>
    </row>
    <row r="27" spans="1:25" ht="20.100000000000001" customHeight="1" x14ac:dyDescent="0.15">
      <c r="A27" s="60">
        <f t="shared" si="7"/>
        <v>41838</v>
      </c>
      <c r="B27" s="62">
        <v>0.41666666666666669</v>
      </c>
      <c r="C27" s="14" t="s">
        <v>8</v>
      </c>
      <c r="D27" s="43">
        <v>0.83333333333333337</v>
      </c>
      <c r="E27" s="46">
        <v>4.1666666666666664E-2</v>
      </c>
      <c r="F27" s="47"/>
      <c r="G27" s="68">
        <f t="shared" ca="1" si="2"/>
        <v>0.33333333333333331</v>
      </c>
      <c r="H27" s="57">
        <f t="shared" si="3"/>
        <v>0.375</v>
      </c>
      <c r="I27" s="413"/>
      <c r="J27" s="414"/>
      <c r="K27" s="415"/>
      <c r="L27" s="416"/>
      <c r="M27" s="39" t="str">
        <f t="shared" ca="1" si="4"/>
        <v>営業日</v>
      </c>
      <c r="N27" s="77">
        <f t="shared" si="8"/>
        <v>41838</v>
      </c>
      <c r="O27" s="129">
        <f t="shared" ca="1" si="9"/>
        <v>5.7142857142857144</v>
      </c>
      <c r="P27" s="130">
        <f t="shared" si="10"/>
        <v>9</v>
      </c>
      <c r="Q27" s="99">
        <f t="shared" ca="1" si="5"/>
        <v>0</v>
      </c>
      <c r="R27" s="92"/>
      <c r="S27" s="102">
        <f t="shared" ca="1" si="5"/>
        <v>0</v>
      </c>
      <c r="T27" s="93"/>
      <c r="U27" s="105">
        <f t="shared" ca="1" si="5"/>
        <v>0</v>
      </c>
      <c r="V27" s="94"/>
      <c r="W27" s="111">
        <f t="shared" ca="1" si="5"/>
        <v>0</v>
      </c>
      <c r="X27" s="112"/>
      <c r="Y27" s="161">
        <f t="shared" si="6"/>
        <v>0</v>
      </c>
    </row>
    <row r="28" spans="1:25" ht="20.100000000000001" customHeight="1" x14ac:dyDescent="0.15">
      <c r="A28" s="60">
        <f t="shared" si="7"/>
        <v>41839</v>
      </c>
      <c r="B28" s="62"/>
      <c r="C28" s="14" t="s">
        <v>8</v>
      </c>
      <c r="D28" s="43"/>
      <c r="E28" s="48"/>
      <c r="F28" s="47"/>
      <c r="G28" s="68">
        <f t="shared" ca="1" si="2"/>
        <v>0.33333333333333331</v>
      </c>
      <c r="H28" s="57">
        <f t="shared" si="3"/>
        <v>0</v>
      </c>
      <c r="I28" s="413" t="s">
        <v>153</v>
      </c>
      <c r="J28" s="414"/>
      <c r="K28" s="415"/>
      <c r="L28" s="416"/>
      <c r="M28" s="39" t="str">
        <f t="shared" ca="1" si="4"/>
        <v>営業日</v>
      </c>
      <c r="N28" s="77">
        <f t="shared" si="8"/>
        <v>41839</v>
      </c>
      <c r="O28" s="129">
        <f t="shared" ca="1" si="9"/>
        <v>5.7142857142857144</v>
      </c>
      <c r="P28" s="130">
        <f t="shared" si="10"/>
        <v>0</v>
      </c>
      <c r="Q28" s="99">
        <f t="shared" ca="1" si="5"/>
        <v>0</v>
      </c>
      <c r="R28" s="92"/>
      <c r="S28" s="102">
        <f t="shared" ca="1" si="5"/>
        <v>0</v>
      </c>
      <c r="T28" s="93"/>
      <c r="U28" s="105">
        <f t="shared" ca="1" si="5"/>
        <v>0</v>
      </c>
      <c r="V28" s="94"/>
      <c r="W28" s="111">
        <f t="shared" ca="1" si="5"/>
        <v>0</v>
      </c>
      <c r="X28" s="112"/>
      <c r="Y28" s="161">
        <f t="shared" si="6"/>
        <v>0</v>
      </c>
    </row>
    <row r="29" spans="1:25" ht="20.100000000000001" customHeight="1" x14ac:dyDescent="0.15">
      <c r="A29" s="60">
        <f t="shared" si="7"/>
        <v>41840</v>
      </c>
      <c r="B29" s="62"/>
      <c r="C29" s="14" t="s">
        <v>8</v>
      </c>
      <c r="D29" s="43"/>
      <c r="E29" s="48"/>
      <c r="F29" s="47"/>
      <c r="G29" s="68">
        <f t="shared" ca="1" si="2"/>
        <v>0</v>
      </c>
      <c r="H29" s="57">
        <f t="shared" si="3"/>
        <v>0</v>
      </c>
      <c r="I29" s="413"/>
      <c r="J29" s="414"/>
      <c r="K29" s="415"/>
      <c r="L29" s="416"/>
      <c r="M29" s="39" t="str">
        <f t="shared" ca="1" si="4"/>
        <v/>
      </c>
      <c r="N29" s="77">
        <f t="shared" si="8"/>
        <v>41840</v>
      </c>
      <c r="O29" s="129">
        <f t="shared" ca="1" si="9"/>
        <v>0</v>
      </c>
      <c r="P29" s="130">
        <f t="shared" si="10"/>
        <v>0</v>
      </c>
      <c r="Q29" s="99">
        <f t="shared" ca="1" si="5"/>
        <v>0</v>
      </c>
      <c r="R29" s="92"/>
      <c r="S29" s="102">
        <f t="shared" ca="1" si="5"/>
        <v>0</v>
      </c>
      <c r="T29" s="93"/>
      <c r="U29" s="105">
        <f t="shared" ca="1" si="5"/>
        <v>0</v>
      </c>
      <c r="V29" s="94"/>
      <c r="W29" s="111">
        <f t="shared" ca="1" si="5"/>
        <v>0</v>
      </c>
      <c r="X29" s="112"/>
      <c r="Y29" s="161">
        <f t="shared" si="6"/>
        <v>0</v>
      </c>
    </row>
    <row r="30" spans="1:25" ht="20.100000000000001" customHeight="1" x14ac:dyDescent="0.15">
      <c r="A30" s="60">
        <f t="shared" si="7"/>
        <v>41841</v>
      </c>
      <c r="B30" s="62"/>
      <c r="C30" s="14" t="s">
        <v>8</v>
      </c>
      <c r="D30" s="43"/>
      <c r="E30" s="48"/>
      <c r="F30" s="47"/>
      <c r="G30" s="68">
        <f t="shared" ca="1" si="2"/>
        <v>0</v>
      </c>
      <c r="H30" s="57">
        <f t="shared" si="3"/>
        <v>0</v>
      </c>
      <c r="I30" s="413"/>
      <c r="J30" s="414"/>
      <c r="K30" s="415"/>
      <c r="L30" s="416"/>
      <c r="M30" s="39" t="str">
        <f t="shared" ca="1" si="4"/>
        <v/>
      </c>
      <c r="N30" s="77">
        <f t="shared" si="8"/>
        <v>41841</v>
      </c>
      <c r="O30" s="129">
        <f t="shared" ca="1" si="9"/>
        <v>0</v>
      </c>
      <c r="P30" s="130">
        <f t="shared" si="10"/>
        <v>0</v>
      </c>
      <c r="Q30" s="99">
        <f t="shared" ca="1" si="5"/>
        <v>0</v>
      </c>
      <c r="R30" s="92"/>
      <c r="S30" s="102">
        <f t="shared" ca="1" si="5"/>
        <v>0</v>
      </c>
      <c r="T30" s="93"/>
      <c r="U30" s="105">
        <f t="shared" ca="1" si="5"/>
        <v>0</v>
      </c>
      <c r="V30" s="94"/>
      <c r="W30" s="111">
        <f t="shared" ca="1" si="5"/>
        <v>0</v>
      </c>
      <c r="X30" s="112"/>
      <c r="Y30" s="161">
        <f t="shared" si="6"/>
        <v>0</v>
      </c>
    </row>
    <row r="31" spans="1:25" ht="20.100000000000001" customHeight="1" x14ac:dyDescent="0.15">
      <c r="A31" s="60">
        <f t="shared" si="7"/>
        <v>41842</v>
      </c>
      <c r="B31" s="62">
        <v>0.41666666666666669</v>
      </c>
      <c r="C31" s="14" t="s">
        <v>8</v>
      </c>
      <c r="D31" s="43">
        <v>0.8125</v>
      </c>
      <c r="E31" s="46">
        <v>4.1666666666666664E-2</v>
      </c>
      <c r="F31" s="47"/>
      <c r="G31" s="68">
        <f t="shared" ca="1" si="2"/>
        <v>0.33333333333333331</v>
      </c>
      <c r="H31" s="57">
        <f t="shared" si="3"/>
        <v>0.35416666666666663</v>
      </c>
      <c r="I31" s="413"/>
      <c r="J31" s="414"/>
      <c r="K31" s="415"/>
      <c r="L31" s="416"/>
      <c r="M31" s="39" t="str">
        <f t="shared" ca="1" si="4"/>
        <v>営業日</v>
      </c>
      <c r="N31" s="77">
        <f t="shared" si="8"/>
        <v>41842</v>
      </c>
      <c r="O31" s="129">
        <f t="shared" ca="1" si="9"/>
        <v>5.7142857142857144</v>
      </c>
      <c r="P31" s="130">
        <f t="shared" si="10"/>
        <v>8.5</v>
      </c>
      <c r="Q31" s="99">
        <f t="shared" ca="1" si="5"/>
        <v>0</v>
      </c>
      <c r="R31" s="92"/>
      <c r="S31" s="102">
        <f t="shared" ca="1" si="5"/>
        <v>0</v>
      </c>
      <c r="T31" s="93"/>
      <c r="U31" s="105">
        <f t="shared" ca="1" si="5"/>
        <v>0</v>
      </c>
      <c r="V31" s="94"/>
      <c r="W31" s="111">
        <f t="shared" ca="1" si="5"/>
        <v>0</v>
      </c>
      <c r="X31" s="112"/>
      <c r="Y31" s="161">
        <f t="shared" si="6"/>
        <v>0</v>
      </c>
    </row>
    <row r="32" spans="1:25" ht="20.100000000000001" customHeight="1" x14ac:dyDescent="0.15">
      <c r="A32" s="60">
        <f t="shared" si="7"/>
        <v>41843</v>
      </c>
      <c r="B32" s="62"/>
      <c r="C32" s="14" t="s">
        <v>8</v>
      </c>
      <c r="D32" s="43"/>
      <c r="E32" s="48"/>
      <c r="F32" s="47"/>
      <c r="G32" s="68">
        <f t="shared" ca="1" si="2"/>
        <v>0.33333333333333331</v>
      </c>
      <c r="H32" s="57">
        <f t="shared" si="3"/>
        <v>0</v>
      </c>
      <c r="I32" s="413" t="s">
        <v>153</v>
      </c>
      <c r="J32" s="414"/>
      <c r="K32" s="415"/>
      <c r="L32" s="416"/>
      <c r="M32" s="39" t="str">
        <f t="shared" ca="1" si="4"/>
        <v>営業日</v>
      </c>
      <c r="N32" s="77">
        <f t="shared" si="8"/>
        <v>41843</v>
      </c>
      <c r="O32" s="129">
        <f t="shared" ca="1" si="9"/>
        <v>5.7142857142857144</v>
      </c>
      <c r="P32" s="130">
        <f t="shared" si="10"/>
        <v>0</v>
      </c>
      <c r="Q32" s="99">
        <f t="shared" ca="1" si="5"/>
        <v>0</v>
      </c>
      <c r="R32" s="92"/>
      <c r="S32" s="102">
        <f t="shared" ca="1" si="5"/>
        <v>0</v>
      </c>
      <c r="T32" s="93"/>
      <c r="U32" s="105">
        <f t="shared" ca="1" si="5"/>
        <v>0</v>
      </c>
      <c r="V32" s="94"/>
      <c r="W32" s="111">
        <f t="shared" ca="1" si="5"/>
        <v>0</v>
      </c>
      <c r="X32" s="112"/>
      <c r="Y32" s="161">
        <f t="shared" si="6"/>
        <v>0</v>
      </c>
    </row>
    <row r="33" spans="1:25" ht="20.100000000000001" customHeight="1" x14ac:dyDescent="0.15">
      <c r="A33" s="60">
        <f t="shared" si="7"/>
        <v>41844</v>
      </c>
      <c r="B33" s="62">
        <v>0.41666666666666669</v>
      </c>
      <c r="C33" s="14" t="s">
        <v>8</v>
      </c>
      <c r="D33" s="43">
        <v>0.79166666666666663</v>
      </c>
      <c r="E33" s="46">
        <v>4.1666666666666664E-2</v>
      </c>
      <c r="F33" s="47"/>
      <c r="G33" s="68">
        <f t="shared" ca="1" si="2"/>
        <v>0.33333333333333331</v>
      </c>
      <c r="H33" s="57">
        <f t="shared" si="3"/>
        <v>0.33333333333333326</v>
      </c>
      <c r="I33" s="413"/>
      <c r="J33" s="414"/>
      <c r="K33" s="415"/>
      <c r="L33" s="416"/>
      <c r="M33" s="39" t="str">
        <f t="shared" ca="1" si="4"/>
        <v>営業日</v>
      </c>
      <c r="N33" s="77">
        <f t="shared" si="8"/>
        <v>41844</v>
      </c>
      <c r="O33" s="129">
        <f t="shared" ca="1" si="9"/>
        <v>5.7142857142857144</v>
      </c>
      <c r="P33" s="130">
        <f t="shared" si="10"/>
        <v>7.9999999999999982</v>
      </c>
      <c r="Q33" s="99">
        <f t="shared" ca="1" si="5"/>
        <v>0</v>
      </c>
      <c r="R33" s="92"/>
      <c r="S33" s="102">
        <f t="shared" ca="1" si="5"/>
        <v>0</v>
      </c>
      <c r="T33" s="93"/>
      <c r="U33" s="105">
        <f t="shared" ca="1" si="5"/>
        <v>0</v>
      </c>
      <c r="V33" s="94"/>
      <c r="W33" s="111">
        <f t="shared" ca="1" si="5"/>
        <v>0</v>
      </c>
      <c r="X33" s="112"/>
      <c r="Y33" s="161">
        <f t="shared" si="6"/>
        <v>0</v>
      </c>
    </row>
    <row r="34" spans="1:25" ht="20.100000000000001" customHeight="1" x14ac:dyDescent="0.15">
      <c r="A34" s="60">
        <f t="shared" si="7"/>
        <v>41845</v>
      </c>
      <c r="B34" s="62"/>
      <c r="C34" s="14" t="s">
        <v>8</v>
      </c>
      <c r="D34" s="43"/>
      <c r="E34" s="48"/>
      <c r="F34" s="47"/>
      <c r="G34" s="68">
        <f t="shared" ca="1" si="2"/>
        <v>0.33333333333333331</v>
      </c>
      <c r="H34" s="57">
        <f t="shared" si="3"/>
        <v>0</v>
      </c>
      <c r="I34" s="413" t="s">
        <v>164</v>
      </c>
      <c r="J34" s="414"/>
      <c r="K34" s="415"/>
      <c r="L34" s="416"/>
      <c r="M34" s="39" t="str">
        <f t="shared" ca="1" si="4"/>
        <v>営業日</v>
      </c>
      <c r="N34" s="77">
        <f t="shared" si="8"/>
        <v>41845</v>
      </c>
      <c r="O34" s="129">
        <f t="shared" ca="1" si="9"/>
        <v>5.7142857142857144</v>
      </c>
      <c r="P34" s="130">
        <f t="shared" si="10"/>
        <v>0</v>
      </c>
      <c r="Q34" s="99">
        <f t="shared" ca="1" si="5"/>
        <v>0</v>
      </c>
      <c r="R34" s="92"/>
      <c r="S34" s="102">
        <f t="shared" ca="1" si="5"/>
        <v>0</v>
      </c>
      <c r="T34" s="93"/>
      <c r="U34" s="105">
        <f t="shared" ca="1" si="5"/>
        <v>0</v>
      </c>
      <c r="V34" s="94"/>
      <c r="W34" s="111">
        <f t="shared" ca="1" si="5"/>
        <v>0</v>
      </c>
      <c r="X34" s="112"/>
      <c r="Y34" s="161">
        <f t="shared" si="6"/>
        <v>0</v>
      </c>
    </row>
    <row r="35" spans="1:25" ht="20.100000000000001" customHeight="1" x14ac:dyDescent="0.15">
      <c r="A35" s="60">
        <f t="shared" si="7"/>
        <v>41846</v>
      </c>
      <c r="B35" s="62">
        <v>0.45833333333333331</v>
      </c>
      <c r="C35" s="14" t="s">
        <v>8</v>
      </c>
      <c r="D35" s="43">
        <v>0.6875</v>
      </c>
      <c r="E35" s="46">
        <v>4.1666666666666664E-2</v>
      </c>
      <c r="F35" s="47"/>
      <c r="G35" s="68">
        <f t="shared" ca="1" si="2"/>
        <v>0.33333333333333331</v>
      </c>
      <c r="H35" s="57">
        <f t="shared" si="3"/>
        <v>0.18750000000000003</v>
      </c>
      <c r="I35" s="413"/>
      <c r="J35" s="414"/>
      <c r="K35" s="415"/>
      <c r="L35" s="416"/>
      <c r="M35" s="39" t="str">
        <f t="shared" ca="1" si="4"/>
        <v>営業日</v>
      </c>
      <c r="N35" s="77">
        <f t="shared" si="8"/>
        <v>41846</v>
      </c>
      <c r="O35" s="129">
        <f t="shared" ca="1" si="9"/>
        <v>5.7142857142857144</v>
      </c>
      <c r="P35" s="130">
        <f t="shared" si="10"/>
        <v>4.5000000000000009</v>
      </c>
      <c r="Q35" s="99">
        <f t="shared" ca="1" si="5"/>
        <v>0</v>
      </c>
      <c r="R35" s="92"/>
      <c r="S35" s="102">
        <f t="shared" ca="1" si="5"/>
        <v>0</v>
      </c>
      <c r="T35" s="93"/>
      <c r="U35" s="105">
        <f t="shared" ca="1" si="5"/>
        <v>0</v>
      </c>
      <c r="V35" s="94"/>
      <c r="W35" s="111">
        <f t="shared" ca="1" si="5"/>
        <v>0</v>
      </c>
      <c r="X35" s="112"/>
      <c r="Y35" s="161">
        <f t="shared" si="6"/>
        <v>0</v>
      </c>
    </row>
    <row r="36" spans="1:25" ht="20.100000000000001" customHeight="1" x14ac:dyDescent="0.15">
      <c r="A36" s="60">
        <f t="shared" si="7"/>
        <v>41847</v>
      </c>
      <c r="B36" s="62"/>
      <c r="C36" s="14" t="s">
        <v>8</v>
      </c>
      <c r="D36" s="43"/>
      <c r="E36" s="48"/>
      <c r="F36" s="47"/>
      <c r="G36" s="68">
        <f t="shared" ca="1" si="2"/>
        <v>0</v>
      </c>
      <c r="H36" s="57">
        <f t="shared" si="3"/>
        <v>0</v>
      </c>
      <c r="I36" s="413"/>
      <c r="J36" s="414"/>
      <c r="K36" s="415"/>
      <c r="L36" s="416"/>
      <c r="M36" s="39" t="str">
        <f t="shared" ca="1" si="4"/>
        <v/>
      </c>
      <c r="N36" s="77">
        <f t="shared" si="8"/>
        <v>41847</v>
      </c>
      <c r="O36" s="129">
        <f t="shared" ca="1" si="9"/>
        <v>0</v>
      </c>
      <c r="P36" s="130">
        <f t="shared" si="10"/>
        <v>0</v>
      </c>
      <c r="Q36" s="99">
        <f t="shared" ca="1" si="5"/>
        <v>0</v>
      </c>
      <c r="R36" s="92"/>
      <c r="S36" s="102">
        <f t="shared" ca="1" si="5"/>
        <v>0</v>
      </c>
      <c r="T36" s="93"/>
      <c r="U36" s="105">
        <f t="shared" ca="1" si="5"/>
        <v>0</v>
      </c>
      <c r="V36" s="94"/>
      <c r="W36" s="111">
        <f t="shared" ca="1" si="5"/>
        <v>0</v>
      </c>
      <c r="X36" s="112"/>
      <c r="Y36" s="161">
        <f t="shared" si="6"/>
        <v>0</v>
      </c>
    </row>
    <row r="37" spans="1:25" ht="20.100000000000001" customHeight="1" x14ac:dyDescent="0.15">
      <c r="A37" s="60">
        <f t="shared" si="7"/>
        <v>41848</v>
      </c>
      <c r="B37" s="63"/>
      <c r="C37" s="15" t="s">
        <v>13</v>
      </c>
      <c r="D37" s="49"/>
      <c r="E37" s="48"/>
      <c r="F37" s="47"/>
      <c r="G37" s="68">
        <f t="shared" ca="1" si="2"/>
        <v>0</v>
      </c>
      <c r="H37" s="57">
        <f t="shared" si="3"/>
        <v>0</v>
      </c>
      <c r="I37" s="413"/>
      <c r="J37" s="414"/>
      <c r="K37" s="415"/>
      <c r="L37" s="416"/>
      <c r="M37" s="39" t="str">
        <f t="shared" ca="1" si="4"/>
        <v/>
      </c>
      <c r="N37" s="77">
        <f t="shared" si="8"/>
        <v>41848</v>
      </c>
      <c r="O37" s="129">
        <f t="shared" ca="1" si="9"/>
        <v>0</v>
      </c>
      <c r="P37" s="130">
        <f t="shared" si="10"/>
        <v>0</v>
      </c>
      <c r="Q37" s="99">
        <f t="shared" ca="1" si="5"/>
        <v>0</v>
      </c>
      <c r="R37" s="92"/>
      <c r="S37" s="102">
        <f t="shared" ca="1" si="5"/>
        <v>0</v>
      </c>
      <c r="T37" s="93"/>
      <c r="U37" s="105">
        <f t="shared" ca="1" si="5"/>
        <v>0</v>
      </c>
      <c r="V37" s="94"/>
      <c r="W37" s="111">
        <f t="shared" ca="1" si="5"/>
        <v>0</v>
      </c>
      <c r="X37" s="112"/>
      <c r="Y37" s="161">
        <f t="shared" si="6"/>
        <v>0</v>
      </c>
    </row>
    <row r="38" spans="1:25" ht="20.100000000000001" customHeight="1" x14ac:dyDescent="0.15">
      <c r="A38" s="60">
        <f t="shared" si="7"/>
        <v>41849</v>
      </c>
      <c r="B38" s="62"/>
      <c r="C38" s="15" t="s">
        <v>13</v>
      </c>
      <c r="D38" s="43"/>
      <c r="E38" s="48"/>
      <c r="F38" s="47"/>
      <c r="G38" s="68">
        <f t="shared" ca="1" si="2"/>
        <v>0.33333333333333331</v>
      </c>
      <c r="H38" s="57">
        <f t="shared" si="3"/>
        <v>0</v>
      </c>
      <c r="I38" s="413" t="s">
        <v>165</v>
      </c>
      <c r="J38" s="414"/>
      <c r="K38" s="415"/>
      <c r="L38" s="416"/>
      <c r="M38" s="39" t="str">
        <f t="shared" ca="1" si="4"/>
        <v>営業日</v>
      </c>
      <c r="N38" s="77">
        <f t="shared" si="8"/>
        <v>41849</v>
      </c>
      <c r="O38" s="129">
        <f t="shared" ca="1" si="9"/>
        <v>5.7142857142857144</v>
      </c>
      <c r="P38" s="130">
        <f t="shared" si="10"/>
        <v>0</v>
      </c>
      <c r="Q38" s="99">
        <f t="shared" ca="1" si="5"/>
        <v>0</v>
      </c>
      <c r="R38" s="92"/>
      <c r="S38" s="102">
        <f t="shared" ca="1" si="5"/>
        <v>0</v>
      </c>
      <c r="T38" s="93"/>
      <c r="U38" s="105">
        <f t="shared" ca="1" si="5"/>
        <v>0</v>
      </c>
      <c r="V38" s="94"/>
      <c r="W38" s="111">
        <f t="shared" ca="1" si="5"/>
        <v>0</v>
      </c>
      <c r="X38" s="112"/>
      <c r="Y38" s="161">
        <f t="shared" si="6"/>
        <v>0</v>
      </c>
    </row>
    <row r="39" spans="1:25" ht="20.100000000000001" customHeight="1" thickBot="1" x14ac:dyDescent="0.2">
      <c r="A39" s="61">
        <f t="shared" si="7"/>
        <v>41850</v>
      </c>
      <c r="B39" s="64"/>
      <c r="C39" s="16" t="s">
        <v>13</v>
      </c>
      <c r="D39" s="50"/>
      <c r="E39" s="51"/>
      <c r="F39" s="52"/>
      <c r="G39" s="69">
        <f t="shared" ca="1" si="2"/>
        <v>0.33333333333333331</v>
      </c>
      <c r="H39" s="58">
        <f t="shared" si="3"/>
        <v>0</v>
      </c>
      <c r="I39" s="417" t="s">
        <v>166</v>
      </c>
      <c r="J39" s="418"/>
      <c r="K39" s="419"/>
      <c r="L39" s="420"/>
      <c r="M39" s="39" t="str">
        <f t="shared" ca="1" si="4"/>
        <v>営業日</v>
      </c>
      <c r="N39" s="78">
        <f t="shared" si="8"/>
        <v>41850</v>
      </c>
      <c r="O39" s="131">
        <f t="shared" ca="1" si="9"/>
        <v>5.7142857142857144</v>
      </c>
      <c r="P39" s="132">
        <f t="shared" si="10"/>
        <v>0</v>
      </c>
      <c r="Q39" s="100">
        <f t="shared" ca="1" si="5"/>
        <v>0</v>
      </c>
      <c r="R39" s="95"/>
      <c r="S39" s="103">
        <f t="shared" ca="1" si="5"/>
        <v>0</v>
      </c>
      <c r="T39" s="96"/>
      <c r="U39" s="106">
        <f t="shared" ca="1" si="5"/>
        <v>0</v>
      </c>
      <c r="V39" s="97"/>
      <c r="W39" s="113">
        <f t="shared" ca="1" si="5"/>
        <v>0</v>
      </c>
      <c r="X39" s="114"/>
      <c r="Y39" s="162">
        <f t="shared" si="6"/>
        <v>0</v>
      </c>
    </row>
    <row r="40" spans="1:25" ht="20.100000000000001" customHeight="1" thickBot="1" x14ac:dyDescent="0.2">
      <c r="A40" s="421" t="s">
        <v>9</v>
      </c>
      <c r="B40" s="422"/>
      <c r="C40" s="53">
        <f ca="1">COUNTIF(M9:M39, "営業日")</f>
        <v>21</v>
      </c>
      <c r="D40" s="74" t="s">
        <v>10</v>
      </c>
      <c r="E40" s="54">
        <v>0</v>
      </c>
      <c r="F40" s="55">
        <v>0</v>
      </c>
      <c r="G40" s="54">
        <f ca="1">SUM(G9:G39)</f>
        <v>6.9999999999999973</v>
      </c>
      <c r="H40" s="59">
        <f>SUM(H9:H39)</f>
        <v>3.4166666666666661</v>
      </c>
      <c r="I40" s="423"/>
      <c r="J40" s="423"/>
      <c r="K40" s="423"/>
      <c r="L40" s="424"/>
      <c r="M40" s="6"/>
      <c r="N40" s="6"/>
      <c r="O40" s="139">
        <f t="shared" ref="O40:X40" ca="1" si="11">SUM(O9:O39)</f>
        <v>119.99999999999994</v>
      </c>
      <c r="P40" s="140">
        <f>SUM(P9:P39)</f>
        <v>82</v>
      </c>
      <c r="Q40" s="143">
        <f t="shared" ca="1" si="11"/>
        <v>0</v>
      </c>
      <c r="R40" s="144">
        <f t="shared" si="11"/>
        <v>0</v>
      </c>
      <c r="S40" s="147">
        <f t="shared" ca="1" si="11"/>
        <v>0</v>
      </c>
      <c r="T40" s="148">
        <f t="shared" si="11"/>
        <v>0</v>
      </c>
      <c r="U40" s="151">
        <f t="shared" ca="1" si="11"/>
        <v>0</v>
      </c>
      <c r="V40" s="152">
        <f t="shared" si="11"/>
        <v>0</v>
      </c>
      <c r="W40" s="155">
        <f t="shared" ca="1" si="11"/>
        <v>0</v>
      </c>
      <c r="X40" s="156">
        <f t="shared" si="11"/>
        <v>0</v>
      </c>
      <c r="Y40" s="163">
        <f>SUM(Y9:Y39)</f>
        <v>0</v>
      </c>
    </row>
    <row r="41" spans="1:25" ht="8.25" customHeight="1" thickBot="1" x14ac:dyDescent="0.2">
      <c r="C41" s="2"/>
      <c r="D41" s="2"/>
      <c r="E41" s="2"/>
      <c r="F41" s="2"/>
      <c r="G41" s="2"/>
      <c r="H41" s="2"/>
      <c r="I41" s="6"/>
      <c r="J41" s="6"/>
      <c r="K41" s="6"/>
      <c r="L41" s="6"/>
      <c r="M41" s="6"/>
      <c r="N41" s="6"/>
      <c r="P41">
        <f>COUNTIF(P9:P39,"&lt;&gt;"&amp;0)</f>
        <v>11</v>
      </c>
    </row>
    <row r="42" spans="1:25" s="17" customFormat="1" ht="16.5" customHeight="1" thickBot="1" x14ac:dyDescent="0.2">
      <c r="A42" s="411" t="s">
        <v>11</v>
      </c>
      <c r="B42" s="412"/>
      <c r="I42" s="18"/>
      <c r="J42" s="18"/>
      <c r="K42" s="18"/>
      <c r="L42" s="18"/>
      <c r="M42" s="19"/>
      <c r="N42" s="19"/>
      <c r="Y42" s="159"/>
    </row>
    <row r="43" spans="1:25" s="17" customFormat="1" ht="16.5" customHeight="1" thickBot="1" x14ac:dyDescent="0.2">
      <c r="A43" s="405"/>
      <c r="B43" s="406"/>
      <c r="C43" s="406"/>
      <c r="D43" s="406"/>
      <c r="E43" s="406"/>
      <c r="F43" s="406"/>
      <c r="G43" s="406"/>
      <c r="H43" s="407"/>
      <c r="I43" s="20"/>
      <c r="J43" s="21"/>
      <c r="K43" s="21"/>
      <c r="L43" s="21"/>
      <c r="M43" s="19"/>
      <c r="N43" s="19"/>
      <c r="O43" s="166" t="s">
        <v>29</v>
      </c>
      <c r="P43" s="167" t="s">
        <v>56</v>
      </c>
      <c r="Y43" s="159"/>
    </row>
    <row r="44" spans="1:25" s="17" customFormat="1" ht="16.5" customHeight="1" thickBot="1" x14ac:dyDescent="0.2">
      <c r="A44" s="402"/>
      <c r="B44" s="403"/>
      <c r="C44" s="403"/>
      <c r="D44" s="403"/>
      <c r="E44" s="403"/>
      <c r="F44" s="403"/>
      <c r="G44" s="403"/>
      <c r="H44" s="404"/>
      <c r="I44" s="22"/>
      <c r="J44" s="22"/>
      <c r="K44" s="22"/>
      <c r="L44" s="22"/>
      <c r="M44" s="19"/>
      <c r="N44" s="19"/>
      <c r="O44" s="164">
        <f ca="1">Q40+S40+U40+W40</f>
        <v>0</v>
      </c>
      <c r="P44" s="165">
        <f>R40+T40+V40+X40</f>
        <v>0</v>
      </c>
      <c r="Y44" s="159"/>
    </row>
    <row r="45" spans="1:25" s="17" customFormat="1" ht="16.5" customHeight="1" x14ac:dyDescent="0.15">
      <c r="A45" s="402"/>
      <c r="B45" s="403"/>
      <c r="C45" s="403"/>
      <c r="D45" s="403"/>
      <c r="E45" s="403"/>
      <c r="F45" s="403"/>
      <c r="G45" s="403"/>
      <c r="H45" s="404"/>
      <c r="I45" s="22"/>
      <c r="J45" s="22"/>
      <c r="K45" s="22"/>
      <c r="L45" s="22"/>
      <c r="M45" s="19"/>
      <c r="N45" s="19"/>
      <c r="Y45" s="159"/>
    </row>
    <row r="46" spans="1:25" s="17" customFormat="1" ht="16.5" customHeight="1" thickBot="1" x14ac:dyDescent="0.2">
      <c r="A46" s="408"/>
      <c r="B46" s="409"/>
      <c r="C46" s="409"/>
      <c r="D46" s="409"/>
      <c r="E46" s="409"/>
      <c r="F46" s="409"/>
      <c r="G46" s="409"/>
      <c r="H46" s="410"/>
      <c r="I46" s="22"/>
      <c r="J46" s="22"/>
      <c r="K46" s="22"/>
      <c r="L46" s="22"/>
      <c r="M46" s="19"/>
      <c r="N46" s="19"/>
      <c r="Y46" s="159"/>
    </row>
    <row r="47" spans="1:25" s="17" customFormat="1" ht="24" customHeight="1" x14ac:dyDescent="0.15">
      <c r="A47"/>
      <c r="B47"/>
      <c r="C47"/>
      <c r="D47"/>
      <c r="E47"/>
      <c r="F47"/>
      <c r="G47"/>
      <c r="H47"/>
      <c r="I47" s="23"/>
      <c r="J47"/>
      <c r="K47"/>
      <c r="L47" s="24"/>
      <c r="M47" s="19"/>
      <c r="N47" s="19"/>
      <c r="Y47" s="159"/>
    </row>
    <row r="48" spans="1:25" ht="13.5" hidden="1" x14ac:dyDescent="0.15"/>
    <row r="49" spans="11:11" ht="13.5" hidden="1" x14ac:dyDescent="0.15">
      <c r="K49" t="s">
        <v>12</v>
      </c>
    </row>
    <row r="50" spans="11:11" ht="13.5" hidden="1" x14ac:dyDescent="0.15"/>
  </sheetData>
  <sheetProtection insertColumns="0" insertRows="0" deleteColumns="0" deleteRows="0" selectLockedCells="1" selectUnlockedCells="1"/>
  <dataConsolidate/>
  <mergeCells count="44">
    <mergeCell ref="B6:D6"/>
    <mergeCell ref="G6:H6"/>
    <mergeCell ref="I6:K6"/>
    <mergeCell ref="A1:L1"/>
    <mergeCell ref="N1:V1"/>
    <mergeCell ref="B5:D5"/>
    <mergeCell ref="G5:H5"/>
    <mergeCell ref="I5:L5"/>
    <mergeCell ref="I18:L18"/>
    <mergeCell ref="B8:D8"/>
    <mergeCell ref="I8:L8"/>
    <mergeCell ref="I9:L9"/>
    <mergeCell ref="I10:L10"/>
    <mergeCell ref="I11:L11"/>
    <mergeCell ref="I12:L12"/>
    <mergeCell ref="I13:L13"/>
    <mergeCell ref="I14:L14"/>
    <mergeCell ref="I15:L15"/>
    <mergeCell ref="I16:L16"/>
    <mergeCell ref="I17:L17"/>
    <mergeCell ref="I30:L30"/>
    <mergeCell ref="I19:L19"/>
    <mergeCell ref="I20:L20"/>
    <mergeCell ref="I21:L21"/>
    <mergeCell ref="I22:L22"/>
    <mergeCell ref="I23:L23"/>
    <mergeCell ref="I24:L24"/>
    <mergeCell ref="I25:L25"/>
    <mergeCell ref="I26:L26"/>
    <mergeCell ref="I27:L27"/>
    <mergeCell ref="I28:L28"/>
    <mergeCell ref="I29:L29"/>
    <mergeCell ref="A42:B42"/>
    <mergeCell ref="I31:L31"/>
    <mergeCell ref="I32:L32"/>
    <mergeCell ref="I33:L33"/>
    <mergeCell ref="I34:L34"/>
    <mergeCell ref="I35:L35"/>
    <mergeCell ref="I36:L36"/>
    <mergeCell ref="I37:L37"/>
    <mergeCell ref="I38:L38"/>
    <mergeCell ref="I39:L39"/>
    <mergeCell ref="A40:B40"/>
    <mergeCell ref="I40:L40"/>
  </mergeCells>
  <phoneticPr fontId="4"/>
  <conditionalFormatting sqref="F9:F33 D31:D33 B32 B35:B39 D35:D39 F35:F39 D9:D29 B9:B29">
    <cfRule type="expression" dxfId="68" priority="21" stopIfTrue="1">
      <formula>#REF!=1</formula>
    </cfRule>
  </conditionalFormatting>
  <conditionalFormatting sqref="M9:M39">
    <cfRule type="expression" dxfId="67" priority="22" stopIfTrue="1">
      <formula>#REF!</formula>
    </cfRule>
  </conditionalFormatting>
  <conditionalFormatting sqref="E9:E33 E35:E39">
    <cfRule type="expression" dxfId="66" priority="23" stopIfTrue="1">
      <formula>#REF!</formula>
    </cfRule>
    <cfRule type="expression" dxfId="65" priority="24" stopIfTrue="1">
      <formula>#REF!=1</formula>
    </cfRule>
  </conditionalFormatting>
  <conditionalFormatting sqref="A19:A39">
    <cfRule type="expression" dxfId="64" priority="19" stopIfTrue="1">
      <formula>WEEKDAY(A19)=1</formula>
    </cfRule>
    <cfRule type="expression" dxfId="63" priority="20">
      <formula>WEEKDAY(A19)=7</formula>
    </cfRule>
  </conditionalFormatting>
  <conditionalFormatting sqref="A19">
    <cfRule type="expression" dxfId="62" priority="18" stopIfTrue="1">
      <formula>ISERROR(MATCH($A19, INDIRECT("休業日!A1:A365"), 0)) =FALSE</formula>
    </cfRule>
  </conditionalFormatting>
  <conditionalFormatting sqref="A9:A18">
    <cfRule type="expression" dxfId="61" priority="16" stopIfTrue="1">
      <formula>WEEKDAY(A9)=1</formula>
    </cfRule>
    <cfRule type="expression" dxfId="60" priority="17">
      <formula>WEEKDAY(A9)=7</formula>
    </cfRule>
  </conditionalFormatting>
  <conditionalFormatting sqref="A9:A18">
    <cfRule type="expression" dxfId="59" priority="15" stopIfTrue="1">
      <formula>ISERROR(MATCH($A9, INDIRECT("休業日!A1:A365"), 0)) =FALSE</formula>
    </cfRule>
  </conditionalFormatting>
  <conditionalFormatting sqref="A20:A39">
    <cfRule type="expression" dxfId="58" priority="14" stopIfTrue="1">
      <formula>ISERROR(MATCH($A20, INDIRECT("休業日!A1:A365"), 0)) =FALSE</formula>
    </cfRule>
  </conditionalFormatting>
  <conditionalFormatting sqref="N19:N39">
    <cfRule type="expression" dxfId="57" priority="12" stopIfTrue="1">
      <formula>WEEKDAY(N19)=1</formula>
    </cfRule>
    <cfRule type="expression" dxfId="56" priority="13">
      <formula>WEEKDAY(N19)=7</formula>
    </cfRule>
  </conditionalFormatting>
  <conditionalFormatting sqref="N19">
    <cfRule type="expression" dxfId="55" priority="11" stopIfTrue="1">
      <formula>ISERROR(MATCH($A19, INDIRECT("休業日!A1:A365"), 0)) =FALSE</formula>
    </cfRule>
  </conditionalFormatting>
  <conditionalFormatting sqref="N9:N18">
    <cfRule type="expression" dxfId="54" priority="9" stopIfTrue="1">
      <formula>WEEKDAY(N9)=1</formula>
    </cfRule>
    <cfRule type="expression" dxfId="53" priority="10">
      <formula>WEEKDAY(N9)=7</formula>
    </cfRule>
  </conditionalFormatting>
  <conditionalFormatting sqref="N9:N18">
    <cfRule type="expression" dxfId="52" priority="8" stopIfTrue="1">
      <formula>ISERROR(MATCH($A9, INDIRECT("休業日!A1:A365"), 0)) =FALSE</formula>
    </cfRule>
  </conditionalFormatting>
  <conditionalFormatting sqref="N20:N39">
    <cfRule type="expression" dxfId="51" priority="7" stopIfTrue="1">
      <formula>ISERROR(MATCH($A20, INDIRECT("休業日!A1:A365"), 0)) =FALSE</formula>
    </cfRule>
  </conditionalFormatting>
  <conditionalFormatting sqref="B30 D30">
    <cfRule type="expression" dxfId="50" priority="6" stopIfTrue="1">
      <formula>#REF!=1</formula>
    </cfRule>
  </conditionalFormatting>
  <conditionalFormatting sqref="F34 B34 D34">
    <cfRule type="expression" dxfId="49" priority="3" stopIfTrue="1">
      <formula>#REF!=1</formula>
    </cfRule>
  </conditionalFormatting>
  <conditionalFormatting sqref="E34">
    <cfRule type="expression" dxfId="48" priority="4" stopIfTrue="1">
      <formula>#REF!</formula>
    </cfRule>
    <cfRule type="expression" dxfId="47" priority="5" stopIfTrue="1">
      <formula>#REF!=1</formula>
    </cfRule>
  </conditionalFormatting>
  <conditionalFormatting sqref="B31">
    <cfRule type="expression" dxfId="46" priority="2" stopIfTrue="1">
      <formula>#REF!=1</formula>
    </cfRule>
  </conditionalFormatting>
  <conditionalFormatting sqref="B33">
    <cfRule type="expression" dxfId="45" priority="1" stopIfTrue="1">
      <formula>#REF!=1</formula>
    </cfRule>
  </conditionalFormatting>
  <dataValidations count="7">
    <dataValidation type="textLength" imeMode="hiragana" operator="lessThanOrEqual" allowBlank="1" showInputMessage="1" showErrorMessage="1" errorTitle="入力文字数制限" error="２５５文字以内で入力してください。" sqref="A43:H46">
      <formula1>256</formula1>
    </dataValidation>
    <dataValidation imeMode="hiragana" allowBlank="1" sqref="I9:L39"/>
    <dataValidation type="whole" showInputMessage="1" showErrorMessage="1" sqref="J4:K4">
      <formula1>1</formula1>
      <formula2>20</formula2>
    </dataValidation>
    <dataValidation type="time" imeMode="off" operator="greaterThanOrEqual" allowBlank="1" showInputMessage="1" showErrorMessage="1" sqref="B9:B39 D9:F39">
      <formula1>0</formula1>
    </dataValidation>
    <dataValidation imeMode="hiragana" allowBlank="1" showInputMessage="1" showErrorMessage="1" sqref="J43:L43 I44:L46 A9:A39 N9:N39"/>
    <dataValidation allowBlank="1" showInputMessage="1" showErrorMessage="1" errorTitle="入力不可" error="自動計算のため、入力不可です。" sqref="C40"/>
    <dataValidation type="whole" operator="lessThanOrEqual" allowBlank="1" showInputMessage="1" showErrorMessage="1" errorTitle="入力不可" error="自動計算のため、入力不可です。" sqref="G9:H40 E40:F40 W9:W40 S9:S40 U9:U40 R40 Q9:Q40 Y9:Y40 X40 V40 T40 O9:P44">
      <formula1>0</formula1>
    </dataValidation>
  </dataValidations>
  <printOptions horizontalCentered="1" verticalCentered="1"/>
  <pageMargins left="0.70866141732283472" right="0.70866141732283472" top="0.74803149606299213" bottom="0.74803149606299213" header="0.31496062992125984" footer="0.31496062992125984"/>
  <pageSetup paperSize="9" scale="88" orientation="portrait" r:id="rId1"/>
  <colBreaks count="1" manualBreakCount="1">
    <brk id="12" max="1048575" man="1"/>
  </colBreaks>
  <drawing r:id="rId2"/>
  <legacyDrawing r:id="rId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theme="5" tint="0.59999389629810485"/>
    <pageSetUpPr fitToPage="1"/>
  </sheetPr>
  <dimension ref="A1:Y50"/>
  <sheetViews>
    <sheetView zoomScale="85" zoomScaleNormal="85" workbookViewId="0">
      <pane ySplit="8" topLeftCell="A9" activePane="bottomLeft" state="frozen"/>
      <selection pane="bottomLeft" activeCell="O6" sqref="O6"/>
    </sheetView>
  </sheetViews>
  <sheetFormatPr defaultColWidth="8" defaultRowHeight="0" customHeight="1" zeroHeight="1" x14ac:dyDescent="0.15"/>
  <cols>
    <col min="1" max="1" width="11.375" bestFit="1" customWidth="1"/>
    <col min="2" max="2" width="8.625" customWidth="1"/>
    <col min="3" max="3" width="4.375" customWidth="1"/>
    <col min="4" max="8" width="8.625" customWidth="1"/>
    <col min="9" max="9" width="15.75" customWidth="1"/>
    <col min="10" max="10" width="7.75" customWidth="1"/>
    <col min="11" max="12" width="3.875" customWidth="1"/>
    <col min="13" max="13" width="2.5" style="5" customWidth="1"/>
    <col min="14" max="14" width="5.5" style="5" bestFit="1" customWidth="1"/>
    <col min="15" max="15" width="13.875" bestFit="1" customWidth="1"/>
    <col min="16" max="16" width="13.875" customWidth="1"/>
    <col min="17" max="17" width="13.875" bestFit="1" customWidth="1"/>
    <col min="18" max="18" width="13.875" customWidth="1"/>
    <col min="19" max="19" width="13.875" bestFit="1" customWidth="1"/>
    <col min="20" max="20" width="13.875" customWidth="1"/>
    <col min="21" max="21" width="13.875" bestFit="1" customWidth="1"/>
    <col min="22" max="22" width="13.875" customWidth="1"/>
    <col min="23" max="23" width="13.875" bestFit="1" customWidth="1"/>
    <col min="24" max="24" width="13.875" customWidth="1"/>
    <col min="25" max="25" width="17.25" style="157" customWidth="1"/>
  </cols>
  <sheetData>
    <row r="1" spans="1:25" ht="33" customHeight="1" thickBot="1" x14ac:dyDescent="0.2">
      <c r="A1" s="442" t="s">
        <v>19</v>
      </c>
      <c r="B1" s="442"/>
      <c r="C1" s="442"/>
      <c r="D1" s="442"/>
      <c r="E1" s="442"/>
      <c r="F1" s="442"/>
      <c r="G1" s="442"/>
      <c r="H1" s="442"/>
      <c r="I1" s="442"/>
      <c r="J1" s="442"/>
      <c r="K1" s="442"/>
      <c r="L1" s="442"/>
      <c r="N1" s="443" t="s">
        <v>20</v>
      </c>
      <c r="O1" s="444"/>
      <c r="P1" s="444"/>
      <c r="Q1" s="444"/>
      <c r="R1" s="444"/>
      <c r="S1" s="444"/>
      <c r="T1" s="444"/>
      <c r="U1" s="444"/>
      <c r="V1" s="444"/>
    </row>
    <row r="2" spans="1:25" ht="17.25" customHeight="1" thickBot="1" x14ac:dyDescent="0.2">
      <c r="A2" s="41"/>
      <c r="B2" s="2"/>
      <c r="C2" s="2"/>
      <c r="D2" s="2"/>
      <c r="E2" s="36"/>
      <c r="F2" s="36"/>
      <c r="G2" s="36"/>
      <c r="H2" s="36"/>
      <c r="I2" s="3"/>
      <c r="J2" s="4"/>
      <c r="K2" s="4"/>
      <c r="N2" s="26"/>
      <c r="O2" s="134" t="s">
        <v>30</v>
      </c>
      <c r="P2" s="135" t="s">
        <v>31</v>
      </c>
      <c r="Q2" s="135" t="s">
        <v>32</v>
      </c>
      <c r="R2" s="136" t="s">
        <v>28</v>
      </c>
      <c r="Y2" s="158" t="s">
        <v>54</v>
      </c>
    </row>
    <row r="3" spans="1:25" ht="17.25" customHeight="1" thickBot="1" x14ac:dyDescent="0.2">
      <c r="A3" s="1"/>
      <c r="B3" s="2"/>
      <c r="C3" s="2"/>
      <c r="D3" s="2"/>
      <c r="E3" s="36"/>
      <c r="F3" s="36"/>
      <c r="G3" s="36"/>
      <c r="H3" s="36"/>
      <c r="I3" s="3"/>
      <c r="J3" s="4"/>
      <c r="K3" s="4"/>
      <c r="N3" s="26"/>
      <c r="O3" s="42">
        <v>120</v>
      </c>
      <c r="P3" s="40">
        <f ca="1">C40</f>
        <v>21</v>
      </c>
      <c r="Q3" s="65">
        <f ca="1">O3/P3</f>
        <v>5.7142857142857144</v>
      </c>
      <c r="R3" s="66" t="str">
        <f ca="1">TEXT(Q3/24,"h:mm")</f>
        <v>5:42</v>
      </c>
    </row>
    <row r="4" spans="1:25" ht="8.1" customHeight="1" thickBot="1" x14ac:dyDescent="0.2">
      <c r="B4" s="37"/>
      <c r="C4" s="37"/>
      <c r="D4" s="37"/>
      <c r="I4" s="6"/>
      <c r="J4" s="7">
        <v>1</v>
      </c>
      <c r="K4" s="7"/>
      <c r="M4" s="6"/>
      <c r="N4" s="6"/>
      <c r="O4" s="88"/>
      <c r="P4" s="88"/>
    </row>
    <row r="5" spans="1:25" ht="20.100000000000001" customHeight="1" thickTop="1" x14ac:dyDescent="0.15">
      <c r="A5" s="331" t="s">
        <v>18</v>
      </c>
      <c r="B5" s="445">
        <v>41790</v>
      </c>
      <c r="C5" s="446"/>
      <c r="D5" s="447"/>
      <c r="G5" s="448" t="s">
        <v>0</v>
      </c>
      <c r="H5" s="449"/>
      <c r="I5" s="450" t="s">
        <v>59</v>
      </c>
      <c r="J5" s="450"/>
      <c r="K5" s="450"/>
      <c r="L5" s="451"/>
      <c r="M5" s="6"/>
      <c r="N5" s="133" t="s">
        <v>16</v>
      </c>
      <c r="P5" s="133"/>
      <c r="Q5" s="83" t="s">
        <v>52</v>
      </c>
      <c r="R5" s="79"/>
      <c r="S5" s="85" t="s">
        <v>37</v>
      </c>
      <c r="T5" s="117"/>
      <c r="U5" s="87" t="s">
        <v>40</v>
      </c>
      <c r="V5" s="81"/>
      <c r="W5" s="115" t="s">
        <v>43</v>
      </c>
      <c r="X5" s="107"/>
    </row>
    <row r="6" spans="1:25" ht="20.100000000000001" customHeight="1" thickBot="1" x14ac:dyDescent="0.2">
      <c r="A6" s="332" t="s">
        <v>57</v>
      </c>
      <c r="B6" s="436" t="s">
        <v>61</v>
      </c>
      <c r="C6" s="437"/>
      <c r="D6" s="438"/>
      <c r="E6" s="8"/>
      <c r="F6" s="9"/>
      <c r="G6" s="439" t="s">
        <v>1</v>
      </c>
      <c r="H6" s="440"/>
      <c r="I6" s="441" t="s">
        <v>60</v>
      </c>
      <c r="J6" s="441"/>
      <c r="K6" s="441"/>
      <c r="L6" s="25" t="s">
        <v>2</v>
      </c>
      <c r="M6" s="6"/>
      <c r="N6" s="6"/>
      <c r="Q6" s="84" t="s">
        <v>53</v>
      </c>
      <c r="R6" s="80"/>
      <c r="S6" s="86" t="s">
        <v>38</v>
      </c>
      <c r="T6" s="118"/>
      <c r="U6" s="120" t="s">
        <v>41</v>
      </c>
      <c r="V6" s="82"/>
      <c r="W6" s="121" t="s">
        <v>44</v>
      </c>
      <c r="X6" s="108"/>
    </row>
    <row r="7" spans="1:25" ht="19.5" customHeight="1" thickBot="1" x14ac:dyDescent="0.2">
      <c r="A7" s="330" t="str">
        <f>IF(LEN(B5)=6,B5,CONCATENATE(,YEAR(B5),IF(LEN(MONTH(B5)) &gt; 1, "", "0"), MONTH(B5)))</f>
        <v>201806</v>
      </c>
      <c r="D7" s="10"/>
      <c r="E7" s="11"/>
      <c r="F7" s="12"/>
      <c r="G7" s="12"/>
      <c r="H7" s="2"/>
      <c r="I7" s="2"/>
      <c r="J7" s="2"/>
      <c r="K7" s="2"/>
      <c r="L7" s="13"/>
      <c r="M7" s="6"/>
      <c r="N7" s="6"/>
      <c r="Q7" s="84" t="s">
        <v>50</v>
      </c>
      <c r="R7" s="116"/>
      <c r="S7" s="119" t="s">
        <v>39</v>
      </c>
      <c r="T7" s="122"/>
      <c r="U7" s="125" t="s">
        <v>42</v>
      </c>
      <c r="V7" s="123"/>
      <c r="W7" s="126" t="s">
        <v>45</v>
      </c>
      <c r="X7" s="124"/>
    </row>
    <row r="8" spans="1:25" ht="24.75" customHeight="1" thickTop="1" thickBot="1" x14ac:dyDescent="0.2">
      <c r="A8" s="70" t="s">
        <v>3</v>
      </c>
      <c r="B8" s="427" t="s">
        <v>4</v>
      </c>
      <c r="C8" s="428"/>
      <c r="D8" s="429"/>
      <c r="E8" s="71" t="s">
        <v>17</v>
      </c>
      <c r="F8" s="72" t="s">
        <v>5</v>
      </c>
      <c r="G8" s="71" t="s">
        <v>21</v>
      </c>
      <c r="H8" s="73" t="s">
        <v>6</v>
      </c>
      <c r="I8" s="430" t="s">
        <v>7</v>
      </c>
      <c r="J8" s="430"/>
      <c r="K8" s="430"/>
      <c r="L8" s="431"/>
      <c r="M8" s="67">
        <v>0.33333333333333331</v>
      </c>
      <c r="N8" s="75" t="s">
        <v>15</v>
      </c>
      <c r="O8" s="137" t="s">
        <v>27</v>
      </c>
      <c r="P8" s="138" t="s">
        <v>14</v>
      </c>
      <c r="Q8" s="141" t="s">
        <v>46</v>
      </c>
      <c r="R8" s="142" t="s">
        <v>14</v>
      </c>
      <c r="S8" s="145" t="s">
        <v>47</v>
      </c>
      <c r="T8" s="146" t="s">
        <v>14</v>
      </c>
      <c r="U8" s="149" t="s">
        <v>48</v>
      </c>
      <c r="V8" s="150" t="s">
        <v>14</v>
      </c>
      <c r="W8" s="153" t="s">
        <v>49</v>
      </c>
      <c r="X8" s="154" t="s">
        <v>14</v>
      </c>
      <c r="Y8" s="138" t="s">
        <v>55</v>
      </c>
    </row>
    <row r="9" spans="1:25" ht="20.100000000000001" customHeight="1" thickTop="1" x14ac:dyDescent="0.15">
      <c r="A9" s="60">
        <f>TEXT(CONCATENATE(A7, "01"), "0000!/00!/00")*1</f>
        <v>41790</v>
      </c>
      <c r="B9" s="62"/>
      <c r="C9" s="14" t="s">
        <v>8</v>
      </c>
      <c r="D9" s="43"/>
      <c r="E9" s="44"/>
      <c r="F9" s="45"/>
      <c r="G9" s="68">
        <f ca="1">IF(ISERROR(M9), 0, IF(M9="営業日", M$8, 0))</f>
        <v>0.33333333333333331</v>
      </c>
      <c r="H9" s="56">
        <f>D9-B9-E9-F9</f>
        <v>0</v>
      </c>
      <c r="I9" s="432"/>
      <c r="J9" s="433"/>
      <c r="K9" s="434"/>
      <c r="L9" s="435"/>
      <c r="M9" s="39" t="str">
        <f ca="1">IF(WEEKDAY(A9)=1,"",IF(WEEKDAY(A9)=7,"",IF(ISERROR(MATCH(A9,INDIRECT("休業日!a1:a365"),0))=FALSE,"","営業日")))</f>
        <v>営業日</v>
      </c>
      <c r="N9" s="76">
        <f>TEXT(CONCATENATE(A7, "01"), "0000!/00!/00")*1</f>
        <v>41790</v>
      </c>
      <c r="O9" s="127">
        <f t="shared" ref="O9:O10" ca="1" si="0">IF(ISERROR(M9), 0, IF(M9="営業日", $Q$3, 0))</f>
        <v>5.7142857142857144</v>
      </c>
      <c r="P9" s="128">
        <f t="shared" ref="P9:P10" si="1">H9*24</f>
        <v>0</v>
      </c>
      <c r="Q9" s="98">
        <f ca="1">$O9*R$7</f>
        <v>0</v>
      </c>
      <c r="R9" s="89"/>
      <c r="S9" s="101">
        <f ca="1">$O9*T$7</f>
        <v>0</v>
      </c>
      <c r="T9" s="90"/>
      <c r="U9" s="104">
        <f ca="1">$O9*V$7</f>
        <v>0</v>
      </c>
      <c r="V9" s="91"/>
      <c r="W9" s="109">
        <f ca="1">$O9*X$7</f>
        <v>0</v>
      </c>
      <c r="X9" s="110"/>
      <c r="Y9" s="160">
        <f>R9+T9+V9+X9</f>
        <v>0</v>
      </c>
    </row>
    <row r="10" spans="1:25" ht="20.100000000000001" customHeight="1" x14ac:dyDescent="0.15">
      <c r="A10" s="60">
        <f>IF(A9="", "",IF(MONTH(A9)=MONTH(A9+1),A9+1,""))</f>
        <v>41791</v>
      </c>
      <c r="B10" s="62"/>
      <c r="C10" s="14" t="s">
        <v>8</v>
      </c>
      <c r="D10" s="43"/>
      <c r="E10" s="46"/>
      <c r="F10" s="47"/>
      <c r="G10" s="68">
        <f t="shared" ref="G10:G39" ca="1" si="2">IF(ISERROR(M10), 0, IF(M10="営業日", M$8, 0))</f>
        <v>0</v>
      </c>
      <c r="H10" s="57">
        <f t="shared" ref="H10:H39" si="3">D10-B10-E10-F10</f>
        <v>0</v>
      </c>
      <c r="I10" s="413"/>
      <c r="J10" s="414"/>
      <c r="K10" s="415"/>
      <c r="L10" s="416"/>
      <c r="M10" s="39" t="str">
        <f t="shared" ref="M10:M39" ca="1" si="4">IF(WEEKDAY(A10)=1,"",IF(WEEKDAY(A10)=7,"",IF(ISERROR(MATCH(A10,INDIRECT("休業日!a1:a365"),0))=FALSE,"","営業日")))</f>
        <v/>
      </c>
      <c r="N10" s="77">
        <f>IF(N9="", "",IF(MONTH(N9)=MONTH(N9+1),N9+1,""))</f>
        <v>41791</v>
      </c>
      <c r="O10" s="129">
        <f t="shared" ca="1" si="0"/>
        <v>0</v>
      </c>
      <c r="P10" s="130">
        <f t="shared" si="1"/>
        <v>0</v>
      </c>
      <c r="Q10" s="99">
        <f t="shared" ref="Q10:W39" ca="1" si="5">$O10*R$7</f>
        <v>0</v>
      </c>
      <c r="R10" s="92"/>
      <c r="S10" s="102">
        <f t="shared" ca="1" si="5"/>
        <v>0</v>
      </c>
      <c r="T10" s="93"/>
      <c r="U10" s="105">
        <f t="shared" ca="1" si="5"/>
        <v>0</v>
      </c>
      <c r="V10" s="94"/>
      <c r="W10" s="111">
        <f t="shared" ca="1" si="5"/>
        <v>0</v>
      </c>
      <c r="X10" s="112"/>
      <c r="Y10" s="161">
        <f t="shared" ref="Y10:Y39" si="6">R10+T10+V10+X10</f>
        <v>0</v>
      </c>
    </row>
    <row r="11" spans="1:25" ht="20.100000000000001" customHeight="1" x14ac:dyDescent="0.15">
      <c r="A11" s="60">
        <f t="shared" ref="A11:A39" si="7">IF(A10="", "",IF(MONTH(A10)=MONTH(A10+1),A10+1,""))</f>
        <v>41792</v>
      </c>
      <c r="B11" s="62"/>
      <c r="C11" s="14" t="s">
        <v>8</v>
      </c>
      <c r="D11" s="43"/>
      <c r="E11" s="48"/>
      <c r="F11" s="47"/>
      <c r="G11" s="68">
        <f t="shared" ca="1" si="2"/>
        <v>0</v>
      </c>
      <c r="H11" s="57">
        <f t="shared" si="3"/>
        <v>0</v>
      </c>
      <c r="I11" s="413"/>
      <c r="J11" s="414"/>
      <c r="K11" s="415"/>
      <c r="L11" s="416"/>
      <c r="M11" s="39" t="str">
        <f t="shared" ca="1" si="4"/>
        <v/>
      </c>
      <c r="N11" s="77">
        <f t="shared" ref="N11:N39" si="8">IF(N10="", "",IF(MONTH(N10)=MONTH(N10+1),N10+1,""))</f>
        <v>41792</v>
      </c>
      <c r="O11" s="129">
        <f ca="1">IF(ISERROR(M11), 0, IF(M11="営業日", $Q$3, 0))</f>
        <v>0</v>
      </c>
      <c r="P11" s="130">
        <f>H11*24</f>
        <v>0</v>
      </c>
      <c r="Q11" s="99">
        <f t="shared" ca="1" si="5"/>
        <v>0</v>
      </c>
      <c r="R11" s="92"/>
      <c r="S11" s="102">
        <f t="shared" ca="1" si="5"/>
        <v>0</v>
      </c>
      <c r="T11" s="93"/>
      <c r="U11" s="105">
        <f t="shared" ca="1" si="5"/>
        <v>0</v>
      </c>
      <c r="V11" s="94"/>
      <c r="W11" s="111">
        <f t="shared" ca="1" si="5"/>
        <v>0</v>
      </c>
      <c r="X11" s="112"/>
      <c r="Y11" s="161">
        <f t="shared" si="6"/>
        <v>0</v>
      </c>
    </row>
    <row r="12" spans="1:25" ht="20.100000000000001" customHeight="1" x14ac:dyDescent="0.15">
      <c r="A12" s="60">
        <f t="shared" si="7"/>
        <v>41793</v>
      </c>
      <c r="B12" s="62"/>
      <c r="C12" s="14" t="s">
        <v>8</v>
      </c>
      <c r="D12" s="43"/>
      <c r="E12" s="48"/>
      <c r="F12" s="47"/>
      <c r="G12" s="68">
        <f t="shared" ca="1" si="2"/>
        <v>0.33333333333333331</v>
      </c>
      <c r="H12" s="57">
        <f t="shared" si="3"/>
        <v>0</v>
      </c>
      <c r="I12" s="413"/>
      <c r="J12" s="414"/>
      <c r="K12" s="415"/>
      <c r="L12" s="416"/>
      <c r="M12" s="39" t="str">
        <f t="shared" ca="1" si="4"/>
        <v>営業日</v>
      </c>
      <c r="N12" s="77">
        <f t="shared" si="8"/>
        <v>41793</v>
      </c>
      <c r="O12" s="129">
        <f t="shared" ref="O12:O39" ca="1" si="9">IF(ISERROR(M12), 0, IF(M12="営業日", $Q$3, 0))</f>
        <v>5.7142857142857144</v>
      </c>
      <c r="P12" s="130">
        <f t="shared" ref="P12:P39" si="10">H12*24</f>
        <v>0</v>
      </c>
      <c r="Q12" s="99">
        <f t="shared" ca="1" si="5"/>
        <v>0</v>
      </c>
      <c r="R12" s="92"/>
      <c r="S12" s="102">
        <f t="shared" ca="1" si="5"/>
        <v>0</v>
      </c>
      <c r="T12" s="93"/>
      <c r="U12" s="105">
        <f t="shared" ca="1" si="5"/>
        <v>0</v>
      </c>
      <c r="V12" s="94"/>
      <c r="W12" s="111">
        <f t="shared" ca="1" si="5"/>
        <v>0</v>
      </c>
      <c r="X12" s="112"/>
      <c r="Y12" s="161">
        <f t="shared" si="6"/>
        <v>0</v>
      </c>
    </row>
    <row r="13" spans="1:25" ht="20.100000000000001" customHeight="1" x14ac:dyDescent="0.15">
      <c r="A13" s="60">
        <f t="shared" si="7"/>
        <v>41794</v>
      </c>
      <c r="B13" s="62"/>
      <c r="C13" s="14" t="s">
        <v>8</v>
      </c>
      <c r="D13" s="43"/>
      <c r="E13" s="48"/>
      <c r="F13" s="47"/>
      <c r="G13" s="68">
        <f t="shared" ca="1" si="2"/>
        <v>0.33333333333333331</v>
      </c>
      <c r="H13" s="57">
        <f t="shared" si="3"/>
        <v>0</v>
      </c>
      <c r="I13" s="413"/>
      <c r="J13" s="414"/>
      <c r="K13" s="415"/>
      <c r="L13" s="416"/>
      <c r="M13" s="39" t="str">
        <f t="shared" ca="1" si="4"/>
        <v>営業日</v>
      </c>
      <c r="N13" s="77">
        <f t="shared" si="8"/>
        <v>41794</v>
      </c>
      <c r="O13" s="129">
        <f t="shared" ca="1" si="9"/>
        <v>5.7142857142857144</v>
      </c>
      <c r="P13" s="130">
        <f t="shared" si="10"/>
        <v>0</v>
      </c>
      <c r="Q13" s="99">
        <f t="shared" ca="1" si="5"/>
        <v>0</v>
      </c>
      <c r="R13" s="92"/>
      <c r="S13" s="102">
        <f t="shared" ca="1" si="5"/>
        <v>0</v>
      </c>
      <c r="T13" s="93"/>
      <c r="U13" s="105">
        <f t="shared" ca="1" si="5"/>
        <v>0</v>
      </c>
      <c r="V13" s="94"/>
      <c r="W13" s="111">
        <f t="shared" ca="1" si="5"/>
        <v>0</v>
      </c>
      <c r="X13" s="112"/>
      <c r="Y13" s="161">
        <f t="shared" si="6"/>
        <v>0</v>
      </c>
    </row>
    <row r="14" spans="1:25" ht="20.100000000000001" customHeight="1" x14ac:dyDescent="0.15">
      <c r="A14" s="60">
        <f t="shared" si="7"/>
        <v>41795</v>
      </c>
      <c r="B14" s="62"/>
      <c r="C14" s="14" t="s">
        <v>8</v>
      </c>
      <c r="D14" s="43"/>
      <c r="E14" s="48"/>
      <c r="F14" s="47"/>
      <c r="G14" s="68">
        <f t="shared" ca="1" si="2"/>
        <v>0.33333333333333331</v>
      </c>
      <c r="H14" s="57">
        <f t="shared" si="3"/>
        <v>0</v>
      </c>
      <c r="I14" s="413"/>
      <c r="J14" s="414"/>
      <c r="K14" s="415"/>
      <c r="L14" s="416"/>
      <c r="M14" s="39" t="str">
        <f t="shared" ca="1" si="4"/>
        <v>営業日</v>
      </c>
      <c r="N14" s="77">
        <f t="shared" si="8"/>
        <v>41795</v>
      </c>
      <c r="O14" s="129">
        <f t="shared" ca="1" si="9"/>
        <v>5.7142857142857144</v>
      </c>
      <c r="P14" s="130">
        <f t="shared" si="10"/>
        <v>0</v>
      </c>
      <c r="Q14" s="99">
        <f t="shared" ca="1" si="5"/>
        <v>0</v>
      </c>
      <c r="R14" s="92"/>
      <c r="S14" s="102">
        <f t="shared" ca="1" si="5"/>
        <v>0</v>
      </c>
      <c r="T14" s="93"/>
      <c r="U14" s="105">
        <f t="shared" ca="1" si="5"/>
        <v>0</v>
      </c>
      <c r="V14" s="94"/>
      <c r="W14" s="111">
        <f t="shared" ca="1" si="5"/>
        <v>0</v>
      </c>
      <c r="X14" s="112"/>
      <c r="Y14" s="161">
        <f t="shared" si="6"/>
        <v>0</v>
      </c>
    </row>
    <row r="15" spans="1:25" ht="20.100000000000001" customHeight="1" x14ac:dyDescent="0.15">
      <c r="A15" s="60">
        <f t="shared" si="7"/>
        <v>41796</v>
      </c>
      <c r="B15" s="62"/>
      <c r="C15" s="14" t="s">
        <v>8</v>
      </c>
      <c r="D15" s="43"/>
      <c r="E15" s="48"/>
      <c r="F15" s="47"/>
      <c r="G15" s="68">
        <f t="shared" ca="1" si="2"/>
        <v>0.33333333333333331</v>
      </c>
      <c r="H15" s="57">
        <f t="shared" si="3"/>
        <v>0</v>
      </c>
      <c r="I15" s="413"/>
      <c r="J15" s="414"/>
      <c r="K15" s="415"/>
      <c r="L15" s="416"/>
      <c r="M15" s="39" t="str">
        <f t="shared" ca="1" si="4"/>
        <v>営業日</v>
      </c>
      <c r="N15" s="77">
        <f t="shared" si="8"/>
        <v>41796</v>
      </c>
      <c r="O15" s="129">
        <f t="shared" ca="1" si="9"/>
        <v>5.7142857142857144</v>
      </c>
      <c r="P15" s="130">
        <f t="shared" si="10"/>
        <v>0</v>
      </c>
      <c r="Q15" s="99">
        <f t="shared" ca="1" si="5"/>
        <v>0</v>
      </c>
      <c r="R15" s="92"/>
      <c r="S15" s="102">
        <f t="shared" ca="1" si="5"/>
        <v>0</v>
      </c>
      <c r="T15" s="93"/>
      <c r="U15" s="105">
        <f t="shared" ca="1" si="5"/>
        <v>0</v>
      </c>
      <c r="V15" s="94"/>
      <c r="W15" s="111">
        <f t="shared" ca="1" si="5"/>
        <v>0</v>
      </c>
      <c r="X15" s="112"/>
      <c r="Y15" s="161">
        <f t="shared" si="6"/>
        <v>0</v>
      </c>
    </row>
    <row r="16" spans="1:25" ht="20.100000000000001" customHeight="1" x14ac:dyDescent="0.15">
      <c r="A16" s="60">
        <f t="shared" si="7"/>
        <v>41797</v>
      </c>
      <c r="B16" s="62"/>
      <c r="C16" s="14" t="s">
        <v>8</v>
      </c>
      <c r="D16" s="43"/>
      <c r="E16" s="48"/>
      <c r="F16" s="47"/>
      <c r="G16" s="68">
        <f t="shared" ca="1" si="2"/>
        <v>0.33333333333333331</v>
      </c>
      <c r="H16" s="57">
        <f t="shared" si="3"/>
        <v>0</v>
      </c>
      <c r="I16" s="413"/>
      <c r="J16" s="414"/>
      <c r="K16" s="415"/>
      <c r="L16" s="416"/>
      <c r="M16" s="39" t="str">
        <f t="shared" ca="1" si="4"/>
        <v>営業日</v>
      </c>
      <c r="N16" s="77">
        <f t="shared" si="8"/>
        <v>41797</v>
      </c>
      <c r="O16" s="129">
        <f t="shared" ca="1" si="9"/>
        <v>5.7142857142857144</v>
      </c>
      <c r="P16" s="130">
        <f t="shared" si="10"/>
        <v>0</v>
      </c>
      <c r="Q16" s="99">
        <f t="shared" ca="1" si="5"/>
        <v>0</v>
      </c>
      <c r="R16" s="92"/>
      <c r="S16" s="102">
        <f t="shared" ca="1" si="5"/>
        <v>0</v>
      </c>
      <c r="T16" s="93"/>
      <c r="U16" s="105">
        <f t="shared" ca="1" si="5"/>
        <v>0</v>
      </c>
      <c r="V16" s="94"/>
      <c r="W16" s="111">
        <f t="shared" ca="1" si="5"/>
        <v>0</v>
      </c>
      <c r="X16" s="112"/>
      <c r="Y16" s="161">
        <f t="shared" si="6"/>
        <v>0</v>
      </c>
    </row>
    <row r="17" spans="1:25" ht="20.100000000000001" customHeight="1" x14ac:dyDescent="0.15">
      <c r="A17" s="60">
        <f t="shared" si="7"/>
        <v>41798</v>
      </c>
      <c r="B17" s="62"/>
      <c r="C17" s="14" t="s">
        <v>8</v>
      </c>
      <c r="D17" s="43"/>
      <c r="E17" s="48"/>
      <c r="F17" s="47"/>
      <c r="G17" s="68">
        <f t="shared" ca="1" si="2"/>
        <v>0</v>
      </c>
      <c r="H17" s="57">
        <f t="shared" si="3"/>
        <v>0</v>
      </c>
      <c r="I17" s="413"/>
      <c r="J17" s="414"/>
      <c r="K17" s="415"/>
      <c r="L17" s="416"/>
      <c r="M17" s="39" t="str">
        <f t="shared" ca="1" si="4"/>
        <v/>
      </c>
      <c r="N17" s="77">
        <f t="shared" si="8"/>
        <v>41798</v>
      </c>
      <c r="O17" s="129">
        <f t="shared" ca="1" si="9"/>
        <v>0</v>
      </c>
      <c r="P17" s="130">
        <f t="shared" si="10"/>
        <v>0</v>
      </c>
      <c r="Q17" s="99">
        <f t="shared" ca="1" si="5"/>
        <v>0</v>
      </c>
      <c r="R17" s="92"/>
      <c r="S17" s="102">
        <f t="shared" ca="1" si="5"/>
        <v>0</v>
      </c>
      <c r="T17" s="93"/>
      <c r="U17" s="105">
        <f t="shared" ca="1" si="5"/>
        <v>0</v>
      </c>
      <c r="V17" s="94"/>
      <c r="W17" s="111">
        <f t="shared" ca="1" si="5"/>
        <v>0</v>
      </c>
      <c r="X17" s="112"/>
      <c r="Y17" s="161">
        <f t="shared" si="6"/>
        <v>0</v>
      </c>
    </row>
    <row r="18" spans="1:25" ht="20.100000000000001" customHeight="1" x14ac:dyDescent="0.15">
      <c r="A18" s="60">
        <f t="shared" si="7"/>
        <v>41799</v>
      </c>
      <c r="B18" s="62"/>
      <c r="C18" s="14" t="s">
        <v>8</v>
      </c>
      <c r="D18" s="43"/>
      <c r="E18" s="48"/>
      <c r="F18" s="47"/>
      <c r="G18" s="68">
        <f t="shared" ca="1" si="2"/>
        <v>0</v>
      </c>
      <c r="H18" s="57">
        <f t="shared" si="3"/>
        <v>0</v>
      </c>
      <c r="I18" s="413"/>
      <c r="J18" s="414"/>
      <c r="K18" s="415"/>
      <c r="L18" s="416"/>
      <c r="M18" s="39" t="str">
        <f t="shared" ca="1" si="4"/>
        <v/>
      </c>
      <c r="N18" s="77">
        <f t="shared" si="8"/>
        <v>41799</v>
      </c>
      <c r="O18" s="129">
        <f t="shared" ca="1" si="9"/>
        <v>0</v>
      </c>
      <c r="P18" s="130">
        <f t="shared" si="10"/>
        <v>0</v>
      </c>
      <c r="Q18" s="99">
        <f t="shared" ca="1" si="5"/>
        <v>0</v>
      </c>
      <c r="R18" s="92"/>
      <c r="S18" s="102">
        <f t="shared" ca="1" si="5"/>
        <v>0</v>
      </c>
      <c r="T18" s="93"/>
      <c r="U18" s="105">
        <f t="shared" ca="1" si="5"/>
        <v>0</v>
      </c>
      <c r="V18" s="94"/>
      <c r="W18" s="111">
        <f t="shared" ca="1" si="5"/>
        <v>0</v>
      </c>
      <c r="X18" s="112"/>
      <c r="Y18" s="161">
        <f t="shared" si="6"/>
        <v>0</v>
      </c>
    </row>
    <row r="19" spans="1:25" ht="20.100000000000001" customHeight="1" x14ac:dyDescent="0.15">
      <c r="A19" s="60">
        <f t="shared" si="7"/>
        <v>41800</v>
      </c>
      <c r="B19" s="62"/>
      <c r="C19" s="14" t="s">
        <v>8</v>
      </c>
      <c r="D19" s="43"/>
      <c r="E19" s="48"/>
      <c r="F19" s="47"/>
      <c r="G19" s="68">
        <f t="shared" ca="1" si="2"/>
        <v>0.33333333333333331</v>
      </c>
      <c r="H19" s="57">
        <f t="shared" si="3"/>
        <v>0</v>
      </c>
      <c r="I19" s="413"/>
      <c r="J19" s="414"/>
      <c r="K19" s="415"/>
      <c r="L19" s="416"/>
      <c r="M19" s="39" t="str">
        <f t="shared" ca="1" si="4"/>
        <v>営業日</v>
      </c>
      <c r="N19" s="77">
        <f t="shared" si="8"/>
        <v>41800</v>
      </c>
      <c r="O19" s="129">
        <f t="shared" ca="1" si="9"/>
        <v>5.7142857142857144</v>
      </c>
      <c r="P19" s="130">
        <f t="shared" si="10"/>
        <v>0</v>
      </c>
      <c r="Q19" s="99">
        <f t="shared" ca="1" si="5"/>
        <v>0</v>
      </c>
      <c r="R19" s="92"/>
      <c r="S19" s="102">
        <f t="shared" ca="1" si="5"/>
        <v>0</v>
      </c>
      <c r="T19" s="93"/>
      <c r="U19" s="105">
        <f t="shared" ca="1" si="5"/>
        <v>0</v>
      </c>
      <c r="V19" s="94"/>
      <c r="W19" s="111">
        <f t="shared" ca="1" si="5"/>
        <v>0</v>
      </c>
      <c r="X19" s="112"/>
      <c r="Y19" s="161">
        <f t="shared" si="6"/>
        <v>0</v>
      </c>
    </row>
    <row r="20" spans="1:25" ht="20.100000000000001" customHeight="1" x14ac:dyDescent="0.15">
      <c r="A20" s="60">
        <f t="shared" si="7"/>
        <v>41801</v>
      </c>
      <c r="B20" s="62"/>
      <c r="C20" s="14" t="s">
        <v>8</v>
      </c>
      <c r="D20" s="43"/>
      <c r="E20" s="48"/>
      <c r="F20" s="47"/>
      <c r="G20" s="68">
        <f t="shared" ca="1" si="2"/>
        <v>0.33333333333333331</v>
      </c>
      <c r="H20" s="57">
        <f t="shared" si="3"/>
        <v>0</v>
      </c>
      <c r="I20" s="413"/>
      <c r="J20" s="414"/>
      <c r="K20" s="415"/>
      <c r="L20" s="416"/>
      <c r="M20" s="39" t="str">
        <f t="shared" ca="1" si="4"/>
        <v>営業日</v>
      </c>
      <c r="N20" s="77">
        <f t="shared" si="8"/>
        <v>41801</v>
      </c>
      <c r="O20" s="129">
        <f t="shared" ca="1" si="9"/>
        <v>5.7142857142857144</v>
      </c>
      <c r="P20" s="130">
        <f t="shared" si="10"/>
        <v>0</v>
      </c>
      <c r="Q20" s="99">
        <f t="shared" ca="1" si="5"/>
        <v>0</v>
      </c>
      <c r="R20" s="92"/>
      <c r="S20" s="102">
        <f t="shared" ca="1" si="5"/>
        <v>0</v>
      </c>
      <c r="T20" s="93"/>
      <c r="U20" s="105">
        <f t="shared" ca="1" si="5"/>
        <v>0</v>
      </c>
      <c r="V20" s="94"/>
      <c r="W20" s="111">
        <f t="shared" ca="1" si="5"/>
        <v>0</v>
      </c>
      <c r="X20" s="112"/>
      <c r="Y20" s="161">
        <f t="shared" si="6"/>
        <v>0</v>
      </c>
    </row>
    <row r="21" spans="1:25" ht="20.100000000000001" customHeight="1" x14ac:dyDescent="0.15">
      <c r="A21" s="60">
        <f t="shared" si="7"/>
        <v>41802</v>
      </c>
      <c r="B21" s="62"/>
      <c r="C21" s="14" t="s">
        <v>8</v>
      </c>
      <c r="D21" s="43"/>
      <c r="E21" s="48"/>
      <c r="F21" s="47"/>
      <c r="G21" s="68">
        <f t="shared" ca="1" si="2"/>
        <v>0.33333333333333331</v>
      </c>
      <c r="H21" s="57">
        <f t="shared" si="3"/>
        <v>0</v>
      </c>
      <c r="I21" s="413"/>
      <c r="J21" s="414"/>
      <c r="K21" s="415"/>
      <c r="L21" s="416"/>
      <c r="M21" s="39" t="str">
        <f t="shared" ca="1" si="4"/>
        <v>営業日</v>
      </c>
      <c r="N21" s="77">
        <f t="shared" si="8"/>
        <v>41802</v>
      </c>
      <c r="O21" s="129">
        <f t="shared" ca="1" si="9"/>
        <v>5.7142857142857144</v>
      </c>
      <c r="P21" s="130">
        <f t="shared" si="10"/>
        <v>0</v>
      </c>
      <c r="Q21" s="99">
        <f t="shared" ca="1" si="5"/>
        <v>0</v>
      </c>
      <c r="R21" s="92"/>
      <c r="S21" s="102">
        <f t="shared" ca="1" si="5"/>
        <v>0</v>
      </c>
      <c r="T21" s="93"/>
      <c r="U21" s="105">
        <f t="shared" ca="1" si="5"/>
        <v>0</v>
      </c>
      <c r="V21" s="94"/>
      <c r="W21" s="111">
        <f t="shared" ca="1" si="5"/>
        <v>0</v>
      </c>
      <c r="X21" s="112"/>
      <c r="Y21" s="161">
        <f t="shared" si="6"/>
        <v>0</v>
      </c>
    </row>
    <row r="22" spans="1:25" ht="20.100000000000001" customHeight="1" x14ac:dyDescent="0.15">
      <c r="A22" s="60">
        <f t="shared" si="7"/>
        <v>41803</v>
      </c>
      <c r="B22" s="62"/>
      <c r="C22" s="14" t="s">
        <v>8</v>
      </c>
      <c r="D22" s="43"/>
      <c r="E22" s="48"/>
      <c r="F22" s="47"/>
      <c r="G22" s="68">
        <f t="shared" ca="1" si="2"/>
        <v>0.33333333333333331</v>
      </c>
      <c r="H22" s="57">
        <f t="shared" si="3"/>
        <v>0</v>
      </c>
      <c r="I22" s="413"/>
      <c r="J22" s="414"/>
      <c r="K22" s="415"/>
      <c r="L22" s="416"/>
      <c r="M22" s="39" t="str">
        <f t="shared" ca="1" si="4"/>
        <v>営業日</v>
      </c>
      <c r="N22" s="77">
        <f t="shared" si="8"/>
        <v>41803</v>
      </c>
      <c r="O22" s="129">
        <f t="shared" ca="1" si="9"/>
        <v>5.7142857142857144</v>
      </c>
      <c r="P22" s="130">
        <f t="shared" si="10"/>
        <v>0</v>
      </c>
      <c r="Q22" s="99">
        <f t="shared" ca="1" si="5"/>
        <v>0</v>
      </c>
      <c r="R22" s="92"/>
      <c r="S22" s="102">
        <f t="shared" ca="1" si="5"/>
        <v>0</v>
      </c>
      <c r="T22" s="93"/>
      <c r="U22" s="105">
        <f t="shared" ca="1" si="5"/>
        <v>0</v>
      </c>
      <c r="V22" s="94"/>
      <c r="W22" s="111">
        <f t="shared" ca="1" si="5"/>
        <v>0</v>
      </c>
      <c r="X22" s="112"/>
      <c r="Y22" s="161">
        <f t="shared" si="6"/>
        <v>0</v>
      </c>
    </row>
    <row r="23" spans="1:25" ht="20.100000000000001" customHeight="1" x14ac:dyDescent="0.15">
      <c r="A23" s="60">
        <f t="shared" si="7"/>
        <v>41804</v>
      </c>
      <c r="B23" s="62"/>
      <c r="C23" s="14" t="s">
        <v>8</v>
      </c>
      <c r="D23" s="43"/>
      <c r="E23" s="48"/>
      <c r="F23" s="47"/>
      <c r="G23" s="68">
        <f t="shared" ca="1" si="2"/>
        <v>0.33333333333333331</v>
      </c>
      <c r="H23" s="57">
        <f t="shared" si="3"/>
        <v>0</v>
      </c>
      <c r="I23" s="413"/>
      <c r="J23" s="414"/>
      <c r="K23" s="415"/>
      <c r="L23" s="416"/>
      <c r="M23" s="39" t="str">
        <f t="shared" ca="1" si="4"/>
        <v>営業日</v>
      </c>
      <c r="N23" s="77">
        <f t="shared" si="8"/>
        <v>41804</v>
      </c>
      <c r="O23" s="129">
        <f t="shared" ca="1" si="9"/>
        <v>5.7142857142857144</v>
      </c>
      <c r="P23" s="130">
        <f t="shared" si="10"/>
        <v>0</v>
      </c>
      <c r="Q23" s="99">
        <f t="shared" ca="1" si="5"/>
        <v>0</v>
      </c>
      <c r="R23" s="92"/>
      <c r="S23" s="102">
        <f t="shared" ca="1" si="5"/>
        <v>0</v>
      </c>
      <c r="T23" s="93"/>
      <c r="U23" s="105">
        <f t="shared" ca="1" si="5"/>
        <v>0</v>
      </c>
      <c r="V23" s="94"/>
      <c r="W23" s="111">
        <f t="shared" ca="1" si="5"/>
        <v>0</v>
      </c>
      <c r="X23" s="112"/>
      <c r="Y23" s="161">
        <f t="shared" si="6"/>
        <v>0</v>
      </c>
    </row>
    <row r="24" spans="1:25" ht="20.100000000000001" customHeight="1" x14ac:dyDescent="0.15">
      <c r="A24" s="60">
        <f t="shared" si="7"/>
        <v>41805</v>
      </c>
      <c r="B24" s="62"/>
      <c r="C24" s="14" t="s">
        <v>8</v>
      </c>
      <c r="D24" s="43"/>
      <c r="E24" s="48"/>
      <c r="F24" s="47"/>
      <c r="G24" s="68">
        <f t="shared" ca="1" si="2"/>
        <v>0</v>
      </c>
      <c r="H24" s="57">
        <f t="shared" si="3"/>
        <v>0</v>
      </c>
      <c r="I24" s="413"/>
      <c r="J24" s="414"/>
      <c r="K24" s="415"/>
      <c r="L24" s="416"/>
      <c r="M24" s="39" t="str">
        <f t="shared" ca="1" si="4"/>
        <v/>
      </c>
      <c r="N24" s="77">
        <f t="shared" si="8"/>
        <v>41805</v>
      </c>
      <c r="O24" s="129">
        <f t="shared" ca="1" si="9"/>
        <v>0</v>
      </c>
      <c r="P24" s="130">
        <f t="shared" si="10"/>
        <v>0</v>
      </c>
      <c r="Q24" s="99">
        <f t="shared" ca="1" si="5"/>
        <v>0</v>
      </c>
      <c r="R24" s="92"/>
      <c r="S24" s="102">
        <f t="shared" ca="1" si="5"/>
        <v>0</v>
      </c>
      <c r="T24" s="93"/>
      <c r="U24" s="105">
        <f t="shared" ca="1" si="5"/>
        <v>0</v>
      </c>
      <c r="V24" s="94"/>
      <c r="W24" s="111">
        <f t="shared" ca="1" si="5"/>
        <v>0</v>
      </c>
      <c r="X24" s="112"/>
      <c r="Y24" s="161">
        <f t="shared" si="6"/>
        <v>0</v>
      </c>
    </row>
    <row r="25" spans="1:25" ht="20.100000000000001" customHeight="1" x14ac:dyDescent="0.15">
      <c r="A25" s="60">
        <f t="shared" si="7"/>
        <v>41806</v>
      </c>
      <c r="B25" s="62"/>
      <c r="C25" s="14" t="s">
        <v>8</v>
      </c>
      <c r="D25" s="43"/>
      <c r="E25" s="48"/>
      <c r="F25" s="47"/>
      <c r="G25" s="68">
        <f t="shared" ca="1" si="2"/>
        <v>0</v>
      </c>
      <c r="H25" s="57">
        <f t="shared" si="3"/>
        <v>0</v>
      </c>
      <c r="I25" s="413"/>
      <c r="J25" s="414"/>
      <c r="K25" s="415"/>
      <c r="L25" s="416"/>
      <c r="M25" s="39" t="str">
        <f t="shared" ca="1" si="4"/>
        <v/>
      </c>
      <c r="N25" s="77">
        <f t="shared" si="8"/>
        <v>41806</v>
      </c>
      <c r="O25" s="129">
        <f t="shared" ca="1" si="9"/>
        <v>0</v>
      </c>
      <c r="P25" s="130">
        <f t="shared" si="10"/>
        <v>0</v>
      </c>
      <c r="Q25" s="99">
        <f t="shared" ca="1" si="5"/>
        <v>0</v>
      </c>
      <c r="R25" s="92"/>
      <c r="S25" s="102">
        <f t="shared" ca="1" si="5"/>
        <v>0</v>
      </c>
      <c r="T25" s="93"/>
      <c r="U25" s="105">
        <f t="shared" ca="1" si="5"/>
        <v>0</v>
      </c>
      <c r="V25" s="94"/>
      <c r="W25" s="111">
        <f t="shared" ca="1" si="5"/>
        <v>0</v>
      </c>
      <c r="X25" s="112"/>
      <c r="Y25" s="161">
        <f t="shared" si="6"/>
        <v>0</v>
      </c>
    </row>
    <row r="26" spans="1:25" ht="20.100000000000001" customHeight="1" x14ac:dyDescent="0.15">
      <c r="A26" s="60">
        <f t="shared" si="7"/>
        <v>41807</v>
      </c>
      <c r="B26" s="62"/>
      <c r="C26" s="14" t="s">
        <v>8</v>
      </c>
      <c r="D26" s="43"/>
      <c r="E26" s="48"/>
      <c r="F26" s="47"/>
      <c r="G26" s="68">
        <f t="shared" ca="1" si="2"/>
        <v>0.33333333333333331</v>
      </c>
      <c r="H26" s="57">
        <f t="shared" si="3"/>
        <v>0</v>
      </c>
      <c r="I26" s="413"/>
      <c r="J26" s="414"/>
      <c r="K26" s="415"/>
      <c r="L26" s="416"/>
      <c r="M26" s="39" t="str">
        <f t="shared" ca="1" si="4"/>
        <v>営業日</v>
      </c>
      <c r="N26" s="77">
        <f t="shared" si="8"/>
        <v>41807</v>
      </c>
      <c r="O26" s="129">
        <f t="shared" ca="1" si="9"/>
        <v>5.7142857142857144</v>
      </c>
      <c r="P26" s="130">
        <f t="shared" si="10"/>
        <v>0</v>
      </c>
      <c r="Q26" s="99">
        <f t="shared" ca="1" si="5"/>
        <v>0</v>
      </c>
      <c r="R26" s="92"/>
      <c r="S26" s="102">
        <f t="shared" ca="1" si="5"/>
        <v>0</v>
      </c>
      <c r="T26" s="93"/>
      <c r="U26" s="105">
        <f t="shared" ca="1" si="5"/>
        <v>0</v>
      </c>
      <c r="V26" s="94"/>
      <c r="W26" s="111">
        <f t="shared" ca="1" si="5"/>
        <v>0</v>
      </c>
      <c r="X26" s="112"/>
      <c r="Y26" s="161">
        <f t="shared" si="6"/>
        <v>0</v>
      </c>
    </row>
    <row r="27" spans="1:25" ht="20.100000000000001" customHeight="1" x14ac:dyDescent="0.15">
      <c r="A27" s="60">
        <f t="shared" si="7"/>
        <v>41808</v>
      </c>
      <c r="B27" s="62"/>
      <c r="C27" s="14" t="s">
        <v>8</v>
      </c>
      <c r="D27" s="43"/>
      <c r="E27" s="48"/>
      <c r="F27" s="47"/>
      <c r="G27" s="68">
        <f t="shared" ca="1" si="2"/>
        <v>0.33333333333333331</v>
      </c>
      <c r="H27" s="57">
        <f t="shared" si="3"/>
        <v>0</v>
      </c>
      <c r="I27" s="413"/>
      <c r="J27" s="414"/>
      <c r="K27" s="415"/>
      <c r="L27" s="416"/>
      <c r="M27" s="39" t="str">
        <f t="shared" ca="1" si="4"/>
        <v>営業日</v>
      </c>
      <c r="N27" s="77">
        <f t="shared" si="8"/>
        <v>41808</v>
      </c>
      <c r="O27" s="129">
        <f t="shared" ca="1" si="9"/>
        <v>5.7142857142857144</v>
      </c>
      <c r="P27" s="130">
        <f t="shared" si="10"/>
        <v>0</v>
      </c>
      <c r="Q27" s="99">
        <f t="shared" ca="1" si="5"/>
        <v>0</v>
      </c>
      <c r="R27" s="92"/>
      <c r="S27" s="102">
        <f t="shared" ca="1" si="5"/>
        <v>0</v>
      </c>
      <c r="T27" s="93"/>
      <c r="U27" s="105">
        <f t="shared" ca="1" si="5"/>
        <v>0</v>
      </c>
      <c r="V27" s="94"/>
      <c r="W27" s="111">
        <f t="shared" ca="1" si="5"/>
        <v>0</v>
      </c>
      <c r="X27" s="112"/>
      <c r="Y27" s="161">
        <f t="shared" si="6"/>
        <v>0</v>
      </c>
    </row>
    <row r="28" spans="1:25" ht="20.100000000000001" customHeight="1" x14ac:dyDescent="0.15">
      <c r="A28" s="60">
        <f t="shared" si="7"/>
        <v>41809</v>
      </c>
      <c r="B28" s="62"/>
      <c r="C28" s="14" t="s">
        <v>8</v>
      </c>
      <c r="D28" s="43"/>
      <c r="E28" s="48"/>
      <c r="F28" s="47"/>
      <c r="G28" s="68">
        <f t="shared" ca="1" si="2"/>
        <v>0.33333333333333331</v>
      </c>
      <c r="H28" s="57">
        <f t="shared" si="3"/>
        <v>0</v>
      </c>
      <c r="I28" s="425"/>
      <c r="J28" s="425"/>
      <c r="K28" s="425"/>
      <c r="L28" s="426"/>
      <c r="M28" s="39" t="str">
        <f t="shared" ca="1" si="4"/>
        <v>営業日</v>
      </c>
      <c r="N28" s="77">
        <f t="shared" si="8"/>
        <v>41809</v>
      </c>
      <c r="O28" s="129">
        <f t="shared" ca="1" si="9"/>
        <v>5.7142857142857144</v>
      </c>
      <c r="P28" s="130">
        <f t="shared" si="10"/>
        <v>0</v>
      </c>
      <c r="Q28" s="99">
        <f t="shared" ca="1" si="5"/>
        <v>0</v>
      </c>
      <c r="R28" s="92"/>
      <c r="S28" s="102">
        <f t="shared" ca="1" si="5"/>
        <v>0</v>
      </c>
      <c r="T28" s="93"/>
      <c r="U28" s="105">
        <f t="shared" ca="1" si="5"/>
        <v>0</v>
      </c>
      <c r="V28" s="94"/>
      <c r="W28" s="111">
        <f t="shared" ca="1" si="5"/>
        <v>0</v>
      </c>
      <c r="X28" s="112"/>
      <c r="Y28" s="161">
        <f t="shared" si="6"/>
        <v>0</v>
      </c>
    </row>
    <row r="29" spans="1:25" ht="20.100000000000001" customHeight="1" x14ac:dyDescent="0.15">
      <c r="A29" s="60">
        <f t="shared" si="7"/>
        <v>41810</v>
      </c>
      <c r="B29" s="62"/>
      <c r="C29" s="14" t="s">
        <v>8</v>
      </c>
      <c r="D29" s="43"/>
      <c r="E29" s="48"/>
      <c r="F29" s="47"/>
      <c r="G29" s="68">
        <f t="shared" ca="1" si="2"/>
        <v>0.33333333333333331</v>
      </c>
      <c r="H29" s="57">
        <f t="shared" si="3"/>
        <v>0</v>
      </c>
      <c r="I29" s="413"/>
      <c r="J29" s="414"/>
      <c r="K29" s="415"/>
      <c r="L29" s="416"/>
      <c r="M29" s="39" t="str">
        <f t="shared" ca="1" si="4"/>
        <v>営業日</v>
      </c>
      <c r="N29" s="77">
        <f t="shared" si="8"/>
        <v>41810</v>
      </c>
      <c r="O29" s="129">
        <f t="shared" ca="1" si="9"/>
        <v>5.7142857142857144</v>
      </c>
      <c r="P29" s="130">
        <f t="shared" si="10"/>
        <v>0</v>
      </c>
      <c r="Q29" s="99">
        <f t="shared" ca="1" si="5"/>
        <v>0</v>
      </c>
      <c r="R29" s="92"/>
      <c r="S29" s="102">
        <f t="shared" ca="1" si="5"/>
        <v>0</v>
      </c>
      <c r="T29" s="93"/>
      <c r="U29" s="105">
        <f t="shared" ca="1" si="5"/>
        <v>0</v>
      </c>
      <c r="V29" s="94"/>
      <c r="W29" s="111">
        <f t="shared" ca="1" si="5"/>
        <v>0</v>
      </c>
      <c r="X29" s="112"/>
      <c r="Y29" s="161">
        <f t="shared" si="6"/>
        <v>0</v>
      </c>
    </row>
    <row r="30" spans="1:25" ht="20.100000000000001" customHeight="1" x14ac:dyDescent="0.15">
      <c r="A30" s="60">
        <f t="shared" si="7"/>
        <v>41811</v>
      </c>
      <c r="B30" s="62"/>
      <c r="C30" s="14" t="s">
        <v>8</v>
      </c>
      <c r="D30" s="43"/>
      <c r="E30" s="48"/>
      <c r="F30" s="47"/>
      <c r="G30" s="68">
        <f t="shared" ca="1" si="2"/>
        <v>0.33333333333333331</v>
      </c>
      <c r="H30" s="57">
        <f t="shared" si="3"/>
        <v>0</v>
      </c>
      <c r="I30" s="413"/>
      <c r="J30" s="414"/>
      <c r="K30" s="415"/>
      <c r="L30" s="416"/>
      <c r="M30" s="39" t="str">
        <f t="shared" ca="1" si="4"/>
        <v>営業日</v>
      </c>
      <c r="N30" s="77">
        <f t="shared" si="8"/>
        <v>41811</v>
      </c>
      <c r="O30" s="129">
        <f t="shared" ca="1" si="9"/>
        <v>5.7142857142857144</v>
      </c>
      <c r="P30" s="130">
        <f t="shared" si="10"/>
        <v>0</v>
      </c>
      <c r="Q30" s="99">
        <f t="shared" ca="1" si="5"/>
        <v>0</v>
      </c>
      <c r="R30" s="92"/>
      <c r="S30" s="102">
        <f t="shared" ca="1" si="5"/>
        <v>0</v>
      </c>
      <c r="T30" s="93"/>
      <c r="U30" s="105">
        <f t="shared" ca="1" si="5"/>
        <v>0</v>
      </c>
      <c r="V30" s="94"/>
      <c r="W30" s="111">
        <f t="shared" ca="1" si="5"/>
        <v>0</v>
      </c>
      <c r="X30" s="112"/>
      <c r="Y30" s="161">
        <f t="shared" si="6"/>
        <v>0</v>
      </c>
    </row>
    <row r="31" spans="1:25" ht="20.100000000000001" customHeight="1" x14ac:dyDescent="0.15">
      <c r="A31" s="60">
        <f t="shared" si="7"/>
        <v>41812</v>
      </c>
      <c r="B31" s="62"/>
      <c r="C31" s="14" t="s">
        <v>8</v>
      </c>
      <c r="D31" s="43"/>
      <c r="E31" s="48"/>
      <c r="F31" s="47"/>
      <c r="G31" s="68">
        <f t="shared" ca="1" si="2"/>
        <v>0</v>
      </c>
      <c r="H31" s="57">
        <f t="shared" si="3"/>
        <v>0</v>
      </c>
      <c r="I31" s="413"/>
      <c r="J31" s="414"/>
      <c r="K31" s="415"/>
      <c r="L31" s="416"/>
      <c r="M31" s="39" t="str">
        <f t="shared" ca="1" si="4"/>
        <v/>
      </c>
      <c r="N31" s="77">
        <f t="shared" si="8"/>
        <v>41812</v>
      </c>
      <c r="O31" s="129">
        <f t="shared" ca="1" si="9"/>
        <v>0</v>
      </c>
      <c r="P31" s="130">
        <f t="shared" si="10"/>
        <v>0</v>
      </c>
      <c r="Q31" s="99">
        <f t="shared" ca="1" si="5"/>
        <v>0</v>
      </c>
      <c r="R31" s="92"/>
      <c r="S31" s="102">
        <f t="shared" ca="1" si="5"/>
        <v>0</v>
      </c>
      <c r="T31" s="93"/>
      <c r="U31" s="105">
        <f t="shared" ca="1" si="5"/>
        <v>0</v>
      </c>
      <c r="V31" s="94"/>
      <c r="W31" s="111">
        <f t="shared" ca="1" si="5"/>
        <v>0</v>
      </c>
      <c r="X31" s="112"/>
      <c r="Y31" s="161">
        <f t="shared" si="6"/>
        <v>0</v>
      </c>
    </row>
    <row r="32" spans="1:25" ht="20.100000000000001" customHeight="1" x14ac:dyDescent="0.15">
      <c r="A32" s="60">
        <f t="shared" si="7"/>
        <v>41813</v>
      </c>
      <c r="B32" s="62"/>
      <c r="C32" s="14" t="s">
        <v>8</v>
      </c>
      <c r="D32" s="43"/>
      <c r="E32" s="48"/>
      <c r="F32" s="47"/>
      <c r="G32" s="68">
        <f t="shared" ca="1" si="2"/>
        <v>0</v>
      </c>
      <c r="H32" s="57">
        <f t="shared" si="3"/>
        <v>0</v>
      </c>
      <c r="I32" s="413"/>
      <c r="J32" s="414"/>
      <c r="K32" s="415"/>
      <c r="L32" s="416"/>
      <c r="M32" s="39" t="str">
        <f t="shared" ca="1" si="4"/>
        <v/>
      </c>
      <c r="N32" s="77">
        <f t="shared" si="8"/>
        <v>41813</v>
      </c>
      <c r="O32" s="129">
        <f t="shared" ca="1" si="9"/>
        <v>0</v>
      </c>
      <c r="P32" s="130">
        <f t="shared" si="10"/>
        <v>0</v>
      </c>
      <c r="Q32" s="99">
        <f t="shared" ca="1" si="5"/>
        <v>0</v>
      </c>
      <c r="R32" s="92"/>
      <c r="S32" s="102">
        <f t="shared" ca="1" si="5"/>
        <v>0</v>
      </c>
      <c r="T32" s="93"/>
      <c r="U32" s="105">
        <f t="shared" ca="1" si="5"/>
        <v>0</v>
      </c>
      <c r="V32" s="94"/>
      <c r="W32" s="111">
        <f t="shared" ca="1" si="5"/>
        <v>0</v>
      </c>
      <c r="X32" s="112"/>
      <c r="Y32" s="161">
        <f t="shared" si="6"/>
        <v>0</v>
      </c>
    </row>
    <row r="33" spans="1:25" ht="20.100000000000001" customHeight="1" x14ac:dyDescent="0.15">
      <c r="A33" s="60">
        <f t="shared" si="7"/>
        <v>41814</v>
      </c>
      <c r="B33" s="62"/>
      <c r="C33" s="14" t="s">
        <v>8</v>
      </c>
      <c r="D33" s="43"/>
      <c r="E33" s="48"/>
      <c r="F33" s="47"/>
      <c r="G33" s="68">
        <f t="shared" ca="1" si="2"/>
        <v>0.33333333333333331</v>
      </c>
      <c r="H33" s="57">
        <f t="shared" si="3"/>
        <v>0</v>
      </c>
      <c r="I33" s="413"/>
      <c r="J33" s="414"/>
      <c r="K33" s="415"/>
      <c r="L33" s="416"/>
      <c r="M33" s="39" t="str">
        <f t="shared" ca="1" si="4"/>
        <v>営業日</v>
      </c>
      <c r="N33" s="77">
        <f t="shared" si="8"/>
        <v>41814</v>
      </c>
      <c r="O33" s="129">
        <f t="shared" ca="1" si="9"/>
        <v>5.7142857142857144</v>
      </c>
      <c r="P33" s="130">
        <f t="shared" si="10"/>
        <v>0</v>
      </c>
      <c r="Q33" s="99">
        <f t="shared" ca="1" si="5"/>
        <v>0</v>
      </c>
      <c r="R33" s="92"/>
      <c r="S33" s="102">
        <f t="shared" ca="1" si="5"/>
        <v>0</v>
      </c>
      <c r="T33" s="93"/>
      <c r="U33" s="105">
        <f t="shared" ca="1" si="5"/>
        <v>0</v>
      </c>
      <c r="V33" s="94"/>
      <c r="W33" s="111">
        <f t="shared" ca="1" si="5"/>
        <v>0</v>
      </c>
      <c r="X33" s="112"/>
      <c r="Y33" s="161">
        <f t="shared" si="6"/>
        <v>0</v>
      </c>
    </row>
    <row r="34" spans="1:25" ht="20.100000000000001" customHeight="1" x14ac:dyDescent="0.15">
      <c r="A34" s="60">
        <f t="shared" si="7"/>
        <v>41815</v>
      </c>
      <c r="B34" s="62"/>
      <c r="C34" s="14" t="s">
        <v>8</v>
      </c>
      <c r="D34" s="43"/>
      <c r="E34" s="48"/>
      <c r="F34" s="47"/>
      <c r="G34" s="68">
        <f t="shared" ca="1" si="2"/>
        <v>0.33333333333333331</v>
      </c>
      <c r="H34" s="57">
        <f t="shared" si="3"/>
        <v>0</v>
      </c>
      <c r="I34" s="413"/>
      <c r="J34" s="414"/>
      <c r="K34" s="415"/>
      <c r="L34" s="416"/>
      <c r="M34" s="39" t="str">
        <f t="shared" ca="1" si="4"/>
        <v>営業日</v>
      </c>
      <c r="N34" s="77">
        <f t="shared" si="8"/>
        <v>41815</v>
      </c>
      <c r="O34" s="129">
        <f t="shared" ca="1" si="9"/>
        <v>5.7142857142857144</v>
      </c>
      <c r="P34" s="130">
        <f t="shared" si="10"/>
        <v>0</v>
      </c>
      <c r="Q34" s="99">
        <f t="shared" ca="1" si="5"/>
        <v>0</v>
      </c>
      <c r="R34" s="92"/>
      <c r="S34" s="102">
        <f t="shared" ca="1" si="5"/>
        <v>0</v>
      </c>
      <c r="T34" s="93"/>
      <c r="U34" s="105">
        <f t="shared" ca="1" si="5"/>
        <v>0</v>
      </c>
      <c r="V34" s="94"/>
      <c r="W34" s="111">
        <f t="shared" ca="1" si="5"/>
        <v>0</v>
      </c>
      <c r="X34" s="112"/>
      <c r="Y34" s="161">
        <f t="shared" si="6"/>
        <v>0</v>
      </c>
    </row>
    <row r="35" spans="1:25" ht="20.100000000000001" customHeight="1" x14ac:dyDescent="0.15">
      <c r="A35" s="60">
        <f t="shared" si="7"/>
        <v>41816</v>
      </c>
      <c r="B35" s="62"/>
      <c r="C35" s="14" t="s">
        <v>8</v>
      </c>
      <c r="D35" s="43"/>
      <c r="E35" s="48"/>
      <c r="F35" s="47"/>
      <c r="G35" s="68">
        <f t="shared" ca="1" si="2"/>
        <v>0.33333333333333331</v>
      </c>
      <c r="H35" s="57">
        <f t="shared" si="3"/>
        <v>0</v>
      </c>
      <c r="I35" s="413"/>
      <c r="J35" s="414"/>
      <c r="K35" s="415"/>
      <c r="L35" s="416"/>
      <c r="M35" s="39" t="str">
        <f t="shared" ca="1" si="4"/>
        <v>営業日</v>
      </c>
      <c r="N35" s="77">
        <f t="shared" si="8"/>
        <v>41816</v>
      </c>
      <c r="O35" s="129">
        <f t="shared" ca="1" si="9"/>
        <v>5.7142857142857144</v>
      </c>
      <c r="P35" s="130">
        <f t="shared" si="10"/>
        <v>0</v>
      </c>
      <c r="Q35" s="99">
        <f t="shared" ca="1" si="5"/>
        <v>0</v>
      </c>
      <c r="R35" s="92"/>
      <c r="S35" s="102">
        <f t="shared" ca="1" si="5"/>
        <v>0</v>
      </c>
      <c r="T35" s="93"/>
      <c r="U35" s="105">
        <f t="shared" ca="1" si="5"/>
        <v>0</v>
      </c>
      <c r="V35" s="94"/>
      <c r="W35" s="111">
        <f t="shared" ca="1" si="5"/>
        <v>0</v>
      </c>
      <c r="X35" s="112"/>
      <c r="Y35" s="161">
        <f t="shared" si="6"/>
        <v>0</v>
      </c>
    </row>
    <row r="36" spans="1:25" ht="20.100000000000001" customHeight="1" x14ac:dyDescent="0.15">
      <c r="A36" s="60">
        <f t="shared" si="7"/>
        <v>41817</v>
      </c>
      <c r="B36" s="62"/>
      <c r="C36" s="14" t="s">
        <v>8</v>
      </c>
      <c r="D36" s="43"/>
      <c r="E36" s="48"/>
      <c r="F36" s="47"/>
      <c r="G36" s="68">
        <f t="shared" ca="1" si="2"/>
        <v>0.33333333333333331</v>
      </c>
      <c r="H36" s="57">
        <f t="shared" si="3"/>
        <v>0</v>
      </c>
      <c r="I36" s="413"/>
      <c r="J36" s="414"/>
      <c r="K36" s="415"/>
      <c r="L36" s="416"/>
      <c r="M36" s="39" t="str">
        <f t="shared" ca="1" si="4"/>
        <v>営業日</v>
      </c>
      <c r="N36" s="77">
        <f t="shared" si="8"/>
        <v>41817</v>
      </c>
      <c r="O36" s="129">
        <f t="shared" ca="1" si="9"/>
        <v>5.7142857142857144</v>
      </c>
      <c r="P36" s="130">
        <f t="shared" si="10"/>
        <v>0</v>
      </c>
      <c r="Q36" s="99">
        <f t="shared" ca="1" si="5"/>
        <v>0</v>
      </c>
      <c r="R36" s="92"/>
      <c r="S36" s="102">
        <f t="shared" ca="1" si="5"/>
        <v>0</v>
      </c>
      <c r="T36" s="93"/>
      <c r="U36" s="105">
        <f t="shared" ca="1" si="5"/>
        <v>0</v>
      </c>
      <c r="V36" s="94"/>
      <c r="W36" s="111">
        <f t="shared" ca="1" si="5"/>
        <v>0</v>
      </c>
      <c r="X36" s="112"/>
      <c r="Y36" s="161">
        <f t="shared" si="6"/>
        <v>0</v>
      </c>
    </row>
    <row r="37" spans="1:25" ht="20.100000000000001" customHeight="1" x14ac:dyDescent="0.15">
      <c r="A37" s="60">
        <f t="shared" si="7"/>
        <v>41818</v>
      </c>
      <c r="B37" s="63"/>
      <c r="C37" s="15" t="s">
        <v>13</v>
      </c>
      <c r="D37" s="49"/>
      <c r="E37" s="48"/>
      <c r="F37" s="47"/>
      <c r="G37" s="68">
        <f t="shared" ca="1" si="2"/>
        <v>0.33333333333333331</v>
      </c>
      <c r="H37" s="57">
        <f t="shared" si="3"/>
        <v>0</v>
      </c>
      <c r="I37" s="413"/>
      <c r="J37" s="414"/>
      <c r="K37" s="415"/>
      <c r="L37" s="416"/>
      <c r="M37" s="39" t="str">
        <f t="shared" ca="1" si="4"/>
        <v>営業日</v>
      </c>
      <c r="N37" s="77">
        <f t="shared" si="8"/>
        <v>41818</v>
      </c>
      <c r="O37" s="129">
        <f t="shared" ca="1" si="9"/>
        <v>5.7142857142857144</v>
      </c>
      <c r="P37" s="130">
        <f t="shared" si="10"/>
        <v>0</v>
      </c>
      <c r="Q37" s="99">
        <f t="shared" ca="1" si="5"/>
        <v>0</v>
      </c>
      <c r="R37" s="92"/>
      <c r="S37" s="102">
        <f t="shared" ca="1" si="5"/>
        <v>0</v>
      </c>
      <c r="T37" s="93"/>
      <c r="U37" s="105">
        <f t="shared" ca="1" si="5"/>
        <v>0</v>
      </c>
      <c r="V37" s="94"/>
      <c r="W37" s="111">
        <f t="shared" ca="1" si="5"/>
        <v>0</v>
      </c>
      <c r="X37" s="112"/>
      <c r="Y37" s="161">
        <f t="shared" si="6"/>
        <v>0</v>
      </c>
    </row>
    <row r="38" spans="1:25" ht="20.100000000000001" customHeight="1" x14ac:dyDescent="0.15">
      <c r="A38" s="60">
        <f t="shared" si="7"/>
        <v>41819</v>
      </c>
      <c r="B38" s="62"/>
      <c r="C38" s="15" t="s">
        <v>13</v>
      </c>
      <c r="D38" s="43"/>
      <c r="E38" s="48"/>
      <c r="F38" s="47"/>
      <c r="G38" s="68">
        <f t="shared" ca="1" si="2"/>
        <v>0</v>
      </c>
      <c r="H38" s="57">
        <f t="shared" si="3"/>
        <v>0</v>
      </c>
      <c r="I38" s="413"/>
      <c r="J38" s="414"/>
      <c r="K38" s="415"/>
      <c r="L38" s="416"/>
      <c r="M38" s="39" t="str">
        <f t="shared" ca="1" si="4"/>
        <v/>
      </c>
      <c r="N38" s="77">
        <f t="shared" si="8"/>
        <v>41819</v>
      </c>
      <c r="O38" s="129">
        <f t="shared" ca="1" si="9"/>
        <v>0</v>
      </c>
      <c r="P38" s="130">
        <f t="shared" si="10"/>
        <v>0</v>
      </c>
      <c r="Q38" s="99">
        <f t="shared" ca="1" si="5"/>
        <v>0</v>
      </c>
      <c r="R38" s="92"/>
      <c r="S38" s="102">
        <f t="shared" ca="1" si="5"/>
        <v>0</v>
      </c>
      <c r="T38" s="93"/>
      <c r="U38" s="105">
        <f t="shared" ca="1" si="5"/>
        <v>0</v>
      </c>
      <c r="V38" s="94"/>
      <c r="W38" s="111">
        <f t="shared" ca="1" si="5"/>
        <v>0</v>
      </c>
      <c r="X38" s="112"/>
      <c r="Y38" s="161">
        <f t="shared" si="6"/>
        <v>0</v>
      </c>
    </row>
    <row r="39" spans="1:25" ht="20.100000000000001" customHeight="1" thickBot="1" x14ac:dyDescent="0.2">
      <c r="A39" s="61" t="str">
        <f t="shared" si="7"/>
        <v/>
      </c>
      <c r="B39" s="64"/>
      <c r="C39" s="16" t="s">
        <v>13</v>
      </c>
      <c r="D39" s="50"/>
      <c r="E39" s="51"/>
      <c r="F39" s="52"/>
      <c r="G39" s="69">
        <f t="shared" ca="1" si="2"/>
        <v>0</v>
      </c>
      <c r="H39" s="58">
        <f t="shared" si="3"/>
        <v>0</v>
      </c>
      <c r="I39" s="417"/>
      <c r="J39" s="418"/>
      <c r="K39" s="419"/>
      <c r="L39" s="420"/>
      <c r="M39" s="39" t="e">
        <f t="shared" ca="1" si="4"/>
        <v>#VALUE!</v>
      </c>
      <c r="N39" s="78" t="str">
        <f t="shared" si="8"/>
        <v/>
      </c>
      <c r="O39" s="131">
        <f t="shared" ca="1" si="9"/>
        <v>0</v>
      </c>
      <c r="P39" s="132">
        <f t="shared" si="10"/>
        <v>0</v>
      </c>
      <c r="Q39" s="100">
        <f t="shared" ca="1" si="5"/>
        <v>0</v>
      </c>
      <c r="R39" s="95"/>
      <c r="S39" s="103">
        <f t="shared" ca="1" si="5"/>
        <v>0</v>
      </c>
      <c r="T39" s="96"/>
      <c r="U39" s="106">
        <f t="shared" ca="1" si="5"/>
        <v>0</v>
      </c>
      <c r="V39" s="97"/>
      <c r="W39" s="113">
        <f t="shared" ca="1" si="5"/>
        <v>0</v>
      </c>
      <c r="X39" s="114"/>
      <c r="Y39" s="162">
        <f t="shared" si="6"/>
        <v>0</v>
      </c>
    </row>
    <row r="40" spans="1:25" ht="20.100000000000001" customHeight="1" thickBot="1" x14ac:dyDescent="0.2">
      <c r="A40" s="421" t="s">
        <v>9</v>
      </c>
      <c r="B40" s="422"/>
      <c r="C40" s="53">
        <f ca="1">COUNTIF(M9:M39, "営業日")</f>
        <v>21</v>
      </c>
      <c r="D40" s="74" t="s">
        <v>10</v>
      </c>
      <c r="E40" s="54">
        <v>0</v>
      </c>
      <c r="F40" s="55">
        <v>0</v>
      </c>
      <c r="G40" s="54">
        <f ca="1">SUM(G9:G39)</f>
        <v>6.9999999999999973</v>
      </c>
      <c r="H40" s="59">
        <f>SUM(H9:H39)</f>
        <v>0</v>
      </c>
      <c r="I40" s="423"/>
      <c r="J40" s="423"/>
      <c r="K40" s="423"/>
      <c r="L40" s="424"/>
      <c r="M40" s="6"/>
      <c r="N40" s="6"/>
      <c r="O40" s="139">
        <f t="shared" ref="O40:X40" ca="1" si="11">SUM(O9:O39)</f>
        <v>119.99999999999994</v>
      </c>
      <c r="P40" s="140">
        <f>SUM(P9:P39)</f>
        <v>0</v>
      </c>
      <c r="Q40" s="143">
        <f t="shared" ca="1" si="11"/>
        <v>0</v>
      </c>
      <c r="R40" s="144">
        <f t="shared" si="11"/>
        <v>0</v>
      </c>
      <c r="S40" s="147">
        <f t="shared" ca="1" si="11"/>
        <v>0</v>
      </c>
      <c r="T40" s="148">
        <f t="shared" si="11"/>
        <v>0</v>
      </c>
      <c r="U40" s="151">
        <f t="shared" ca="1" si="11"/>
        <v>0</v>
      </c>
      <c r="V40" s="152">
        <f t="shared" si="11"/>
        <v>0</v>
      </c>
      <c r="W40" s="155">
        <f t="shared" ca="1" si="11"/>
        <v>0</v>
      </c>
      <c r="X40" s="156">
        <f t="shared" si="11"/>
        <v>0</v>
      </c>
      <c r="Y40" s="163">
        <f>SUM(Y9:Y39)</f>
        <v>0</v>
      </c>
    </row>
    <row r="41" spans="1:25" ht="8.25" customHeight="1" thickBot="1" x14ac:dyDescent="0.2">
      <c r="C41" s="2"/>
      <c r="D41" s="2"/>
      <c r="E41" s="2"/>
      <c r="F41" s="2"/>
      <c r="G41" s="2"/>
      <c r="H41" s="2"/>
      <c r="I41" s="6"/>
      <c r="J41" s="6"/>
      <c r="K41" s="6"/>
      <c r="L41" s="6"/>
      <c r="M41" s="6"/>
      <c r="N41" s="6"/>
      <c r="P41">
        <f>COUNTIF(P9:P39,"&lt;&gt;"&amp;0)</f>
        <v>0</v>
      </c>
    </row>
    <row r="42" spans="1:25" s="17" customFormat="1" ht="16.5" customHeight="1" thickBot="1" x14ac:dyDescent="0.2">
      <c r="A42" s="411" t="s">
        <v>11</v>
      </c>
      <c r="B42" s="412"/>
      <c r="I42" s="18"/>
      <c r="J42" s="18"/>
      <c r="K42" s="18"/>
      <c r="L42" s="18"/>
      <c r="M42" s="19"/>
      <c r="N42" s="19"/>
      <c r="Y42" s="159"/>
    </row>
    <row r="43" spans="1:25" s="17" customFormat="1" ht="16.5" customHeight="1" thickBot="1" x14ac:dyDescent="0.2">
      <c r="A43" s="27"/>
      <c r="B43" s="28"/>
      <c r="C43" s="28"/>
      <c r="D43" s="28"/>
      <c r="E43" s="28"/>
      <c r="F43" s="28"/>
      <c r="G43" s="28"/>
      <c r="H43" s="29"/>
      <c r="I43" s="20"/>
      <c r="J43" s="21"/>
      <c r="K43" s="21"/>
      <c r="L43" s="21"/>
      <c r="M43" s="19"/>
      <c r="N43" s="19"/>
      <c r="O43" s="166" t="s">
        <v>29</v>
      </c>
      <c r="P43" s="167" t="s">
        <v>56</v>
      </c>
      <c r="Y43" s="159"/>
    </row>
    <row r="44" spans="1:25" s="17" customFormat="1" ht="16.5" customHeight="1" thickBot="1" x14ac:dyDescent="0.2">
      <c r="A44" s="30"/>
      <c r="B44" s="31"/>
      <c r="C44" s="31"/>
      <c r="D44" s="31"/>
      <c r="E44" s="31"/>
      <c r="F44" s="31"/>
      <c r="G44" s="31"/>
      <c r="H44" s="32"/>
      <c r="I44" s="22"/>
      <c r="J44" s="22"/>
      <c r="K44" s="22"/>
      <c r="L44" s="22"/>
      <c r="M44" s="19"/>
      <c r="N44" s="19"/>
      <c r="O44" s="164">
        <f ca="1">Q40+S40+U40+W40</f>
        <v>0</v>
      </c>
      <c r="P44" s="165">
        <f>R40+T40+V40+X40</f>
        <v>0</v>
      </c>
      <c r="Y44" s="159"/>
    </row>
    <row r="45" spans="1:25" s="17" customFormat="1" ht="16.5" customHeight="1" x14ac:dyDescent="0.15">
      <c r="A45" s="30"/>
      <c r="B45" s="31"/>
      <c r="C45" s="31"/>
      <c r="D45" s="31"/>
      <c r="E45" s="31"/>
      <c r="F45" s="31"/>
      <c r="G45" s="31"/>
      <c r="H45" s="32"/>
      <c r="I45" s="22"/>
      <c r="J45" s="22"/>
      <c r="K45" s="22"/>
      <c r="L45" s="22"/>
      <c r="M45" s="19"/>
      <c r="N45" s="19"/>
      <c r="Y45" s="159"/>
    </row>
    <row r="46" spans="1:25" s="17" customFormat="1" ht="16.5" customHeight="1" thickBot="1" x14ac:dyDescent="0.2">
      <c r="A46" s="33"/>
      <c r="B46" s="34"/>
      <c r="C46" s="34"/>
      <c r="D46" s="34"/>
      <c r="E46" s="34"/>
      <c r="F46" s="34"/>
      <c r="G46" s="34"/>
      <c r="H46" s="35"/>
      <c r="I46" s="22"/>
      <c r="J46" s="22"/>
      <c r="K46" s="22"/>
      <c r="L46" s="22"/>
      <c r="M46" s="19"/>
      <c r="N46" s="19"/>
      <c r="Y46" s="159"/>
    </row>
    <row r="47" spans="1:25" s="17" customFormat="1" ht="24" customHeight="1" x14ac:dyDescent="0.15">
      <c r="A47"/>
      <c r="B47"/>
      <c r="C47"/>
      <c r="D47"/>
      <c r="E47"/>
      <c r="F47"/>
      <c r="G47"/>
      <c r="H47"/>
      <c r="I47" s="23"/>
      <c r="J47"/>
      <c r="K47"/>
      <c r="L47" s="24"/>
      <c r="M47" s="19"/>
      <c r="N47" s="19"/>
      <c r="Y47" s="159"/>
    </row>
    <row r="48" spans="1:25" ht="13.5" hidden="1" x14ac:dyDescent="0.15"/>
    <row r="49" spans="11:11" ht="13.5" hidden="1" x14ac:dyDescent="0.15">
      <c r="K49" t="s">
        <v>12</v>
      </c>
    </row>
    <row r="50" spans="11:11" ht="13.5" hidden="1" x14ac:dyDescent="0.15"/>
  </sheetData>
  <sheetProtection insertColumns="0" insertRows="0" deleteColumns="0" deleteRows="0" selectLockedCells="1" selectUnlockedCells="1"/>
  <dataConsolidate/>
  <mergeCells count="44">
    <mergeCell ref="A42:B42"/>
    <mergeCell ref="I31:L31"/>
    <mergeCell ref="I32:L32"/>
    <mergeCell ref="I33:L33"/>
    <mergeCell ref="I34:L34"/>
    <mergeCell ref="I35:L35"/>
    <mergeCell ref="I36:L36"/>
    <mergeCell ref="I37:L37"/>
    <mergeCell ref="I38:L38"/>
    <mergeCell ref="I39:L39"/>
    <mergeCell ref="A40:B40"/>
    <mergeCell ref="I40:L40"/>
    <mergeCell ref="I30:L30"/>
    <mergeCell ref="I19:L19"/>
    <mergeCell ref="I20:L20"/>
    <mergeCell ref="I21:L21"/>
    <mergeCell ref="I22:L22"/>
    <mergeCell ref="I23:L23"/>
    <mergeCell ref="I24:L24"/>
    <mergeCell ref="I25:L25"/>
    <mergeCell ref="I26:L26"/>
    <mergeCell ref="I27:L27"/>
    <mergeCell ref="I28:L28"/>
    <mergeCell ref="I29:L29"/>
    <mergeCell ref="I18:L18"/>
    <mergeCell ref="B8:D8"/>
    <mergeCell ref="I8:L8"/>
    <mergeCell ref="I9:L9"/>
    <mergeCell ref="I10:L10"/>
    <mergeCell ref="I11:L11"/>
    <mergeCell ref="I12:L12"/>
    <mergeCell ref="I13:L13"/>
    <mergeCell ref="I14:L14"/>
    <mergeCell ref="I15:L15"/>
    <mergeCell ref="I16:L16"/>
    <mergeCell ref="I17:L17"/>
    <mergeCell ref="G6:H6"/>
    <mergeCell ref="I6:K6"/>
    <mergeCell ref="A1:L1"/>
    <mergeCell ref="N1:V1"/>
    <mergeCell ref="B5:D5"/>
    <mergeCell ref="G5:H5"/>
    <mergeCell ref="I5:L5"/>
    <mergeCell ref="B6:D6"/>
  </mergeCells>
  <phoneticPr fontId="4"/>
  <conditionalFormatting sqref="F9:F33 D31:D33 B32:B33 B35:B39 D35:D39 F35:F39 D9:D29 B9:B29">
    <cfRule type="expression" dxfId="44" priority="20" stopIfTrue="1">
      <formula>#REF!=1</formula>
    </cfRule>
  </conditionalFormatting>
  <conditionalFormatting sqref="M9:M39">
    <cfRule type="expression" dxfId="43" priority="21" stopIfTrue="1">
      <formula>#REF!</formula>
    </cfRule>
  </conditionalFormatting>
  <conditionalFormatting sqref="E35:E39 E9:E33">
    <cfRule type="expression" dxfId="42" priority="22" stopIfTrue="1">
      <formula>#REF!</formula>
    </cfRule>
    <cfRule type="expression" dxfId="41" priority="23" stopIfTrue="1">
      <formula>#REF!=1</formula>
    </cfRule>
  </conditionalFormatting>
  <conditionalFormatting sqref="A19:A39">
    <cfRule type="expression" dxfId="40" priority="18" stopIfTrue="1">
      <formula>WEEKDAY(A19)=1</formula>
    </cfRule>
    <cfRule type="expression" dxfId="39" priority="19">
      <formula>WEEKDAY(A19)=7</formula>
    </cfRule>
  </conditionalFormatting>
  <conditionalFormatting sqref="A19">
    <cfRule type="expression" dxfId="38" priority="17" stopIfTrue="1">
      <formula>ISERROR(MATCH($A19, INDIRECT("休業日!A1:A365"), 0)) =FALSE</formula>
    </cfRule>
  </conditionalFormatting>
  <conditionalFormatting sqref="A9:A18">
    <cfRule type="expression" dxfId="37" priority="15" stopIfTrue="1">
      <formula>WEEKDAY(A9)=1</formula>
    </cfRule>
    <cfRule type="expression" dxfId="36" priority="16">
      <formula>WEEKDAY(A9)=7</formula>
    </cfRule>
  </conditionalFormatting>
  <conditionalFormatting sqref="A9:A18">
    <cfRule type="expression" dxfId="35" priority="14" stopIfTrue="1">
      <formula>ISERROR(MATCH($A9, INDIRECT("休業日!A1:A365"), 0)) =FALSE</formula>
    </cfRule>
  </conditionalFormatting>
  <conditionalFormatting sqref="A20:A39">
    <cfRule type="expression" dxfId="34" priority="13" stopIfTrue="1">
      <formula>ISERROR(MATCH($A20, INDIRECT("休業日!A1:A365"), 0)) =FALSE</formula>
    </cfRule>
  </conditionalFormatting>
  <conditionalFormatting sqref="N19:N39">
    <cfRule type="expression" dxfId="33" priority="11" stopIfTrue="1">
      <formula>WEEKDAY(N19)=1</formula>
    </cfRule>
    <cfRule type="expression" dxfId="32" priority="12">
      <formula>WEEKDAY(N19)=7</formula>
    </cfRule>
  </conditionalFormatting>
  <conditionalFormatting sqref="N19">
    <cfRule type="expression" dxfId="31" priority="10" stopIfTrue="1">
      <formula>ISERROR(MATCH($A19, INDIRECT("休業日!A1:A365"), 0)) =FALSE</formula>
    </cfRule>
  </conditionalFormatting>
  <conditionalFormatting sqref="N9:N18">
    <cfRule type="expression" dxfId="30" priority="8" stopIfTrue="1">
      <formula>WEEKDAY(N9)=1</formula>
    </cfRule>
    <cfRule type="expression" dxfId="29" priority="9">
      <formula>WEEKDAY(N9)=7</formula>
    </cfRule>
  </conditionalFormatting>
  <conditionalFormatting sqref="N9:N18">
    <cfRule type="expression" dxfId="28" priority="7" stopIfTrue="1">
      <formula>ISERROR(MATCH($A9, INDIRECT("休業日!A1:A365"), 0)) =FALSE</formula>
    </cfRule>
  </conditionalFormatting>
  <conditionalFormatting sqref="N20:N39">
    <cfRule type="expression" dxfId="27" priority="6" stopIfTrue="1">
      <formula>ISERROR(MATCH($A20, INDIRECT("休業日!A1:A365"), 0)) =FALSE</formula>
    </cfRule>
  </conditionalFormatting>
  <conditionalFormatting sqref="B30 D30">
    <cfRule type="expression" dxfId="26" priority="5" stopIfTrue="1">
      <formula>#REF!=1</formula>
    </cfRule>
  </conditionalFormatting>
  <conditionalFormatting sqref="F34 B34 D34">
    <cfRule type="expression" dxfId="25" priority="2" stopIfTrue="1">
      <formula>#REF!=1</formula>
    </cfRule>
  </conditionalFormatting>
  <conditionalFormatting sqref="E34">
    <cfRule type="expression" dxfId="24" priority="3" stopIfTrue="1">
      <formula>#REF!</formula>
    </cfRule>
    <cfRule type="expression" dxfId="23" priority="4" stopIfTrue="1">
      <formula>#REF!=1</formula>
    </cfRule>
  </conditionalFormatting>
  <conditionalFormatting sqref="B31">
    <cfRule type="expression" dxfId="22" priority="1" stopIfTrue="1">
      <formula>#REF!=1</formula>
    </cfRule>
  </conditionalFormatting>
  <dataValidations count="7">
    <dataValidation type="whole" operator="lessThanOrEqual" allowBlank="1" showInputMessage="1" showErrorMessage="1" errorTitle="入力不可" error="自動計算のため、入力不可です。" sqref="G9:H40 E40:F40 W9:W40 S9:S40 U9:U40 R40 Q9:Q40 Y9:Y40 X40 V40 T40 O9:P44">
      <formula1>0</formula1>
    </dataValidation>
    <dataValidation allowBlank="1" showInputMessage="1" showErrorMessage="1" errorTitle="入力不可" error="自動計算のため、入力不可です。" sqref="C40"/>
    <dataValidation imeMode="hiragana" allowBlank="1" showInputMessage="1" showErrorMessage="1" sqref="J43:L43 I44:L46 A9:A39 N9:N39"/>
    <dataValidation type="time" imeMode="off" operator="greaterThanOrEqual" allowBlank="1" showInputMessage="1" showErrorMessage="1" sqref="D9:F39 B9:B39">
      <formula1>0</formula1>
    </dataValidation>
    <dataValidation type="whole" showInputMessage="1" showErrorMessage="1" sqref="J4:K4">
      <formula1>1</formula1>
      <formula2>20</formula2>
    </dataValidation>
    <dataValidation imeMode="hiragana" allowBlank="1" sqref="I9:L39"/>
    <dataValidation type="textLength" imeMode="hiragana" operator="lessThanOrEqual" allowBlank="1" showInputMessage="1" showErrorMessage="1" errorTitle="入力文字数制限" error="２５５文字以内で入力してください。" sqref="A43:H46">
      <formula1>256</formula1>
    </dataValidation>
  </dataValidations>
  <printOptions horizontalCentered="1" verticalCentered="1"/>
  <pageMargins left="0.70866141732283472" right="0.70866141732283472" top="0.74803149606299213" bottom="0.74803149606299213" header="0.31496062992125984" footer="0.31496062992125984"/>
  <pageSetup paperSize="9" scale="88" orientation="portrait" r:id="rId1"/>
  <colBreaks count="1" manualBreakCount="1">
    <brk id="12" max="1048575" man="1"/>
  </colBreaks>
  <ignoredErrors>
    <ignoredError sqref="A9:A39 N9:N39" unlockedFormula="1"/>
  </ignoredErrors>
  <drawing r:id="rId2"/>
  <legacyDrawing r:id="rId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theme="5" tint="0.59999389629810485"/>
    <pageSetUpPr fitToPage="1"/>
  </sheetPr>
  <dimension ref="A1:Y50"/>
  <sheetViews>
    <sheetView zoomScale="85" zoomScaleNormal="85" workbookViewId="0">
      <pane ySplit="8" topLeftCell="A9" activePane="bottomLeft" state="frozen"/>
      <selection pane="bottomLeft" activeCell="A7" sqref="A7"/>
    </sheetView>
  </sheetViews>
  <sheetFormatPr defaultColWidth="8" defaultRowHeight="0" customHeight="1" zeroHeight="1" x14ac:dyDescent="0.15"/>
  <cols>
    <col min="1" max="1" width="11.375" bestFit="1" customWidth="1"/>
    <col min="2" max="2" width="8.625" customWidth="1"/>
    <col min="3" max="3" width="4.375" customWidth="1"/>
    <col min="4" max="8" width="8.625" customWidth="1"/>
    <col min="9" max="9" width="15.75" customWidth="1"/>
    <col min="10" max="10" width="7.75" customWidth="1"/>
    <col min="11" max="12" width="3.875" customWidth="1"/>
    <col min="13" max="13" width="2.5" style="5" customWidth="1"/>
    <col min="14" max="14" width="5.5" style="5" bestFit="1" customWidth="1"/>
    <col min="15" max="15" width="13.875" bestFit="1" customWidth="1"/>
    <col min="16" max="16" width="13.875" customWidth="1"/>
    <col min="17" max="17" width="13.875" bestFit="1" customWidth="1"/>
    <col min="18" max="18" width="13.875" customWidth="1"/>
    <col min="19" max="19" width="13.875" bestFit="1" customWidth="1"/>
    <col min="20" max="20" width="13.875" customWidth="1"/>
    <col min="21" max="21" width="13.875" bestFit="1" customWidth="1"/>
    <col min="22" max="22" width="13.875" customWidth="1"/>
    <col min="23" max="23" width="13.875" bestFit="1" customWidth="1"/>
    <col min="24" max="24" width="13.875" customWidth="1"/>
    <col min="25" max="25" width="17.25" style="157" customWidth="1"/>
  </cols>
  <sheetData>
    <row r="1" spans="1:25" ht="33" customHeight="1" thickBot="1" x14ac:dyDescent="0.2">
      <c r="A1" s="488" t="s">
        <v>19</v>
      </c>
      <c r="B1" s="488"/>
      <c r="C1" s="488"/>
      <c r="D1" s="488"/>
      <c r="E1" s="488"/>
      <c r="F1" s="488"/>
      <c r="G1" s="488"/>
      <c r="H1" s="488"/>
      <c r="I1" s="488"/>
      <c r="J1" s="488"/>
      <c r="K1" s="488"/>
      <c r="L1" s="488"/>
      <c r="M1" s="168"/>
      <c r="N1" s="489" t="s">
        <v>20</v>
      </c>
      <c r="O1" s="490"/>
      <c r="P1" s="490"/>
      <c r="Q1" s="490"/>
      <c r="R1" s="490"/>
      <c r="S1" s="490"/>
      <c r="T1" s="490"/>
      <c r="U1" s="490"/>
      <c r="V1" s="490"/>
      <c r="W1" s="168"/>
      <c r="X1" s="168"/>
      <c r="Y1" s="169"/>
    </row>
    <row r="2" spans="1:25" ht="17.25" customHeight="1" thickBot="1" x14ac:dyDescent="0.2">
      <c r="A2" s="170"/>
      <c r="B2" s="171"/>
      <c r="C2" s="171"/>
      <c r="D2" s="171"/>
      <c r="E2" s="172"/>
      <c r="F2" s="172"/>
      <c r="G2" s="172"/>
      <c r="H2" s="172"/>
      <c r="I2" s="171"/>
      <c r="J2" s="173"/>
      <c r="K2" s="173"/>
      <c r="L2" s="168"/>
      <c r="M2" s="168"/>
      <c r="N2" s="174"/>
      <c r="O2" s="175" t="s">
        <v>30</v>
      </c>
      <c r="P2" s="176" t="s">
        <v>31</v>
      </c>
      <c r="Q2" s="176" t="s">
        <v>32</v>
      </c>
      <c r="R2" s="177" t="s">
        <v>28</v>
      </c>
      <c r="S2" s="168"/>
      <c r="T2" s="168"/>
      <c r="U2" s="168"/>
      <c r="V2" s="168"/>
      <c r="W2" s="168"/>
      <c r="X2" s="168"/>
      <c r="Y2" s="178" t="s">
        <v>54</v>
      </c>
    </row>
    <row r="3" spans="1:25" ht="17.25" customHeight="1" thickBot="1" x14ac:dyDescent="0.2">
      <c r="A3" s="179"/>
      <c r="B3" s="171"/>
      <c r="C3" s="171"/>
      <c r="D3" s="171"/>
      <c r="E3" s="172"/>
      <c r="F3" s="172"/>
      <c r="G3" s="172"/>
      <c r="H3" s="172"/>
      <c r="I3" s="171"/>
      <c r="J3" s="173"/>
      <c r="K3" s="173"/>
      <c r="L3" s="168"/>
      <c r="M3" s="168"/>
      <c r="N3" s="174"/>
      <c r="O3" s="180">
        <v>180</v>
      </c>
      <c r="P3" s="181">
        <f ca="1">C40</f>
        <v>20</v>
      </c>
      <c r="Q3" s="182">
        <f ca="1">O3/P3</f>
        <v>9</v>
      </c>
      <c r="R3" s="183" t="str">
        <f ca="1">TEXT(Q3/24,"h:mm")</f>
        <v>9:00</v>
      </c>
      <c r="S3" s="168"/>
      <c r="T3" s="168"/>
      <c r="U3" s="168"/>
      <c r="V3" s="168"/>
      <c r="W3" s="168"/>
      <c r="X3" s="168"/>
      <c r="Y3" s="169"/>
    </row>
    <row r="4" spans="1:25" ht="8.1" customHeight="1" thickBot="1" x14ac:dyDescent="0.2">
      <c r="A4" s="168"/>
      <c r="B4" s="184"/>
      <c r="C4" s="184"/>
      <c r="D4" s="184"/>
      <c r="E4" s="168"/>
      <c r="F4" s="168"/>
      <c r="G4" s="168"/>
      <c r="H4" s="168"/>
      <c r="I4" s="185"/>
      <c r="J4" s="186">
        <v>1</v>
      </c>
      <c r="K4" s="186"/>
      <c r="L4" s="168"/>
      <c r="M4" s="185"/>
      <c r="N4" s="185"/>
      <c r="O4" s="187"/>
      <c r="P4" s="187"/>
      <c r="Q4" s="168"/>
      <c r="R4" s="168"/>
      <c r="S4" s="168"/>
      <c r="T4" s="168"/>
      <c r="U4" s="168"/>
      <c r="V4" s="168"/>
      <c r="W4" s="168"/>
      <c r="X4" s="168"/>
      <c r="Y4" s="169"/>
    </row>
    <row r="5" spans="1:25" ht="20.100000000000001" customHeight="1" thickTop="1" x14ac:dyDescent="0.15">
      <c r="A5" s="331" t="s">
        <v>18</v>
      </c>
      <c r="B5" s="445">
        <v>40237</v>
      </c>
      <c r="C5" s="446"/>
      <c r="D5" s="447"/>
      <c r="E5" s="168"/>
      <c r="F5" s="168"/>
      <c r="G5" s="494" t="s">
        <v>0</v>
      </c>
      <c r="H5" s="495"/>
      <c r="I5" s="491" t="s">
        <v>51</v>
      </c>
      <c r="J5" s="491"/>
      <c r="K5" s="491"/>
      <c r="L5" s="492"/>
      <c r="M5" s="185"/>
      <c r="N5" s="188" t="s">
        <v>16</v>
      </c>
      <c r="O5" s="168"/>
      <c r="P5" s="188"/>
      <c r="Q5" s="189" t="s">
        <v>52</v>
      </c>
      <c r="R5" s="190">
        <v>1234</v>
      </c>
      <c r="S5" s="191" t="s">
        <v>37</v>
      </c>
      <c r="T5" s="192">
        <v>2345</v>
      </c>
      <c r="U5" s="193" t="s">
        <v>40</v>
      </c>
      <c r="V5" s="194">
        <v>3456</v>
      </c>
      <c r="W5" s="195" t="s">
        <v>43</v>
      </c>
      <c r="X5" s="196">
        <v>4567</v>
      </c>
      <c r="Y5" s="169"/>
    </row>
    <row r="6" spans="1:25" ht="20.100000000000001" customHeight="1" thickBot="1" x14ac:dyDescent="0.2">
      <c r="A6" s="332" t="s">
        <v>57</v>
      </c>
      <c r="B6" s="436" t="s">
        <v>58</v>
      </c>
      <c r="C6" s="437"/>
      <c r="D6" s="438"/>
      <c r="E6" s="198"/>
      <c r="F6" s="197"/>
      <c r="G6" s="496" t="s">
        <v>1</v>
      </c>
      <c r="H6" s="497"/>
      <c r="I6" s="493" t="s">
        <v>26</v>
      </c>
      <c r="J6" s="493"/>
      <c r="K6" s="493"/>
      <c r="L6" s="199" t="s">
        <v>2</v>
      </c>
      <c r="M6" s="185"/>
      <c r="N6" s="185"/>
      <c r="O6" s="168"/>
      <c r="P6" s="168"/>
      <c r="Q6" s="200" t="s">
        <v>53</v>
      </c>
      <c r="R6" s="201" t="s">
        <v>35</v>
      </c>
      <c r="S6" s="202" t="s">
        <v>38</v>
      </c>
      <c r="T6" s="203" t="s">
        <v>33</v>
      </c>
      <c r="U6" s="204" t="s">
        <v>41</v>
      </c>
      <c r="V6" s="205" t="s">
        <v>34</v>
      </c>
      <c r="W6" s="206" t="s">
        <v>44</v>
      </c>
      <c r="X6" s="207" t="s">
        <v>36</v>
      </c>
      <c r="Y6" s="169"/>
    </row>
    <row r="7" spans="1:25" ht="19.5" customHeight="1" thickBot="1" x14ac:dyDescent="0.2">
      <c r="A7" s="330" t="str">
        <f>IF(LEN(B5)=6,B5,CONCATENATE(,YEAR(B5),IF(LEN(MONTH(B5)) &gt; 1, "", "0"), MONTH(B5)))</f>
        <v>201403</v>
      </c>
      <c r="B7" s="168"/>
      <c r="C7" s="168"/>
      <c r="D7" s="208"/>
      <c r="E7" s="209"/>
      <c r="F7" s="210"/>
      <c r="G7" s="210"/>
      <c r="H7" s="171"/>
      <c r="I7" s="171"/>
      <c r="J7" s="171"/>
      <c r="K7" s="171"/>
      <c r="L7" s="211"/>
      <c r="M7" s="185"/>
      <c r="N7" s="185"/>
      <c r="O7" s="168"/>
      <c r="P7" s="168"/>
      <c r="Q7" s="200" t="s">
        <v>50</v>
      </c>
      <c r="R7" s="212">
        <v>0.5</v>
      </c>
      <c r="S7" s="213" t="s">
        <v>39</v>
      </c>
      <c r="T7" s="214">
        <v>0.2</v>
      </c>
      <c r="U7" s="215" t="s">
        <v>42</v>
      </c>
      <c r="V7" s="216">
        <v>0.2</v>
      </c>
      <c r="W7" s="217" t="s">
        <v>45</v>
      </c>
      <c r="X7" s="218">
        <v>0.1</v>
      </c>
      <c r="Y7" s="169"/>
    </row>
    <row r="8" spans="1:25" ht="24.75" customHeight="1" thickTop="1" thickBot="1" x14ac:dyDescent="0.2">
      <c r="A8" s="219" t="s">
        <v>3</v>
      </c>
      <c r="B8" s="483" t="s">
        <v>4</v>
      </c>
      <c r="C8" s="484"/>
      <c r="D8" s="485"/>
      <c r="E8" s="220" t="s">
        <v>17</v>
      </c>
      <c r="F8" s="221" t="s">
        <v>5</v>
      </c>
      <c r="G8" s="220" t="s">
        <v>21</v>
      </c>
      <c r="H8" s="222" t="s">
        <v>6</v>
      </c>
      <c r="I8" s="486" t="s">
        <v>7</v>
      </c>
      <c r="J8" s="486"/>
      <c r="K8" s="486"/>
      <c r="L8" s="487"/>
      <c r="M8" s="223">
        <v>0.33333333333333331</v>
      </c>
      <c r="N8" s="224" t="s">
        <v>15</v>
      </c>
      <c r="O8" s="225" t="s">
        <v>27</v>
      </c>
      <c r="P8" s="226" t="s">
        <v>14</v>
      </c>
      <c r="Q8" s="227" t="s">
        <v>46</v>
      </c>
      <c r="R8" s="228" t="s">
        <v>14</v>
      </c>
      <c r="S8" s="229" t="s">
        <v>47</v>
      </c>
      <c r="T8" s="230" t="s">
        <v>14</v>
      </c>
      <c r="U8" s="231" t="s">
        <v>48</v>
      </c>
      <c r="V8" s="232" t="s">
        <v>14</v>
      </c>
      <c r="W8" s="233" t="s">
        <v>49</v>
      </c>
      <c r="X8" s="234" t="s">
        <v>14</v>
      </c>
      <c r="Y8" s="226" t="s">
        <v>55</v>
      </c>
    </row>
    <row r="9" spans="1:25" ht="20.100000000000001" customHeight="1" thickTop="1" x14ac:dyDescent="0.15">
      <c r="A9" s="235">
        <f>TEXT(CONCATENATE(A7, "01"), "0000!/00!/00")*1</f>
        <v>40237</v>
      </c>
      <c r="B9" s="236"/>
      <c r="C9" s="237" t="s">
        <v>8</v>
      </c>
      <c r="D9" s="238"/>
      <c r="E9" s="239"/>
      <c r="F9" s="240"/>
      <c r="G9" s="241">
        <f ca="1">IF(ISERROR(M9), 0, IF(M9="営業日", M$8, 0))</f>
        <v>0</v>
      </c>
      <c r="H9" s="242">
        <f>D9-B9-E9-F9</f>
        <v>0</v>
      </c>
      <c r="I9" s="479"/>
      <c r="J9" s="480"/>
      <c r="K9" s="481"/>
      <c r="L9" s="482"/>
      <c r="M9" s="243" t="str">
        <f ca="1">IF(WEEKDAY(A9)=1,"",IF(WEEKDAY(A9)=7,"",IF(ISERROR(MATCH(A9,INDIRECT("休業日!a1:a365"),0))=FALSE,"","営業日")))</f>
        <v/>
      </c>
      <c r="N9" s="244">
        <f>TEXT(CONCATENATE(A7, "01"), "0000!/00!/00")*1</f>
        <v>40237</v>
      </c>
      <c r="O9" s="245">
        <f t="shared" ref="O9:O10" ca="1" si="0">IF(ISERROR(M9), 0, IF(M9="営業日", $Q$3, 0))</f>
        <v>0</v>
      </c>
      <c r="P9" s="246">
        <f t="shared" ref="P9:P10" si="1">H9*24</f>
        <v>0</v>
      </c>
      <c r="Q9" s="247">
        <f ca="1">$O9*R$7</f>
        <v>0</v>
      </c>
      <c r="R9" s="248"/>
      <c r="S9" s="249">
        <f ca="1">$O9*T$7</f>
        <v>0</v>
      </c>
      <c r="T9" s="250"/>
      <c r="U9" s="251">
        <f ca="1">$O9*V$7</f>
        <v>0</v>
      </c>
      <c r="V9" s="252"/>
      <c r="W9" s="253">
        <f ca="1">$O9*X$7</f>
        <v>0</v>
      </c>
      <c r="X9" s="254"/>
      <c r="Y9" s="255">
        <f>R9+T9+V9+X9</f>
        <v>0</v>
      </c>
    </row>
    <row r="10" spans="1:25" ht="20.100000000000001" customHeight="1" x14ac:dyDescent="0.15">
      <c r="A10" s="235">
        <f>IF(A9="", "",IF(MONTH(A9)=MONTH(A9+1),A9+1,""))</f>
        <v>40238</v>
      </c>
      <c r="B10" s="236"/>
      <c r="C10" s="237" t="s">
        <v>8</v>
      </c>
      <c r="D10" s="238"/>
      <c r="E10" s="256"/>
      <c r="F10" s="257"/>
      <c r="G10" s="241">
        <f t="shared" ref="G10:G39" ca="1" si="2">IF(ISERROR(M10), 0, IF(M10="営業日", M$8, 0))</f>
        <v>0</v>
      </c>
      <c r="H10" s="258">
        <f t="shared" ref="H10:H39" si="3">D10-B10-E10-F10</f>
        <v>0</v>
      </c>
      <c r="I10" s="473"/>
      <c r="J10" s="474"/>
      <c r="K10" s="475"/>
      <c r="L10" s="476"/>
      <c r="M10" s="243" t="str">
        <f t="shared" ref="M10:M39" ca="1" si="4">IF(WEEKDAY(A10)=1,"",IF(WEEKDAY(A10)=7,"",IF(ISERROR(MATCH(A10,INDIRECT("休業日!a1:a365"),0))=FALSE,"","営業日")))</f>
        <v/>
      </c>
      <c r="N10" s="259">
        <f>IF(N9="", "",IF(MONTH(N9)=MONTH(N9+1),N9+1,""))</f>
        <v>40238</v>
      </c>
      <c r="O10" s="260">
        <f t="shared" ca="1" si="0"/>
        <v>0</v>
      </c>
      <c r="P10" s="261">
        <f t="shared" si="1"/>
        <v>0</v>
      </c>
      <c r="Q10" s="262">
        <f t="shared" ref="Q10:W39" ca="1" si="5">$O10*R$7</f>
        <v>0</v>
      </c>
      <c r="R10" s="263"/>
      <c r="S10" s="264">
        <f t="shared" ca="1" si="5"/>
        <v>0</v>
      </c>
      <c r="T10" s="265"/>
      <c r="U10" s="266">
        <f t="shared" ca="1" si="5"/>
        <v>0</v>
      </c>
      <c r="V10" s="267"/>
      <c r="W10" s="268">
        <f t="shared" ca="1" si="5"/>
        <v>0</v>
      </c>
      <c r="X10" s="269"/>
      <c r="Y10" s="270">
        <f t="shared" ref="Y10:Y39" si="6">R10+T10+V10+X10</f>
        <v>0</v>
      </c>
    </row>
    <row r="11" spans="1:25" ht="20.100000000000001" customHeight="1" x14ac:dyDescent="0.15">
      <c r="A11" s="235">
        <f t="shared" ref="A11:A39" si="7">IF(A10="", "",IF(MONTH(A10)=MONTH(A10+1),A10+1,""))</f>
        <v>40239</v>
      </c>
      <c r="B11" s="236">
        <v>0.41666666666666669</v>
      </c>
      <c r="C11" s="237" t="s">
        <v>8</v>
      </c>
      <c r="D11" s="238">
        <v>0.83333333333333337</v>
      </c>
      <c r="E11" s="271">
        <v>4.1666666666666664E-2</v>
      </c>
      <c r="F11" s="257"/>
      <c r="G11" s="241">
        <f t="shared" ca="1" si="2"/>
        <v>0.33333333333333331</v>
      </c>
      <c r="H11" s="258">
        <f t="shared" si="3"/>
        <v>0.375</v>
      </c>
      <c r="I11" s="473"/>
      <c r="J11" s="474"/>
      <c r="K11" s="475"/>
      <c r="L11" s="476"/>
      <c r="M11" s="243" t="str">
        <f t="shared" ca="1" si="4"/>
        <v>営業日</v>
      </c>
      <c r="N11" s="259">
        <f t="shared" ref="N11:N39" si="8">IF(N10="", "",IF(MONTH(N10)=MONTH(N10+1),N10+1,""))</f>
        <v>40239</v>
      </c>
      <c r="O11" s="260">
        <f ca="1">IF(ISERROR(M11), 0, IF(M11="営業日", $Q$3, 0))</f>
        <v>9</v>
      </c>
      <c r="P11" s="261">
        <f>H11*24</f>
        <v>9</v>
      </c>
      <c r="Q11" s="262">
        <f t="shared" ca="1" si="5"/>
        <v>4.5</v>
      </c>
      <c r="R11" s="263">
        <v>4.5</v>
      </c>
      <c r="S11" s="264">
        <f t="shared" ca="1" si="5"/>
        <v>1.8</v>
      </c>
      <c r="T11" s="265">
        <v>1.5</v>
      </c>
      <c r="U11" s="266">
        <f t="shared" ca="1" si="5"/>
        <v>1.8</v>
      </c>
      <c r="V11" s="267">
        <v>2</v>
      </c>
      <c r="W11" s="268">
        <f t="shared" ca="1" si="5"/>
        <v>0.9</v>
      </c>
      <c r="X11" s="269">
        <v>1</v>
      </c>
      <c r="Y11" s="270">
        <f t="shared" si="6"/>
        <v>9</v>
      </c>
    </row>
    <row r="12" spans="1:25" ht="20.100000000000001" customHeight="1" x14ac:dyDescent="0.15">
      <c r="A12" s="235">
        <f t="shared" si="7"/>
        <v>40240</v>
      </c>
      <c r="B12" s="236">
        <v>0.41666666666666669</v>
      </c>
      <c r="C12" s="237" t="s">
        <v>8</v>
      </c>
      <c r="D12" s="238">
        <v>0.83333333333333337</v>
      </c>
      <c r="E12" s="271">
        <v>4.1666666666666664E-2</v>
      </c>
      <c r="F12" s="257"/>
      <c r="G12" s="241">
        <f t="shared" ca="1" si="2"/>
        <v>0.33333333333333331</v>
      </c>
      <c r="H12" s="258">
        <f t="shared" si="3"/>
        <v>0.375</v>
      </c>
      <c r="I12" s="473"/>
      <c r="J12" s="474"/>
      <c r="K12" s="475"/>
      <c r="L12" s="476"/>
      <c r="M12" s="243" t="str">
        <f t="shared" ca="1" si="4"/>
        <v>営業日</v>
      </c>
      <c r="N12" s="259">
        <f t="shared" si="8"/>
        <v>40240</v>
      </c>
      <c r="O12" s="260">
        <f t="shared" ref="O12:O39" ca="1" si="9">IF(ISERROR(M12), 0, IF(M12="営業日", $Q$3, 0))</f>
        <v>9</v>
      </c>
      <c r="P12" s="261">
        <f t="shared" ref="P12:P39" si="10">H12*24</f>
        <v>9</v>
      </c>
      <c r="Q12" s="262">
        <f t="shared" ca="1" si="5"/>
        <v>4.5</v>
      </c>
      <c r="R12" s="263">
        <v>4.5</v>
      </c>
      <c r="S12" s="264">
        <f t="shared" ca="1" si="5"/>
        <v>1.8</v>
      </c>
      <c r="T12" s="265">
        <v>1.5</v>
      </c>
      <c r="U12" s="266">
        <f t="shared" ca="1" si="5"/>
        <v>1.8</v>
      </c>
      <c r="V12" s="267">
        <v>2</v>
      </c>
      <c r="W12" s="268">
        <f t="shared" ca="1" si="5"/>
        <v>0.9</v>
      </c>
      <c r="X12" s="269">
        <v>1</v>
      </c>
      <c r="Y12" s="270">
        <f t="shared" si="6"/>
        <v>9</v>
      </c>
    </row>
    <row r="13" spans="1:25" ht="20.100000000000001" customHeight="1" x14ac:dyDescent="0.15">
      <c r="A13" s="235">
        <f t="shared" si="7"/>
        <v>40241</v>
      </c>
      <c r="B13" s="236">
        <v>0.41666666666666669</v>
      </c>
      <c r="C13" s="237" t="s">
        <v>8</v>
      </c>
      <c r="D13" s="238">
        <v>0.79166666666666663</v>
      </c>
      <c r="E13" s="271">
        <v>4.1666666666666664E-2</v>
      </c>
      <c r="F13" s="257"/>
      <c r="G13" s="241">
        <f t="shared" ca="1" si="2"/>
        <v>0.33333333333333331</v>
      </c>
      <c r="H13" s="258">
        <f t="shared" si="3"/>
        <v>0.33333333333333326</v>
      </c>
      <c r="I13" s="473"/>
      <c r="J13" s="474"/>
      <c r="K13" s="475"/>
      <c r="L13" s="476"/>
      <c r="M13" s="243" t="str">
        <f t="shared" ca="1" si="4"/>
        <v>営業日</v>
      </c>
      <c r="N13" s="259">
        <f t="shared" si="8"/>
        <v>40241</v>
      </c>
      <c r="O13" s="260">
        <f t="shared" ca="1" si="9"/>
        <v>9</v>
      </c>
      <c r="P13" s="261">
        <f t="shared" si="10"/>
        <v>7.9999999999999982</v>
      </c>
      <c r="Q13" s="262">
        <f t="shared" ca="1" si="5"/>
        <v>4.5</v>
      </c>
      <c r="R13" s="263">
        <v>4.5</v>
      </c>
      <c r="S13" s="264">
        <f t="shared" ca="1" si="5"/>
        <v>1.8</v>
      </c>
      <c r="T13" s="265">
        <v>1.5</v>
      </c>
      <c r="U13" s="266">
        <f t="shared" ca="1" si="5"/>
        <v>1.8</v>
      </c>
      <c r="V13" s="267">
        <v>1</v>
      </c>
      <c r="W13" s="268">
        <f t="shared" ca="1" si="5"/>
        <v>0.9</v>
      </c>
      <c r="X13" s="269">
        <v>1</v>
      </c>
      <c r="Y13" s="270">
        <f t="shared" si="6"/>
        <v>8</v>
      </c>
    </row>
    <row r="14" spans="1:25" ht="20.100000000000001" customHeight="1" x14ac:dyDescent="0.15">
      <c r="A14" s="235">
        <f t="shared" si="7"/>
        <v>40242</v>
      </c>
      <c r="B14" s="236">
        <v>0.41666666666666669</v>
      </c>
      <c r="C14" s="237" t="s">
        <v>8</v>
      </c>
      <c r="D14" s="238">
        <v>0.85416666666666663</v>
      </c>
      <c r="E14" s="271">
        <v>4.1666666666666664E-2</v>
      </c>
      <c r="F14" s="257"/>
      <c r="G14" s="241">
        <f t="shared" ca="1" si="2"/>
        <v>0.33333333333333331</v>
      </c>
      <c r="H14" s="258">
        <f t="shared" si="3"/>
        <v>0.39583333333333326</v>
      </c>
      <c r="I14" s="473"/>
      <c r="J14" s="474"/>
      <c r="K14" s="475"/>
      <c r="L14" s="476"/>
      <c r="M14" s="243" t="str">
        <f t="shared" ca="1" si="4"/>
        <v>営業日</v>
      </c>
      <c r="N14" s="259">
        <f t="shared" si="8"/>
        <v>40242</v>
      </c>
      <c r="O14" s="260">
        <f t="shared" ca="1" si="9"/>
        <v>9</v>
      </c>
      <c r="P14" s="261">
        <f t="shared" si="10"/>
        <v>9.4999999999999982</v>
      </c>
      <c r="Q14" s="262">
        <f t="shared" ca="1" si="5"/>
        <v>4.5</v>
      </c>
      <c r="R14" s="263">
        <v>4.5</v>
      </c>
      <c r="S14" s="264">
        <f t="shared" ca="1" si="5"/>
        <v>1.8</v>
      </c>
      <c r="T14" s="265">
        <v>1.5</v>
      </c>
      <c r="U14" s="266">
        <f t="shared" ca="1" si="5"/>
        <v>1.8</v>
      </c>
      <c r="V14" s="267">
        <v>2.5</v>
      </c>
      <c r="W14" s="268">
        <f t="shared" ca="1" si="5"/>
        <v>0.9</v>
      </c>
      <c r="X14" s="269">
        <v>1</v>
      </c>
      <c r="Y14" s="270">
        <f t="shared" si="6"/>
        <v>9.5</v>
      </c>
    </row>
    <row r="15" spans="1:25" ht="20.100000000000001" customHeight="1" x14ac:dyDescent="0.15">
      <c r="A15" s="235">
        <f t="shared" si="7"/>
        <v>40243</v>
      </c>
      <c r="B15" s="236">
        <v>0.41666666666666669</v>
      </c>
      <c r="C15" s="237" t="s">
        <v>8</v>
      </c>
      <c r="D15" s="238">
        <v>0.875</v>
      </c>
      <c r="E15" s="271">
        <v>4.1666666666666664E-2</v>
      </c>
      <c r="F15" s="257"/>
      <c r="G15" s="241">
        <f t="shared" ca="1" si="2"/>
        <v>0.33333333333333331</v>
      </c>
      <c r="H15" s="258">
        <f t="shared" si="3"/>
        <v>0.41666666666666663</v>
      </c>
      <c r="I15" s="473"/>
      <c r="J15" s="474"/>
      <c r="K15" s="475"/>
      <c r="L15" s="476"/>
      <c r="M15" s="243" t="str">
        <f t="shared" ca="1" si="4"/>
        <v>営業日</v>
      </c>
      <c r="N15" s="259">
        <f t="shared" si="8"/>
        <v>40243</v>
      </c>
      <c r="O15" s="260">
        <f t="shared" ca="1" si="9"/>
        <v>9</v>
      </c>
      <c r="P15" s="261">
        <f t="shared" si="10"/>
        <v>10</v>
      </c>
      <c r="Q15" s="262">
        <f t="shared" ca="1" si="5"/>
        <v>4.5</v>
      </c>
      <c r="R15" s="263">
        <v>4.5</v>
      </c>
      <c r="S15" s="264">
        <f t="shared" ca="1" si="5"/>
        <v>1.8</v>
      </c>
      <c r="T15" s="265">
        <v>1.5</v>
      </c>
      <c r="U15" s="266">
        <f t="shared" ca="1" si="5"/>
        <v>1.8</v>
      </c>
      <c r="V15" s="267">
        <v>3</v>
      </c>
      <c r="W15" s="268">
        <f t="shared" ca="1" si="5"/>
        <v>0.9</v>
      </c>
      <c r="X15" s="269">
        <v>1</v>
      </c>
      <c r="Y15" s="270">
        <f t="shared" si="6"/>
        <v>10</v>
      </c>
    </row>
    <row r="16" spans="1:25" ht="20.100000000000001" customHeight="1" x14ac:dyDescent="0.15">
      <c r="A16" s="235">
        <f t="shared" si="7"/>
        <v>40244</v>
      </c>
      <c r="B16" s="236"/>
      <c r="C16" s="237" t="s">
        <v>8</v>
      </c>
      <c r="D16" s="238"/>
      <c r="E16" s="271"/>
      <c r="F16" s="257"/>
      <c r="G16" s="241">
        <f t="shared" ca="1" si="2"/>
        <v>0</v>
      </c>
      <c r="H16" s="258">
        <f t="shared" si="3"/>
        <v>0</v>
      </c>
      <c r="I16" s="473"/>
      <c r="J16" s="474"/>
      <c r="K16" s="475"/>
      <c r="L16" s="476"/>
      <c r="M16" s="243" t="str">
        <f t="shared" ca="1" si="4"/>
        <v/>
      </c>
      <c r="N16" s="259">
        <f t="shared" si="8"/>
        <v>40244</v>
      </c>
      <c r="O16" s="260">
        <f t="shared" ca="1" si="9"/>
        <v>0</v>
      </c>
      <c r="P16" s="261">
        <f t="shared" si="10"/>
        <v>0</v>
      </c>
      <c r="Q16" s="262">
        <f t="shared" ca="1" si="5"/>
        <v>0</v>
      </c>
      <c r="R16" s="263"/>
      <c r="S16" s="264">
        <f t="shared" ca="1" si="5"/>
        <v>0</v>
      </c>
      <c r="T16" s="265"/>
      <c r="U16" s="266">
        <f t="shared" ca="1" si="5"/>
        <v>0</v>
      </c>
      <c r="V16" s="267"/>
      <c r="W16" s="268">
        <f t="shared" ca="1" si="5"/>
        <v>0</v>
      </c>
      <c r="X16" s="269"/>
      <c r="Y16" s="270">
        <f t="shared" si="6"/>
        <v>0</v>
      </c>
    </row>
    <row r="17" spans="1:25" ht="20.100000000000001" customHeight="1" x14ac:dyDescent="0.15">
      <c r="A17" s="235">
        <f t="shared" si="7"/>
        <v>40245</v>
      </c>
      <c r="B17" s="236"/>
      <c r="C17" s="237" t="s">
        <v>8</v>
      </c>
      <c r="D17" s="238"/>
      <c r="E17" s="271"/>
      <c r="F17" s="257"/>
      <c r="G17" s="241">
        <f t="shared" ca="1" si="2"/>
        <v>0</v>
      </c>
      <c r="H17" s="258">
        <f t="shared" si="3"/>
        <v>0</v>
      </c>
      <c r="I17" s="473"/>
      <c r="J17" s="474"/>
      <c r="K17" s="475"/>
      <c r="L17" s="476"/>
      <c r="M17" s="243" t="str">
        <f t="shared" ca="1" si="4"/>
        <v/>
      </c>
      <c r="N17" s="259">
        <f t="shared" si="8"/>
        <v>40245</v>
      </c>
      <c r="O17" s="260">
        <f t="shared" ca="1" si="9"/>
        <v>0</v>
      </c>
      <c r="P17" s="261">
        <f t="shared" si="10"/>
        <v>0</v>
      </c>
      <c r="Q17" s="262">
        <f t="shared" ca="1" si="5"/>
        <v>0</v>
      </c>
      <c r="R17" s="263"/>
      <c r="S17" s="264">
        <f t="shared" ca="1" si="5"/>
        <v>0</v>
      </c>
      <c r="T17" s="265"/>
      <c r="U17" s="266">
        <f t="shared" ca="1" si="5"/>
        <v>0</v>
      </c>
      <c r="V17" s="267"/>
      <c r="W17" s="268">
        <f t="shared" ca="1" si="5"/>
        <v>0</v>
      </c>
      <c r="X17" s="269"/>
      <c r="Y17" s="270">
        <f t="shared" si="6"/>
        <v>0</v>
      </c>
    </row>
    <row r="18" spans="1:25" ht="20.100000000000001" customHeight="1" x14ac:dyDescent="0.15">
      <c r="A18" s="235">
        <f t="shared" si="7"/>
        <v>40246</v>
      </c>
      <c r="B18" s="236">
        <v>0.41666666666666669</v>
      </c>
      <c r="C18" s="237" t="s">
        <v>8</v>
      </c>
      <c r="D18" s="238">
        <v>0.83333333333333337</v>
      </c>
      <c r="E18" s="271">
        <v>4.1666666666666664E-2</v>
      </c>
      <c r="F18" s="257"/>
      <c r="G18" s="241">
        <f t="shared" ca="1" si="2"/>
        <v>0.33333333333333331</v>
      </c>
      <c r="H18" s="258">
        <f t="shared" si="3"/>
        <v>0.375</v>
      </c>
      <c r="I18" s="473"/>
      <c r="J18" s="474"/>
      <c r="K18" s="475"/>
      <c r="L18" s="476"/>
      <c r="M18" s="243" t="str">
        <f t="shared" ca="1" si="4"/>
        <v>営業日</v>
      </c>
      <c r="N18" s="259">
        <f t="shared" si="8"/>
        <v>40246</v>
      </c>
      <c r="O18" s="260">
        <f t="shared" ca="1" si="9"/>
        <v>9</v>
      </c>
      <c r="P18" s="261">
        <f t="shared" si="10"/>
        <v>9</v>
      </c>
      <c r="Q18" s="262">
        <f t="shared" ca="1" si="5"/>
        <v>4.5</v>
      </c>
      <c r="R18" s="263">
        <v>4.5</v>
      </c>
      <c r="S18" s="264">
        <f t="shared" ca="1" si="5"/>
        <v>1.8</v>
      </c>
      <c r="T18" s="265">
        <v>1.5</v>
      </c>
      <c r="U18" s="266">
        <f t="shared" ca="1" si="5"/>
        <v>1.8</v>
      </c>
      <c r="V18" s="267">
        <v>2</v>
      </c>
      <c r="W18" s="268">
        <f t="shared" ca="1" si="5"/>
        <v>0.9</v>
      </c>
      <c r="X18" s="269">
        <v>1</v>
      </c>
      <c r="Y18" s="270">
        <f t="shared" si="6"/>
        <v>9</v>
      </c>
    </row>
    <row r="19" spans="1:25" ht="20.100000000000001" customHeight="1" x14ac:dyDescent="0.15">
      <c r="A19" s="235">
        <f t="shared" si="7"/>
        <v>40247</v>
      </c>
      <c r="B19" s="236"/>
      <c r="C19" s="237" t="s">
        <v>8</v>
      </c>
      <c r="D19" s="238"/>
      <c r="E19" s="271"/>
      <c r="F19" s="257"/>
      <c r="G19" s="241">
        <f t="shared" ca="1" si="2"/>
        <v>0.33333333333333331</v>
      </c>
      <c r="H19" s="258">
        <f t="shared" si="3"/>
        <v>0</v>
      </c>
      <c r="I19" s="473"/>
      <c r="J19" s="474"/>
      <c r="K19" s="475"/>
      <c r="L19" s="476"/>
      <c r="M19" s="243" t="str">
        <f t="shared" ca="1" si="4"/>
        <v>営業日</v>
      </c>
      <c r="N19" s="259">
        <f t="shared" si="8"/>
        <v>40247</v>
      </c>
      <c r="O19" s="260">
        <f t="shared" ca="1" si="9"/>
        <v>9</v>
      </c>
      <c r="P19" s="261">
        <f t="shared" si="10"/>
        <v>0</v>
      </c>
      <c r="Q19" s="262">
        <f t="shared" ca="1" si="5"/>
        <v>4.5</v>
      </c>
      <c r="R19" s="263"/>
      <c r="S19" s="264">
        <f t="shared" ca="1" si="5"/>
        <v>1.8</v>
      </c>
      <c r="T19" s="265"/>
      <c r="U19" s="266">
        <f t="shared" ca="1" si="5"/>
        <v>1.8</v>
      </c>
      <c r="V19" s="267"/>
      <c r="W19" s="268">
        <f t="shared" ca="1" si="5"/>
        <v>0.9</v>
      </c>
      <c r="X19" s="269"/>
      <c r="Y19" s="270">
        <f t="shared" si="6"/>
        <v>0</v>
      </c>
    </row>
    <row r="20" spans="1:25" ht="20.100000000000001" customHeight="1" x14ac:dyDescent="0.15">
      <c r="A20" s="235">
        <f t="shared" si="7"/>
        <v>40248</v>
      </c>
      <c r="B20" s="236">
        <v>0.41666666666666669</v>
      </c>
      <c r="C20" s="237" t="s">
        <v>8</v>
      </c>
      <c r="D20" s="238">
        <v>0.79166666666666663</v>
      </c>
      <c r="E20" s="271">
        <v>4.1666666666666664E-2</v>
      </c>
      <c r="F20" s="257"/>
      <c r="G20" s="241">
        <f t="shared" ca="1" si="2"/>
        <v>0.33333333333333331</v>
      </c>
      <c r="H20" s="258">
        <f t="shared" si="3"/>
        <v>0.33333333333333326</v>
      </c>
      <c r="I20" s="473"/>
      <c r="J20" s="474"/>
      <c r="K20" s="475"/>
      <c r="L20" s="476"/>
      <c r="M20" s="243" t="str">
        <f t="shared" ca="1" si="4"/>
        <v>営業日</v>
      </c>
      <c r="N20" s="259">
        <f t="shared" si="8"/>
        <v>40248</v>
      </c>
      <c r="O20" s="260">
        <f t="shared" ca="1" si="9"/>
        <v>9</v>
      </c>
      <c r="P20" s="261">
        <f t="shared" si="10"/>
        <v>7.9999999999999982</v>
      </c>
      <c r="Q20" s="262">
        <f t="shared" ca="1" si="5"/>
        <v>4.5</v>
      </c>
      <c r="R20" s="263">
        <v>5</v>
      </c>
      <c r="S20" s="264">
        <f t="shared" ca="1" si="5"/>
        <v>1.8</v>
      </c>
      <c r="T20" s="265">
        <v>2</v>
      </c>
      <c r="U20" s="266">
        <f t="shared" ca="1" si="5"/>
        <v>1.8</v>
      </c>
      <c r="V20" s="267">
        <v>0</v>
      </c>
      <c r="W20" s="268">
        <f t="shared" ca="1" si="5"/>
        <v>0.9</v>
      </c>
      <c r="X20" s="269">
        <v>1</v>
      </c>
      <c r="Y20" s="270">
        <f t="shared" si="6"/>
        <v>8</v>
      </c>
    </row>
    <row r="21" spans="1:25" ht="20.100000000000001" customHeight="1" x14ac:dyDescent="0.15">
      <c r="A21" s="235">
        <f t="shared" si="7"/>
        <v>40249</v>
      </c>
      <c r="B21" s="236">
        <v>0.41666666666666669</v>
      </c>
      <c r="C21" s="237" t="s">
        <v>8</v>
      </c>
      <c r="D21" s="238">
        <v>0.85416666666666663</v>
      </c>
      <c r="E21" s="271">
        <v>4.1666666666666664E-2</v>
      </c>
      <c r="F21" s="257">
        <v>4.1666666666666664E-2</v>
      </c>
      <c r="G21" s="241">
        <f t="shared" ca="1" si="2"/>
        <v>0.33333333333333331</v>
      </c>
      <c r="H21" s="258">
        <f t="shared" si="3"/>
        <v>0.35416666666666657</v>
      </c>
      <c r="I21" s="473" t="s">
        <v>25</v>
      </c>
      <c r="J21" s="474"/>
      <c r="K21" s="475"/>
      <c r="L21" s="476"/>
      <c r="M21" s="243" t="str">
        <f t="shared" ca="1" si="4"/>
        <v>営業日</v>
      </c>
      <c r="N21" s="259">
        <f t="shared" si="8"/>
        <v>40249</v>
      </c>
      <c r="O21" s="260">
        <f t="shared" ca="1" si="9"/>
        <v>9</v>
      </c>
      <c r="P21" s="261">
        <f t="shared" si="10"/>
        <v>8.4999999999999982</v>
      </c>
      <c r="Q21" s="262">
        <f t="shared" ca="1" si="5"/>
        <v>4.5</v>
      </c>
      <c r="R21" s="263">
        <v>4.5</v>
      </c>
      <c r="S21" s="264">
        <f t="shared" ca="1" si="5"/>
        <v>1.8</v>
      </c>
      <c r="T21" s="265">
        <v>1.5</v>
      </c>
      <c r="U21" s="266">
        <f t="shared" ca="1" si="5"/>
        <v>1.8</v>
      </c>
      <c r="V21" s="267">
        <v>1.5</v>
      </c>
      <c r="W21" s="268">
        <f t="shared" ca="1" si="5"/>
        <v>0.9</v>
      </c>
      <c r="X21" s="269">
        <v>1</v>
      </c>
      <c r="Y21" s="270">
        <f t="shared" si="6"/>
        <v>8.5</v>
      </c>
    </row>
    <row r="22" spans="1:25" ht="20.100000000000001" customHeight="1" x14ac:dyDescent="0.15">
      <c r="A22" s="235">
        <f t="shared" si="7"/>
        <v>40250</v>
      </c>
      <c r="B22" s="236">
        <v>0.41666666666666669</v>
      </c>
      <c r="C22" s="237" t="s">
        <v>8</v>
      </c>
      <c r="D22" s="238">
        <v>0.875</v>
      </c>
      <c r="E22" s="271">
        <v>4.1666666666666664E-2</v>
      </c>
      <c r="F22" s="257"/>
      <c r="G22" s="241">
        <f t="shared" ca="1" si="2"/>
        <v>0.33333333333333331</v>
      </c>
      <c r="H22" s="258">
        <f t="shared" si="3"/>
        <v>0.41666666666666663</v>
      </c>
      <c r="I22" s="473"/>
      <c r="J22" s="474"/>
      <c r="K22" s="475"/>
      <c r="L22" s="476"/>
      <c r="M22" s="243" t="str">
        <f t="shared" ca="1" si="4"/>
        <v>営業日</v>
      </c>
      <c r="N22" s="259">
        <f t="shared" si="8"/>
        <v>40250</v>
      </c>
      <c r="O22" s="260">
        <f t="shared" ca="1" si="9"/>
        <v>9</v>
      </c>
      <c r="P22" s="261">
        <f t="shared" si="10"/>
        <v>10</v>
      </c>
      <c r="Q22" s="262">
        <f t="shared" ca="1" si="5"/>
        <v>4.5</v>
      </c>
      <c r="R22" s="263">
        <v>5</v>
      </c>
      <c r="S22" s="264">
        <f t="shared" ca="1" si="5"/>
        <v>1.8</v>
      </c>
      <c r="T22" s="265">
        <v>1.5</v>
      </c>
      <c r="U22" s="266">
        <f t="shared" ca="1" si="5"/>
        <v>1.8</v>
      </c>
      <c r="V22" s="267">
        <v>2.5</v>
      </c>
      <c r="W22" s="268">
        <f t="shared" ca="1" si="5"/>
        <v>0.9</v>
      </c>
      <c r="X22" s="269">
        <v>1</v>
      </c>
      <c r="Y22" s="270">
        <f t="shared" si="6"/>
        <v>10</v>
      </c>
    </row>
    <row r="23" spans="1:25" ht="20.100000000000001" customHeight="1" x14ac:dyDescent="0.15">
      <c r="A23" s="235">
        <f t="shared" si="7"/>
        <v>40251</v>
      </c>
      <c r="B23" s="236"/>
      <c r="C23" s="237" t="s">
        <v>8</v>
      </c>
      <c r="D23" s="238"/>
      <c r="E23" s="271"/>
      <c r="F23" s="257"/>
      <c r="G23" s="241">
        <f t="shared" ca="1" si="2"/>
        <v>0</v>
      </c>
      <c r="H23" s="258">
        <f t="shared" si="3"/>
        <v>0</v>
      </c>
      <c r="I23" s="473"/>
      <c r="J23" s="474"/>
      <c r="K23" s="475"/>
      <c r="L23" s="476"/>
      <c r="M23" s="243" t="str">
        <f t="shared" ca="1" si="4"/>
        <v/>
      </c>
      <c r="N23" s="259">
        <f t="shared" si="8"/>
        <v>40251</v>
      </c>
      <c r="O23" s="260">
        <f t="shared" ca="1" si="9"/>
        <v>0</v>
      </c>
      <c r="P23" s="261">
        <f t="shared" si="10"/>
        <v>0</v>
      </c>
      <c r="Q23" s="262">
        <f t="shared" ca="1" si="5"/>
        <v>0</v>
      </c>
      <c r="R23" s="263"/>
      <c r="S23" s="264">
        <f t="shared" ca="1" si="5"/>
        <v>0</v>
      </c>
      <c r="T23" s="265"/>
      <c r="U23" s="266">
        <f t="shared" ca="1" si="5"/>
        <v>0</v>
      </c>
      <c r="V23" s="267"/>
      <c r="W23" s="268">
        <f t="shared" ca="1" si="5"/>
        <v>0</v>
      </c>
      <c r="X23" s="269"/>
      <c r="Y23" s="270">
        <f t="shared" si="6"/>
        <v>0</v>
      </c>
    </row>
    <row r="24" spans="1:25" ht="20.100000000000001" customHeight="1" x14ac:dyDescent="0.15">
      <c r="A24" s="235">
        <f t="shared" si="7"/>
        <v>40252</v>
      </c>
      <c r="B24" s="236"/>
      <c r="C24" s="237" t="s">
        <v>8</v>
      </c>
      <c r="D24" s="238"/>
      <c r="E24" s="271"/>
      <c r="F24" s="257"/>
      <c r="G24" s="241">
        <f t="shared" ca="1" si="2"/>
        <v>0</v>
      </c>
      <c r="H24" s="258">
        <f t="shared" si="3"/>
        <v>0</v>
      </c>
      <c r="I24" s="473"/>
      <c r="J24" s="474"/>
      <c r="K24" s="475"/>
      <c r="L24" s="476"/>
      <c r="M24" s="243" t="str">
        <f t="shared" ca="1" si="4"/>
        <v/>
      </c>
      <c r="N24" s="259">
        <f t="shared" si="8"/>
        <v>40252</v>
      </c>
      <c r="O24" s="260">
        <f t="shared" ca="1" si="9"/>
        <v>0</v>
      </c>
      <c r="P24" s="261">
        <f t="shared" si="10"/>
        <v>0</v>
      </c>
      <c r="Q24" s="262">
        <f t="shared" ca="1" si="5"/>
        <v>0</v>
      </c>
      <c r="R24" s="263"/>
      <c r="S24" s="264">
        <f t="shared" ca="1" si="5"/>
        <v>0</v>
      </c>
      <c r="T24" s="265"/>
      <c r="U24" s="266">
        <f t="shared" ca="1" si="5"/>
        <v>0</v>
      </c>
      <c r="V24" s="267"/>
      <c r="W24" s="268">
        <f t="shared" ca="1" si="5"/>
        <v>0</v>
      </c>
      <c r="X24" s="269"/>
      <c r="Y24" s="270">
        <f t="shared" si="6"/>
        <v>0</v>
      </c>
    </row>
    <row r="25" spans="1:25" ht="20.100000000000001" customHeight="1" x14ac:dyDescent="0.15">
      <c r="A25" s="235">
        <f t="shared" si="7"/>
        <v>40253</v>
      </c>
      <c r="B25" s="236">
        <v>0.41666666666666669</v>
      </c>
      <c r="C25" s="237" t="s">
        <v>8</v>
      </c>
      <c r="D25" s="238">
        <v>0.83333333333333337</v>
      </c>
      <c r="E25" s="271">
        <v>4.1666666666666664E-2</v>
      </c>
      <c r="F25" s="257"/>
      <c r="G25" s="241">
        <f t="shared" ca="1" si="2"/>
        <v>0.33333333333333331</v>
      </c>
      <c r="H25" s="258">
        <f t="shared" si="3"/>
        <v>0.375</v>
      </c>
      <c r="I25" s="473"/>
      <c r="J25" s="474"/>
      <c r="K25" s="475"/>
      <c r="L25" s="476"/>
      <c r="M25" s="243" t="str">
        <f t="shared" ca="1" si="4"/>
        <v>営業日</v>
      </c>
      <c r="N25" s="259">
        <f t="shared" si="8"/>
        <v>40253</v>
      </c>
      <c r="O25" s="260">
        <f t="shared" ca="1" si="9"/>
        <v>9</v>
      </c>
      <c r="P25" s="261">
        <f t="shared" si="10"/>
        <v>9</v>
      </c>
      <c r="Q25" s="262">
        <f t="shared" ca="1" si="5"/>
        <v>4.5</v>
      </c>
      <c r="R25" s="263">
        <v>5</v>
      </c>
      <c r="S25" s="264">
        <f t="shared" ca="1" si="5"/>
        <v>1.8</v>
      </c>
      <c r="T25" s="265">
        <v>2</v>
      </c>
      <c r="U25" s="266">
        <f t="shared" ca="1" si="5"/>
        <v>1.8</v>
      </c>
      <c r="V25" s="267">
        <v>1</v>
      </c>
      <c r="W25" s="268">
        <f t="shared" ca="1" si="5"/>
        <v>0.9</v>
      </c>
      <c r="X25" s="269">
        <v>1</v>
      </c>
      <c r="Y25" s="270">
        <f t="shared" si="6"/>
        <v>9</v>
      </c>
    </row>
    <row r="26" spans="1:25" ht="20.100000000000001" customHeight="1" x14ac:dyDescent="0.15">
      <c r="A26" s="235">
        <f t="shared" si="7"/>
        <v>40254</v>
      </c>
      <c r="B26" s="236">
        <v>0.41666666666666669</v>
      </c>
      <c r="C26" s="237" t="s">
        <v>8</v>
      </c>
      <c r="D26" s="238">
        <v>0.83333333333333337</v>
      </c>
      <c r="E26" s="271">
        <v>4.1666666666666664E-2</v>
      </c>
      <c r="F26" s="257"/>
      <c r="G26" s="241">
        <f t="shared" ca="1" si="2"/>
        <v>0.33333333333333331</v>
      </c>
      <c r="H26" s="258">
        <f t="shared" si="3"/>
        <v>0.375</v>
      </c>
      <c r="I26" s="473"/>
      <c r="J26" s="474"/>
      <c r="K26" s="475"/>
      <c r="L26" s="476"/>
      <c r="M26" s="243" t="str">
        <f t="shared" ca="1" si="4"/>
        <v>営業日</v>
      </c>
      <c r="N26" s="259">
        <f t="shared" si="8"/>
        <v>40254</v>
      </c>
      <c r="O26" s="260">
        <f t="shared" ca="1" si="9"/>
        <v>9</v>
      </c>
      <c r="P26" s="261">
        <f t="shared" si="10"/>
        <v>9</v>
      </c>
      <c r="Q26" s="262">
        <f t="shared" ca="1" si="5"/>
        <v>4.5</v>
      </c>
      <c r="R26" s="263">
        <v>4.5</v>
      </c>
      <c r="S26" s="264">
        <f t="shared" ca="1" si="5"/>
        <v>1.8</v>
      </c>
      <c r="T26" s="265">
        <v>1.5</v>
      </c>
      <c r="U26" s="266">
        <f t="shared" ca="1" si="5"/>
        <v>1.8</v>
      </c>
      <c r="V26" s="267">
        <v>2</v>
      </c>
      <c r="W26" s="268">
        <f t="shared" ca="1" si="5"/>
        <v>0.9</v>
      </c>
      <c r="X26" s="269">
        <v>1</v>
      </c>
      <c r="Y26" s="270">
        <f t="shared" si="6"/>
        <v>9</v>
      </c>
    </row>
    <row r="27" spans="1:25" ht="20.100000000000001" customHeight="1" x14ac:dyDescent="0.15">
      <c r="A27" s="235">
        <f t="shared" si="7"/>
        <v>40255</v>
      </c>
      <c r="B27" s="236"/>
      <c r="C27" s="237" t="s">
        <v>8</v>
      </c>
      <c r="D27" s="238"/>
      <c r="E27" s="271"/>
      <c r="F27" s="257"/>
      <c r="G27" s="241">
        <f t="shared" ca="1" si="2"/>
        <v>0.33333333333333331</v>
      </c>
      <c r="H27" s="258">
        <f t="shared" si="3"/>
        <v>0</v>
      </c>
      <c r="I27" s="473" t="s">
        <v>24</v>
      </c>
      <c r="J27" s="474"/>
      <c r="K27" s="475"/>
      <c r="L27" s="476"/>
      <c r="M27" s="243" t="str">
        <f t="shared" ca="1" si="4"/>
        <v>営業日</v>
      </c>
      <c r="N27" s="259">
        <f t="shared" si="8"/>
        <v>40255</v>
      </c>
      <c r="O27" s="260">
        <f t="shared" ca="1" si="9"/>
        <v>9</v>
      </c>
      <c r="P27" s="261">
        <f t="shared" si="10"/>
        <v>0</v>
      </c>
      <c r="Q27" s="262">
        <f t="shared" ca="1" si="5"/>
        <v>4.5</v>
      </c>
      <c r="R27" s="263"/>
      <c r="S27" s="264">
        <f t="shared" ca="1" si="5"/>
        <v>1.8</v>
      </c>
      <c r="T27" s="265"/>
      <c r="U27" s="266">
        <f t="shared" ca="1" si="5"/>
        <v>1.8</v>
      </c>
      <c r="V27" s="267"/>
      <c r="W27" s="268">
        <f t="shared" ca="1" si="5"/>
        <v>0.9</v>
      </c>
      <c r="X27" s="269"/>
      <c r="Y27" s="270">
        <f t="shared" si="6"/>
        <v>0</v>
      </c>
    </row>
    <row r="28" spans="1:25" ht="20.100000000000001" customHeight="1" x14ac:dyDescent="0.15">
      <c r="A28" s="235">
        <f t="shared" si="7"/>
        <v>40256</v>
      </c>
      <c r="B28" s="236">
        <v>0.41666666666666669</v>
      </c>
      <c r="C28" s="237" t="s">
        <v>8</v>
      </c>
      <c r="D28" s="238">
        <v>0.85416666666666663</v>
      </c>
      <c r="E28" s="271">
        <v>4.1666666666666664E-2</v>
      </c>
      <c r="F28" s="257"/>
      <c r="G28" s="241">
        <f t="shared" ca="1" si="2"/>
        <v>0.33333333333333331</v>
      </c>
      <c r="H28" s="258">
        <f t="shared" si="3"/>
        <v>0.39583333333333326</v>
      </c>
      <c r="I28" s="477"/>
      <c r="J28" s="477"/>
      <c r="K28" s="477"/>
      <c r="L28" s="478"/>
      <c r="M28" s="243" t="str">
        <f t="shared" ca="1" si="4"/>
        <v>営業日</v>
      </c>
      <c r="N28" s="259">
        <f t="shared" si="8"/>
        <v>40256</v>
      </c>
      <c r="O28" s="260">
        <f t="shared" ca="1" si="9"/>
        <v>9</v>
      </c>
      <c r="P28" s="261">
        <f t="shared" si="10"/>
        <v>9.4999999999999982</v>
      </c>
      <c r="Q28" s="262">
        <f t="shared" ca="1" si="5"/>
        <v>4.5</v>
      </c>
      <c r="R28" s="263">
        <v>5.5</v>
      </c>
      <c r="S28" s="264">
        <f t="shared" ca="1" si="5"/>
        <v>1.8</v>
      </c>
      <c r="T28" s="265">
        <v>1.5</v>
      </c>
      <c r="U28" s="266">
        <f t="shared" ca="1" si="5"/>
        <v>1.8</v>
      </c>
      <c r="V28" s="267">
        <v>1.5</v>
      </c>
      <c r="W28" s="268">
        <f t="shared" ca="1" si="5"/>
        <v>0.9</v>
      </c>
      <c r="X28" s="269">
        <v>1</v>
      </c>
      <c r="Y28" s="270">
        <f t="shared" si="6"/>
        <v>9.5</v>
      </c>
    </row>
    <row r="29" spans="1:25" ht="20.100000000000001" customHeight="1" x14ac:dyDescent="0.15">
      <c r="A29" s="235">
        <f t="shared" si="7"/>
        <v>40257</v>
      </c>
      <c r="B29" s="236">
        <v>0.41666666666666669</v>
      </c>
      <c r="C29" s="237" t="s">
        <v>8</v>
      </c>
      <c r="D29" s="238">
        <v>0.83333333333333337</v>
      </c>
      <c r="E29" s="271">
        <v>4.1666666666666664E-2</v>
      </c>
      <c r="F29" s="257"/>
      <c r="G29" s="241">
        <f t="shared" ca="1" si="2"/>
        <v>0</v>
      </c>
      <c r="H29" s="258">
        <f t="shared" si="3"/>
        <v>0.375</v>
      </c>
      <c r="I29" s="473"/>
      <c r="J29" s="474"/>
      <c r="K29" s="475"/>
      <c r="L29" s="476"/>
      <c r="M29" s="243" t="str">
        <f t="shared" ca="1" si="4"/>
        <v/>
      </c>
      <c r="N29" s="259">
        <f t="shared" si="8"/>
        <v>40257</v>
      </c>
      <c r="O29" s="260">
        <f t="shared" ca="1" si="9"/>
        <v>0</v>
      </c>
      <c r="P29" s="261">
        <f t="shared" si="10"/>
        <v>9</v>
      </c>
      <c r="Q29" s="262">
        <f t="shared" ca="1" si="5"/>
        <v>0</v>
      </c>
      <c r="R29" s="263">
        <v>4.5</v>
      </c>
      <c r="S29" s="264">
        <f t="shared" ca="1" si="5"/>
        <v>0</v>
      </c>
      <c r="T29" s="265">
        <v>2</v>
      </c>
      <c r="U29" s="266">
        <f t="shared" ca="1" si="5"/>
        <v>0</v>
      </c>
      <c r="V29" s="267">
        <v>1.5</v>
      </c>
      <c r="W29" s="268">
        <f t="shared" ca="1" si="5"/>
        <v>0</v>
      </c>
      <c r="X29" s="269">
        <v>1</v>
      </c>
      <c r="Y29" s="270">
        <f t="shared" si="6"/>
        <v>9</v>
      </c>
    </row>
    <row r="30" spans="1:25" ht="20.100000000000001" customHeight="1" x14ac:dyDescent="0.15">
      <c r="A30" s="235">
        <f t="shared" si="7"/>
        <v>40258</v>
      </c>
      <c r="B30" s="236">
        <v>0.58333333333333337</v>
      </c>
      <c r="C30" s="237" t="s">
        <v>8</v>
      </c>
      <c r="D30" s="238">
        <v>0.875</v>
      </c>
      <c r="E30" s="271">
        <v>4.1666666666666664E-2</v>
      </c>
      <c r="F30" s="257"/>
      <c r="G30" s="241">
        <f t="shared" ca="1" si="2"/>
        <v>0</v>
      </c>
      <c r="H30" s="258">
        <f t="shared" si="3"/>
        <v>0.24999999999999997</v>
      </c>
      <c r="I30" s="473" t="s">
        <v>22</v>
      </c>
      <c r="J30" s="474"/>
      <c r="K30" s="475"/>
      <c r="L30" s="476"/>
      <c r="M30" s="243" t="str">
        <f t="shared" ca="1" si="4"/>
        <v/>
      </c>
      <c r="N30" s="259">
        <f t="shared" si="8"/>
        <v>40258</v>
      </c>
      <c r="O30" s="260">
        <f t="shared" ca="1" si="9"/>
        <v>0</v>
      </c>
      <c r="P30" s="261">
        <f t="shared" si="10"/>
        <v>5.9999999999999991</v>
      </c>
      <c r="Q30" s="262">
        <f t="shared" ca="1" si="5"/>
        <v>0</v>
      </c>
      <c r="R30" s="263">
        <v>6</v>
      </c>
      <c r="S30" s="264">
        <f t="shared" ca="1" si="5"/>
        <v>0</v>
      </c>
      <c r="T30" s="265"/>
      <c r="U30" s="266">
        <f t="shared" ca="1" si="5"/>
        <v>0</v>
      </c>
      <c r="V30" s="267"/>
      <c r="W30" s="268">
        <f t="shared" ca="1" si="5"/>
        <v>0</v>
      </c>
      <c r="X30" s="269"/>
      <c r="Y30" s="270">
        <f t="shared" si="6"/>
        <v>6</v>
      </c>
    </row>
    <row r="31" spans="1:25" ht="20.100000000000001" customHeight="1" x14ac:dyDescent="0.15">
      <c r="A31" s="235">
        <f t="shared" si="7"/>
        <v>40259</v>
      </c>
      <c r="B31" s="236"/>
      <c r="C31" s="237" t="s">
        <v>8</v>
      </c>
      <c r="D31" s="238"/>
      <c r="E31" s="271"/>
      <c r="F31" s="257"/>
      <c r="G31" s="241">
        <f t="shared" ca="1" si="2"/>
        <v>0</v>
      </c>
      <c r="H31" s="258">
        <f t="shared" si="3"/>
        <v>0</v>
      </c>
      <c r="I31" s="473"/>
      <c r="J31" s="474"/>
      <c r="K31" s="475"/>
      <c r="L31" s="476"/>
      <c r="M31" s="243" t="str">
        <f t="shared" ca="1" si="4"/>
        <v/>
      </c>
      <c r="N31" s="259">
        <f t="shared" si="8"/>
        <v>40259</v>
      </c>
      <c r="O31" s="260">
        <f t="shared" ca="1" si="9"/>
        <v>0</v>
      </c>
      <c r="P31" s="261">
        <f t="shared" si="10"/>
        <v>0</v>
      </c>
      <c r="Q31" s="262">
        <f t="shared" ca="1" si="5"/>
        <v>0</v>
      </c>
      <c r="R31" s="263"/>
      <c r="S31" s="264">
        <f t="shared" ca="1" si="5"/>
        <v>0</v>
      </c>
      <c r="T31" s="265"/>
      <c r="U31" s="266">
        <f t="shared" ca="1" si="5"/>
        <v>0</v>
      </c>
      <c r="V31" s="267"/>
      <c r="W31" s="268">
        <f t="shared" ca="1" si="5"/>
        <v>0</v>
      </c>
      <c r="X31" s="269"/>
      <c r="Y31" s="270">
        <f t="shared" si="6"/>
        <v>0</v>
      </c>
    </row>
    <row r="32" spans="1:25" ht="20.100000000000001" customHeight="1" x14ac:dyDescent="0.15">
      <c r="A32" s="235">
        <f t="shared" si="7"/>
        <v>40260</v>
      </c>
      <c r="B32" s="236">
        <v>0.41666666666666669</v>
      </c>
      <c r="C32" s="237" t="s">
        <v>8</v>
      </c>
      <c r="D32" s="238">
        <v>0.79166666666666663</v>
      </c>
      <c r="E32" s="271">
        <v>4.1666666666666664E-2</v>
      </c>
      <c r="F32" s="257"/>
      <c r="G32" s="241">
        <f t="shared" ca="1" si="2"/>
        <v>0.33333333333333331</v>
      </c>
      <c r="H32" s="258">
        <f t="shared" si="3"/>
        <v>0.33333333333333326</v>
      </c>
      <c r="I32" s="473"/>
      <c r="J32" s="474"/>
      <c r="K32" s="475"/>
      <c r="L32" s="476"/>
      <c r="M32" s="243" t="str">
        <f t="shared" ca="1" si="4"/>
        <v>営業日</v>
      </c>
      <c r="N32" s="259">
        <f t="shared" si="8"/>
        <v>40260</v>
      </c>
      <c r="O32" s="260">
        <f t="shared" ca="1" si="9"/>
        <v>9</v>
      </c>
      <c r="P32" s="261">
        <f t="shared" si="10"/>
        <v>7.9999999999999982</v>
      </c>
      <c r="Q32" s="262">
        <f t="shared" ca="1" si="5"/>
        <v>4.5</v>
      </c>
      <c r="R32" s="263">
        <v>5</v>
      </c>
      <c r="S32" s="264">
        <f t="shared" ca="1" si="5"/>
        <v>1.8</v>
      </c>
      <c r="T32" s="265">
        <v>1.5</v>
      </c>
      <c r="U32" s="266">
        <f t="shared" ca="1" si="5"/>
        <v>1.8</v>
      </c>
      <c r="V32" s="267">
        <v>1.5</v>
      </c>
      <c r="W32" s="268">
        <f t="shared" ca="1" si="5"/>
        <v>0.9</v>
      </c>
      <c r="X32" s="269"/>
      <c r="Y32" s="270">
        <f t="shared" si="6"/>
        <v>8</v>
      </c>
    </row>
    <row r="33" spans="1:25" ht="20.100000000000001" customHeight="1" x14ac:dyDescent="0.15">
      <c r="A33" s="235">
        <f t="shared" si="7"/>
        <v>40261</v>
      </c>
      <c r="B33" s="236">
        <v>0.41666666666666669</v>
      </c>
      <c r="C33" s="237" t="s">
        <v>8</v>
      </c>
      <c r="D33" s="238">
        <v>0.85416666666666663</v>
      </c>
      <c r="E33" s="271">
        <v>4.1666666666666664E-2</v>
      </c>
      <c r="F33" s="257"/>
      <c r="G33" s="241">
        <f t="shared" ca="1" si="2"/>
        <v>0.33333333333333331</v>
      </c>
      <c r="H33" s="258">
        <f t="shared" si="3"/>
        <v>0.39583333333333326</v>
      </c>
      <c r="I33" s="473"/>
      <c r="J33" s="474"/>
      <c r="K33" s="475"/>
      <c r="L33" s="476"/>
      <c r="M33" s="243" t="str">
        <f t="shared" ca="1" si="4"/>
        <v>営業日</v>
      </c>
      <c r="N33" s="259">
        <f t="shared" si="8"/>
        <v>40261</v>
      </c>
      <c r="O33" s="260">
        <f t="shared" ca="1" si="9"/>
        <v>9</v>
      </c>
      <c r="P33" s="261">
        <f t="shared" si="10"/>
        <v>9.4999999999999982</v>
      </c>
      <c r="Q33" s="262">
        <f t="shared" ca="1" si="5"/>
        <v>4.5</v>
      </c>
      <c r="R33" s="263">
        <v>4.5</v>
      </c>
      <c r="S33" s="264">
        <f t="shared" ca="1" si="5"/>
        <v>1.8</v>
      </c>
      <c r="T33" s="265">
        <v>2.5</v>
      </c>
      <c r="U33" s="266">
        <f t="shared" ca="1" si="5"/>
        <v>1.8</v>
      </c>
      <c r="V33" s="267">
        <v>2.5</v>
      </c>
      <c r="W33" s="268">
        <f t="shared" ca="1" si="5"/>
        <v>0.9</v>
      </c>
      <c r="X33" s="269"/>
      <c r="Y33" s="270">
        <f t="shared" si="6"/>
        <v>9.5</v>
      </c>
    </row>
    <row r="34" spans="1:25" ht="20.100000000000001" customHeight="1" x14ac:dyDescent="0.15">
      <c r="A34" s="235">
        <f t="shared" si="7"/>
        <v>40262</v>
      </c>
      <c r="B34" s="236">
        <v>0.5</v>
      </c>
      <c r="C34" s="237" t="s">
        <v>8</v>
      </c>
      <c r="D34" s="238">
        <v>0.83333333333333337</v>
      </c>
      <c r="E34" s="271">
        <v>4.1666666666666664E-2</v>
      </c>
      <c r="F34" s="257"/>
      <c r="G34" s="241">
        <f t="shared" ref="G34" ca="1" si="11">IF(ISERROR(M34), 0, IF(M34="営業日", M$8, 0))</f>
        <v>0.33333333333333331</v>
      </c>
      <c r="H34" s="258">
        <f t="shared" ref="H34" si="12">D34-B34-E34-F34</f>
        <v>0.29166666666666669</v>
      </c>
      <c r="I34" s="473" t="s">
        <v>23</v>
      </c>
      <c r="J34" s="474"/>
      <c r="K34" s="475"/>
      <c r="L34" s="476"/>
      <c r="M34" s="243" t="str">
        <f t="shared" ca="1" si="4"/>
        <v>営業日</v>
      </c>
      <c r="N34" s="259">
        <f t="shared" si="8"/>
        <v>40262</v>
      </c>
      <c r="O34" s="260">
        <f t="shared" ca="1" si="9"/>
        <v>9</v>
      </c>
      <c r="P34" s="261">
        <f t="shared" si="10"/>
        <v>7</v>
      </c>
      <c r="Q34" s="262">
        <f t="shared" ca="1" si="5"/>
        <v>4.5</v>
      </c>
      <c r="R34" s="263">
        <v>4.5</v>
      </c>
      <c r="S34" s="264">
        <f t="shared" ca="1" si="5"/>
        <v>1.8</v>
      </c>
      <c r="T34" s="265">
        <v>1.5</v>
      </c>
      <c r="U34" s="266">
        <f t="shared" ca="1" si="5"/>
        <v>1.8</v>
      </c>
      <c r="V34" s="267">
        <v>1</v>
      </c>
      <c r="W34" s="268">
        <f t="shared" ca="1" si="5"/>
        <v>0.9</v>
      </c>
      <c r="X34" s="269"/>
      <c r="Y34" s="270">
        <f t="shared" si="6"/>
        <v>7</v>
      </c>
    </row>
    <row r="35" spans="1:25" ht="20.100000000000001" customHeight="1" x14ac:dyDescent="0.15">
      <c r="A35" s="235">
        <f t="shared" si="7"/>
        <v>40263</v>
      </c>
      <c r="B35" s="236">
        <v>0.41666666666666669</v>
      </c>
      <c r="C35" s="237" t="s">
        <v>8</v>
      </c>
      <c r="D35" s="238">
        <v>0.83333333333333337</v>
      </c>
      <c r="E35" s="271">
        <v>4.1666666666666664E-2</v>
      </c>
      <c r="F35" s="257"/>
      <c r="G35" s="241">
        <f t="shared" ca="1" si="2"/>
        <v>0.33333333333333331</v>
      </c>
      <c r="H35" s="258">
        <f t="shared" si="3"/>
        <v>0.375</v>
      </c>
      <c r="I35" s="473"/>
      <c r="J35" s="474"/>
      <c r="K35" s="475"/>
      <c r="L35" s="476"/>
      <c r="M35" s="243" t="str">
        <f t="shared" ca="1" si="4"/>
        <v>営業日</v>
      </c>
      <c r="N35" s="259">
        <f t="shared" si="8"/>
        <v>40263</v>
      </c>
      <c r="O35" s="260">
        <f t="shared" ca="1" si="9"/>
        <v>9</v>
      </c>
      <c r="P35" s="261">
        <f t="shared" si="10"/>
        <v>9</v>
      </c>
      <c r="Q35" s="262">
        <f t="shared" ca="1" si="5"/>
        <v>4.5</v>
      </c>
      <c r="R35" s="263">
        <v>5</v>
      </c>
      <c r="S35" s="264">
        <f t="shared" ca="1" si="5"/>
        <v>1.8</v>
      </c>
      <c r="T35" s="265">
        <v>2</v>
      </c>
      <c r="U35" s="266">
        <f t="shared" ca="1" si="5"/>
        <v>1.8</v>
      </c>
      <c r="V35" s="267">
        <v>2</v>
      </c>
      <c r="W35" s="268">
        <f t="shared" ca="1" si="5"/>
        <v>0.9</v>
      </c>
      <c r="X35" s="269"/>
      <c r="Y35" s="270">
        <f t="shared" si="6"/>
        <v>9</v>
      </c>
    </row>
    <row r="36" spans="1:25" ht="20.100000000000001" customHeight="1" x14ac:dyDescent="0.15">
      <c r="A36" s="235">
        <f t="shared" si="7"/>
        <v>40264</v>
      </c>
      <c r="B36" s="236">
        <v>0.41666666666666669</v>
      </c>
      <c r="C36" s="237" t="s">
        <v>8</v>
      </c>
      <c r="D36" s="238">
        <v>0.83333333333333337</v>
      </c>
      <c r="E36" s="271">
        <v>4.1666666666666664E-2</v>
      </c>
      <c r="F36" s="257"/>
      <c r="G36" s="241">
        <f t="shared" ca="1" si="2"/>
        <v>0.33333333333333331</v>
      </c>
      <c r="H36" s="258">
        <f t="shared" si="3"/>
        <v>0.375</v>
      </c>
      <c r="I36" s="473"/>
      <c r="J36" s="474"/>
      <c r="K36" s="475"/>
      <c r="L36" s="476"/>
      <c r="M36" s="243" t="str">
        <f t="shared" ca="1" si="4"/>
        <v>営業日</v>
      </c>
      <c r="N36" s="259">
        <f t="shared" si="8"/>
        <v>40264</v>
      </c>
      <c r="O36" s="260">
        <f t="shared" ca="1" si="9"/>
        <v>9</v>
      </c>
      <c r="P36" s="261">
        <f t="shared" si="10"/>
        <v>9</v>
      </c>
      <c r="Q36" s="262">
        <f t="shared" ca="1" si="5"/>
        <v>4.5</v>
      </c>
      <c r="R36" s="263">
        <v>6</v>
      </c>
      <c r="S36" s="264">
        <f t="shared" ca="1" si="5"/>
        <v>1.8</v>
      </c>
      <c r="T36" s="265">
        <v>1.5</v>
      </c>
      <c r="U36" s="266">
        <f t="shared" ca="1" si="5"/>
        <v>1.8</v>
      </c>
      <c r="V36" s="267">
        <v>1.5</v>
      </c>
      <c r="W36" s="268">
        <f t="shared" ca="1" si="5"/>
        <v>0.9</v>
      </c>
      <c r="X36" s="269"/>
      <c r="Y36" s="270">
        <f t="shared" si="6"/>
        <v>9</v>
      </c>
    </row>
    <row r="37" spans="1:25" ht="20.100000000000001" customHeight="1" x14ac:dyDescent="0.15">
      <c r="A37" s="235">
        <f t="shared" si="7"/>
        <v>40265</v>
      </c>
      <c r="B37" s="272"/>
      <c r="C37" s="273" t="s">
        <v>13</v>
      </c>
      <c r="D37" s="274"/>
      <c r="E37" s="271"/>
      <c r="F37" s="257"/>
      <c r="G37" s="241">
        <f t="shared" ca="1" si="2"/>
        <v>0</v>
      </c>
      <c r="H37" s="258">
        <f t="shared" si="3"/>
        <v>0</v>
      </c>
      <c r="I37" s="473"/>
      <c r="J37" s="474"/>
      <c r="K37" s="475"/>
      <c r="L37" s="476"/>
      <c r="M37" s="243" t="str">
        <f t="shared" ca="1" si="4"/>
        <v/>
      </c>
      <c r="N37" s="259">
        <f t="shared" si="8"/>
        <v>40265</v>
      </c>
      <c r="O37" s="260">
        <f t="shared" ca="1" si="9"/>
        <v>0</v>
      </c>
      <c r="P37" s="261">
        <f t="shared" si="10"/>
        <v>0</v>
      </c>
      <c r="Q37" s="262">
        <f t="shared" ca="1" si="5"/>
        <v>0</v>
      </c>
      <c r="R37" s="263"/>
      <c r="S37" s="264">
        <f t="shared" ca="1" si="5"/>
        <v>0</v>
      </c>
      <c r="T37" s="265"/>
      <c r="U37" s="266">
        <f t="shared" ca="1" si="5"/>
        <v>0</v>
      </c>
      <c r="V37" s="267"/>
      <c r="W37" s="268">
        <f t="shared" ca="1" si="5"/>
        <v>0</v>
      </c>
      <c r="X37" s="269"/>
      <c r="Y37" s="270">
        <f t="shared" si="6"/>
        <v>0</v>
      </c>
    </row>
    <row r="38" spans="1:25" ht="20.100000000000001" customHeight="1" x14ac:dyDescent="0.15">
      <c r="A38" s="235">
        <f t="shared" si="7"/>
        <v>40266</v>
      </c>
      <c r="B38" s="236"/>
      <c r="C38" s="273" t="s">
        <v>13</v>
      </c>
      <c r="D38" s="238"/>
      <c r="E38" s="271"/>
      <c r="F38" s="257"/>
      <c r="G38" s="241">
        <f t="shared" ca="1" si="2"/>
        <v>0</v>
      </c>
      <c r="H38" s="258">
        <f t="shared" si="3"/>
        <v>0</v>
      </c>
      <c r="I38" s="473"/>
      <c r="J38" s="474"/>
      <c r="K38" s="475"/>
      <c r="L38" s="476"/>
      <c r="M38" s="243" t="str">
        <f t="shared" ca="1" si="4"/>
        <v/>
      </c>
      <c r="N38" s="259">
        <f t="shared" si="8"/>
        <v>40266</v>
      </c>
      <c r="O38" s="260">
        <f t="shared" ca="1" si="9"/>
        <v>0</v>
      </c>
      <c r="P38" s="261">
        <f t="shared" si="10"/>
        <v>0</v>
      </c>
      <c r="Q38" s="262">
        <f t="shared" ca="1" si="5"/>
        <v>0</v>
      </c>
      <c r="R38" s="263"/>
      <c r="S38" s="264">
        <f t="shared" ca="1" si="5"/>
        <v>0</v>
      </c>
      <c r="T38" s="265"/>
      <c r="U38" s="266">
        <f t="shared" ca="1" si="5"/>
        <v>0</v>
      </c>
      <c r="V38" s="267"/>
      <c r="W38" s="268">
        <f t="shared" ca="1" si="5"/>
        <v>0</v>
      </c>
      <c r="X38" s="269"/>
      <c r="Y38" s="270">
        <f t="shared" si="6"/>
        <v>0</v>
      </c>
    </row>
    <row r="39" spans="1:25" ht="20.100000000000001" customHeight="1" thickBot="1" x14ac:dyDescent="0.2">
      <c r="A39" s="275">
        <f t="shared" si="7"/>
        <v>40267</v>
      </c>
      <c r="B39" s="276"/>
      <c r="C39" s="277" t="s">
        <v>13</v>
      </c>
      <c r="D39" s="278"/>
      <c r="E39" s="279"/>
      <c r="F39" s="280"/>
      <c r="G39" s="281">
        <f t="shared" ca="1" si="2"/>
        <v>0.33333333333333331</v>
      </c>
      <c r="H39" s="280">
        <f t="shared" si="3"/>
        <v>0</v>
      </c>
      <c r="I39" s="463"/>
      <c r="J39" s="464"/>
      <c r="K39" s="465"/>
      <c r="L39" s="466"/>
      <c r="M39" s="243" t="str">
        <f t="shared" ca="1" si="4"/>
        <v>営業日</v>
      </c>
      <c r="N39" s="282">
        <f t="shared" si="8"/>
        <v>40267</v>
      </c>
      <c r="O39" s="283">
        <f t="shared" ca="1" si="9"/>
        <v>9</v>
      </c>
      <c r="P39" s="284">
        <f t="shared" si="10"/>
        <v>0</v>
      </c>
      <c r="Q39" s="285">
        <f t="shared" ca="1" si="5"/>
        <v>4.5</v>
      </c>
      <c r="R39" s="286"/>
      <c r="S39" s="287">
        <f t="shared" ca="1" si="5"/>
        <v>1.8</v>
      </c>
      <c r="T39" s="288"/>
      <c r="U39" s="289">
        <f t="shared" ca="1" si="5"/>
        <v>1.8</v>
      </c>
      <c r="V39" s="290"/>
      <c r="W39" s="291">
        <f t="shared" ca="1" si="5"/>
        <v>0.9</v>
      </c>
      <c r="X39" s="292"/>
      <c r="Y39" s="293">
        <f t="shared" si="6"/>
        <v>0</v>
      </c>
    </row>
    <row r="40" spans="1:25" ht="20.100000000000001" customHeight="1" thickBot="1" x14ac:dyDescent="0.2">
      <c r="A40" s="467" t="s">
        <v>9</v>
      </c>
      <c r="B40" s="468"/>
      <c r="C40" s="294">
        <f ca="1">COUNTIF(M9:M39, "営業日")</f>
        <v>20</v>
      </c>
      <c r="D40" s="295" t="s">
        <v>10</v>
      </c>
      <c r="E40" s="296">
        <v>0</v>
      </c>
      <c r="F40" s="297">
        <v>0</v>
      </c>
      <c r="G40" s="296">
        <f ca="1">SUM(G9:G39)</f>
        <v>6.6666666666666643</v>
      </c>
      <c r="H40" s="298">
        <f>SUM(H9:H39)</f>
        <v>6.9166666666666652</v>
      </c>
      <c r="I40" s="469"/>
      <c r="J40" s="469"/>
      <c r="K40" s="469"/>
      <c r="L40" s="470"/>
      <c r="M40" s="185"/>
      <c r="N40" s="185"/>
      <c r="O40" s="299">
        <f t="shared" ref="O40:V40" ca="1" si="13">SUM(O9:O39)</f>
        <v>180</v>
      </c>
      <c r="P40" s="300">
        <f>SUM(P9:P39)</f>
        <v>166</v>
      </c>
      <c r="Q40" s="301">
        <f t="shared" ca="1" si="13"/>
        <v>90</v>
      </c>
      <c r="R40" s="302">
        <f t="shared" si="13"/>
        <v>92</v>
      </c>
      <c r="S40" s="303">
        <f t="shared" ca="1" si="13"/>
        <v>36</v>
      </c>
      <c r="T40" s="304">
        <f t="shared" si="13"/>
        <v>30</v>
      </c>
      <c r="U40" s="305">
        <f t="shared" ca="1" si="13"/>
        <v>36</v>
      </c>
      <c r="V40" s="306">
        <f t="shared" si="13"/>
        <v>31</v>
      </c>
      <c r="W40" s="307">
        <f t="shared" ref="W40:X40" ca="1" si="14">SUM(W9:W39)</f>
        <v>18</v>
      </c>
      <c r="X40" s="308">
        <f t="shared" si="14"/>
        <v>13</v>
      </c>
      <c r="Y40" s="309">
        <f>SUM(Y9:Y39)</f>
        <v>166</v>
      </c>
    </row>
    <row r="41" spans="1:25" ht="8.25" customHeight="1" thickBot="1" x14ac:dyDescent="0.2">
      <c r="A41" s="168"/>
      <c r="B41" s="168"/>
      <c r="C41" s="171"/>
      <c r="D41" s="171"/>
      <c r="E41" s="171"/>
      <c r="F41" s="171"/>
      <c r="G41" s="171"/>
      <c r="H41" s="171"/>
      <c r="I41" s="185"/>
      <c r="J41" s="185"/>
      <c r="K41" s="185"/>
      <c r="L41" s="185"/>
      <c r="M41" s="185"/>
      <c r="N41" s="185"/>
      <c r="O41" s="168"/>
      <c r="P41" s="168"/>
      <c r="Q41" s="168"/>
      <c r="R41" s="168"/>
      <c r="S41" s="168"/>
      <c r="T41" s="168"/>
      <c r="U41" s="168"/>
      <c r="V41" s="168"/>
      <c r="W41" s="168"/>
      <c r="X41" s="168"/>
      <c r="Y41" s="169"/>
    </row>
    <row r="42" spans="1:25" s="17" customFormat="1" ht="16.5" customHeight="1" thickBot="1" x14ac:dyDescent="0.2">
      <c r="A42" s="471" t="s">
        <v>11</v>
      </c>
      <c r="B42" s="472"/>
      <c r="C42" s="310"/>
      <c r="D42" s="310"/>
      <c r="E42" s="310"/>
      <c r="F42" s="310"/>
      <c r="G42" s="310"/>
      <c r="H42" s="310"/>
      <c r="I42" s="311"/>
      <c r="J42" s="311"/>
      <c r="K42" s="311"/>
      <c r="L42" s="311"/>
      <c r="M42" s="179"/>
      <c r="N42" s="179"/>
      <c r="O42" s="310"/>
      <c r="P42" s="310"/>
      <c r="Q42" s="310"/>
      <c r="R42" s="310"/>
      <c r="S42" s="310"/>
      <c r="T42" s="310"/>
      <c r="U42" s="310"/>
      <c r="V42" s="310"/>
      <c r="W42" s="310"/>
      <c r="X42" s="310"/>
      <c r="Y42" s="312"/>
    </row>
    <row r="43" spans="1:25" s="17" customFormat="1" ht="16.5" customHeight="1" thickBot="1" x14ac:dyDescent="0.2">
      <c r="A43" s="313"/>
      <c r="B43" s="314"/>
      <c r="C43" s="314"/>
      <c r="D43" s="314"/>
      <c r="E43" s="314"/>
      <c r="F43" s="314"/>
      <c r="G43" s="314"/>
      <c r="H43" s="315"/>
      <c r="I43" s="316"/>
      <c r="J43" s="198"/>
      <c r="K43" s="198"/>
      <c r="L43" s="198"/>
      <c r="M43" s="179"/>
      <c r="N43" s="179"/>
      <c r="O43" s="317" t="s">
        <v>29</v>
      </c>
      <c r="P43" s="318" t="s">
        <v>56</v>
      </c>
      <c r="Q43" s="310"/>
      <c r="R43" s="310"/>
      <c r="S43" s="310"/>
      <c r="T43" s="310"/>
      <c r="U43" s="310"/>
      <c r="V43" s="310"/>
      <c r="W43" s="310"/>
      <c r="X43" s="310"/>
      <c r="Y43" s="312"/>
    </row>
    <row r="44" spans="1:25" s="17" customFormat="1" ht="16.5" customHeight="1" thickBot="1" x14ac:dyDescent="0.2">
      <c r="A44" s="319"/>
      <c r="B44" s="320"/>
      <c r="C44" s="320"/>
      <c r="D44" s="320"/>
      <c r="E44" s="320"/>
      <c r="F44" s="320"/>
      <c r="G44" s="320"/>
      <c r="H44" s="321"/>
      <c r="I44" s="322"/>
      <c r="J44" s="322"/>
      <c r="K44" s="322"/>
      <c r="L44" s="322"/>
      <c r="M44" s="179"/>
      <c r="N44" s="179"/>
      <c r="O44" s="323">
        <f ca="1">Q40+S40+U40+W40</f>
        <v>180</v>
      </c>
      <c r="P44" s="324">
        <f>R40+T40+V40+X40</f>
        <v>166</v>
      </c>
      <c r="Q44" s="310"/>
      <c r="R44" s="310"/>
      <c r="S44" s="310"/>
      <c r="T44" s="310"/>
      <c r="U44" s="310"/>
      <c r="V44" s="310"/>
      <c r="W44" s="310"/>
      <c r="X44" s="310"/>
      <c r="Y44" s="312"/>
    </row>
    <row r="45" spans="1:25" s="17" customFormat="1" ht="16.5" customHeight="1" x14ac:dyDescent="0.15">
      <c r="A45" s="319"/>
      <c r="B45" s="320"/>
      <c r="C45" s="320"/>
      <c r="D45" s="320"/>
      <c r="E45" s="320"/>
      <c r="F45" s="320"/>
      <c r="G45" s="320"/>
      <c r="H45" s="321"/>
      <c r="I45" s="322"/>
      <c r="J45" s="322"/>
      <c r="K45" s="322"/>
      <c r="L45" s="322"/>
      <c r="M45" s="179"/>
      <c r="N45" s="179"/>
      <c r="O45" s="310"/>
      <c r="P45" s="310"/>
      <c r="Q45" s="310"/>
      <c r="R45" s="310"/>
      <c r="S45" s="310"/>
      <c r="T45" s="310"/>
      <c r="U45" s="310"/>
      <c r="V45" s="310"/>
      <c r="W45" s="310"/>
      <c r="X45" s="310"/>
      <c r="Y45" s="312"/>
    </row>
    <row r="46" spans="1:25" s="17" customFormat="1" ht="16.5" customHeight="1" thickBot="1" x14ac:dyDescent="0.2">
      <c r="A46" s="325"/>
      <c r="B46" s="326"/>
      <c r="C46" s="326"/>
      <c r="D46" s="326"/>
      <c r="E46" s="326"/>
      <c r="F46" s="326"/>
      <c r="G46" s="326"/>
      <c r="H46" s="327"/>
      <c r="I46" s="322"/>
      <c r="J46" s="322"/>
      <c r="K46" s="322"/>
      <c r="L46" s="322"/>
      <c r="M46" s="179"/>
      <c r="N46" s="179"/>
      <c r="O46" s="310"/>
      <c r="P46" s="310"/>
      <c r="Q46" s="310"/>
      <c r="R46" s="310"/>
      <c r="S46" s="310"/>
      <c r="T46" s="310"/>
      <c r="U46" s="310"/>
      <c r="V46" s="310"/>
      <c r="W46" s="310"/>
      <c r="X46" s="310"/>
      <c r="Y46" s="312"/>
    </row>
    <row r="47" spans="1:25" s="17" customFormat="1" ht="24" customHeight="1" x14ac:dyDescent="0.15">
      <c r="A47" s="168"/>
      <c r="B47" s="168"/>
      <c r="C47" s="168"/>
      <c r="D47" s="168"/>
      <c r="E47" s="168"/>
      <c r="F47" s="168"/>
      <c r="G47" s="168"/>
      <c r="H47" s="168"/>
      <c r="I47" s="328"/>
      <c r="J47" s="168"/>
      <c r="K47" s="168"/>
      <c r="L47" s="329"/>
      <c r="M47" s="179"/>
      <c r="N47" s="179"/>
      <c r="O47" s="310"/>
      <c r="P47" s="310"/>
      <c r="Q47" s="310"/>
      <c r="R47" s="310"/>
      <c r="S47" s="310"/>
      <c r="T47" s="310"/>
      <c r="U47" s="310"/>
      <c r="V47" s="310"/>
      <c r="W47" s="310"/>
      <c r="X47" s="310"/>
      <c r="Y47" s="312"/>
    </row>
    <row r="48" spans="1:25" ht="13.5" hidden="1" x14ac:dyDescent="0.15"/>
    <row r="49" spans="11:11" ht="13.5" hidden="1" x14ac:dyDescent="0.15">
      <c r="K49" t="s">
        <v>12</v>
      </c>
    </row>
    <row r="50" spans="11:11" ht="13.5" hidden="1" x14ac:dyDescent="0.15"/>
  </sheetData>
  <sheetProtection sheet="1" objects="1" scenarios="1" selectLockedCells="1"/>
  <dataConsolidate/>
  <mergeCells count="44">
    <mergeCell ref="B8:D8"/>
    <mergeCell ref="I8:L8"/>
    <mergeCell ref="A1:L1"/>
    <mergeCell ref="N1:V1"/>
    <mergeCell ref="B5:D5"/>
    <mergeCell ref="I5:L5"/>
    <mergeCell ref="I6:K6"/>
    <mergeCell ref="G5:H5"/>
    <mergeCell ref="G6:H6"/>
    <mergeCell ref="B6:D6"/>
    <mergeCell ref="I20:L20"/>
    <mergeCell ref="I9:L9"/>
    <mergeCell ref="I10:L10"/>
    <mergeCell ref="I11:L11"/>
    <mergeCell ref="I12:L12"/>
    <mergeCell ref="I13:L13"/>
    <mergeCell ref="I14:L14"/>
    <mergeCell ref="I15:L15"/>
    <mergeCell ref="I16:L16"/>
    <mergeCell ref="I17:L17"/>
    <mergeCell ref="I18:L18"/>
    <mergeCell ref="I19:L19"/>
    <mergeCell ref="I32:L32"/>
    <mergeCell ref="I21:L21"/>
    <mergeCell ref="I22:L22"/>
    <mergeCell ref="I23:L23"/>
    <mergeCell ref="I24:L24"/>
    <mergeCell ref="I25:L25"/>
    <mergeCell ref="I26:L26"/>
    <mergeCell ref="I27:L27"/>
    <mergeCell ref="I28:L28"/>
    <mergeCell ref="I29:L29"/>
    <mergeCell ref="I30:L30"/>
    <mergeCell ref="I31:L31"/>
    <mergeCell ref="I39:L39"/>
    <mergeCell ref="A40:B40"/>
    <mergeCell ref="I40:L40"/>
    <mergeCell ref="A42:B42"/>
    <mergeCell ref="I33:L33"/>
    <mergeCell ref="I34:L34"/>
    <mergeCell ref="I35:L35"/>
    <mergeCell ref="I36:L36"/>
    <mergeCell ref="I37:L37"/>
    <mergeCell ref="I38:L38"/>
  </mergeCells>
  <phoneticPr fontId="4"/>
  <conditionalFormatting sqref="F9:F33 B9:B29 D9:D29 D31:D33 B31:B33 B35:B39 D35:D39 F35:F39">
    <cfRule type="expression" dxfId="21" priority="33" stopIfTrue="1">
      <formula>#REF!=1</formula>
    </cfRule>
  </conditionalFormatting>
  <conditionalFormatting sqref="M9:M39">
    <cfRule type="expression" dxfId="20" priority="34" stopIfTrue="1">
      <formula>#REF!</formula>
    </cfRule>
  </conditionalFormatting>
  <conditionalFormatting sqref="E9:E33 E35:E39">
    <cfRule type="expression" dxfId="19" priority="35" stopIfTrue="1">
      <formula>#REF!</formula>
    </cfRule>
    <cfRule type="expression" dxfId="18" priority="36" stopIfTrue="1">
      <formula>#REF!=1</formula>
    </cfRule>
  </conditionalFormatting>
  <conditionalFormatting sqref="A19:A39">
    <cfRule type="expression" dxfId="17" priority="31" stopIfTrue="1">
      <formula>WEEKDAY(A19)=1</formula>
    </cfRule>
    <cfRule type="expression" dxfId="16" priority="32">
      <formula>WEEKDAY(A19)=7</formula>
    </cfRule>
  </conditionalFormatting>
  <conditionalFormatting sqref="A19">
    <cfRule type="expression" dxfId="15" priority="30" stopIfTrue="1">
      <formula>ISERROR(MATCH($A19, INDIRECT("休業日!A1:A365"), 0)) =FALSE</formula>
    </cfRule>
  </conditionalFormatting>
  <conditionalFormatting sqref="A9:A18">
    <cfRule type="expression" dxfId="14" priority="28" stopIfTrue="1">
      <formula>WEEKDAY(A9)=1</formula>
    </cfRule>
    <cfRule type="expression" dxfId="13" priority="29">
      <formula>WEEKDAY(A9)=7</formula>
    </cfRule>
  </conditionalFormatting>
  <conditionalFormatting sqref="A9:A18">
    <cfRule type="expression" dxfId="12" priority="27" stopIfTrue="1">
      <formula>ISERROR(MATCH($A9, INDIRECT("休業日!A1:A365"), 0)) =FALSE</formula>
    </cfRule>
  </conditionalFormatting>
  <conditionalFormatting sqref="A20:A39">
    <cfRule type="expression" dxfId="11" priority="26" stopIfTrue="1">
      <formula>ISERROR(MATCH($A20, INDIRECT("休業日!A1:A365"), 0)) =FALSE</formula>
    </cfRule>
  </conditionalFormatting>
  <conditionalFormatting sqref="N19:N39">
    <cfRule type="expression" dxfId="10" priority="10" stopIfTrue="1">
      <formula>WEEKDAY(N19)=1</formula>
    </cfRule>
    <cfRule type="expression" dxfId="9" priority="11">
      <formula>WEEKDAY(N19)=7</formula>
    </cfRule>
  </conditionalFormatting>
  <conditionalFormatting sqref="N19">
    <cfRule type="expression" dxfId="8" priority="9" stopIfTrue="1">
      <formula>ISERROR(MATCH($A19, INDIRECT("休業日!A1:A365"), 0)) =FALSE</formula>
    </cfRule>
  </conditionalFormatting>
  <conditionalFormatting sqref="N9:N18">
    <cfRule type="expression" dxfId="7" priority="7" stopIfTrue="1">
      <formula>WEEKDAY(N9)=1</formula>
    </cfRule>
    <cfRule type="expression" dxfId="6" priority="8">
      <formula>WEEKDAY(N9)=7</formula>
    </cfRule>
  </conditionalFormatting>
  <conditionalFormatting sqref="N9:N18">
    <cfRule type="expression" dxfId="5" priority="6" stopIfTrue="1">
      <formula>ISERROR(MATCH($A9, INDIRECT("休業日!A1:A365"), 0)) =FALSE</formula>
    </cfRule>
  </conditionalFormatting>
  <conditionalFormatting sqref="N20:N39">
    <cfRule type="expression" dxfId="4" priority="5" stopIfTrue="1">
      <formula>ISERROR(MATCH($A20, INDIRECT("休業日!A1:A365"), 0)) =FALSE</formula>
    </cfRule>
  </conditionalFormatting>
  <conditionalFormatting sqref="B30 D30">
    <cfRule type="expression" dxfId="3" priority="4" stopIfTrue="1">
      <formula>#REF!=1</formula>
    </cfRule>
  </conditionalFormatting>
  <conditionalFormatting sqref="F34 B34 D34">
    <cfRule type="expression" dxfId="2" priority="1" stopIfTrue="1">
      <formula>#REF!=1</formula>
    </cfRule>
  </conditionalFormatting>
  <conditionalFormatting sqref="E34">
    <cfRule type="expression" dxfId="1" priority="2" stopIfTrue="1">
      <formula>#REF!</formula>
    </cfRule>
    <cfRule type="expression" dxfId="0" priority="3" stopIfTrue="1">
      <formula>#REF!=1</formula>
    </cfRule>
  </conditionalFormatting>
  <dataValidations count="7">
    <dataValidation type="textLength" imeMode="hiragana" operator="lessThanOrEqual" allowBlank="1" showInputMessage="1" showErrorMessage="1" errorTitle="入力文字数制限" error="２５５文字以内で入力してください。" sqref="A43:H46">
      <formula1>256</formula1>
    </dataValidation>
    <dataValidation imeMode="hiragana" allowBlank="1" sqref="I9:L39"/>
    <dataValidation type="whole" showInputMessage="1" showErrorMessage="1" sqref="J4:K4">
      <formula1>1</formula1>
      <formula2>20</formula2>
    </dataValidation>
    <dataValidation type="time" imeMode="off" operator="greaterThanOrEqual" allowBlank="1" showInputMessage="1" showErrorMessage="1" sqref="B9:B39 D9:F39">
      <formula1>0</formula1>
    </dataValidation>
    <dataValidation imeMode="hiragana" allowBlank="1" showInputMessage="1" showErrorMessage="1" sqref="J43:L43 I44:L46 A9:A39 N9:N39"/>
    <dataValidation allowBlank="1" showInputMessage="1" showErrorMessage="1" errorTitle="入力不可" error="自動計算のため、入力不可です。" sqref="C40"/>
    <dataValidation type="whole" operator="lessThanOrEqual" allowBlank="1" showInputMessage="1" showErrorMessage="1" errorTitle="入力不可" error="自動計算のため、入力不可です。" sqref="G9:H40 E40:F40 W9:W39 S9:S39 U9:U39 Q9:Q39 Y9:Y40 Q40:X40 O9:P44">
      <formula1>0</formula1>
    </dataValidation>
  </dataValidations>
  <printOptions horizontalCentered="1" verticalCentered="1"/>
  <pageMargins left="0.70866141732283472" right="0.70866141732283472" top="0.74803149606299213" bottom="0.74803149606299213" header="0.31496062992125984" footer="0.31496062992125984"/>
  <pageSetup paperSize="9" scale="88" orientation="portrait" r:id="rId1"/>
  <colBreaks count="1" manualBreakCount="1">
    <brk id="12" max="1048575" man="1"/>
  </colBreaks>
  <ignoredErrors>
    <ignoredError sqref="A10:A39 N10:N39" unlockedFormula="1"/>
    <ignoredError sqref="M37:M39" evalError="1"/>
  </ignoredErrors>
  <drawing r:id="rId2"/>
  <legacy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9966"/>
  </sheetPr>
  <dimension ref="A1:A99"/>
  <sheetViews>
    <sheetView workbookViewId="0"/>
  </sheetViews>
  <sheetFormatPr defaultRowHeight="13.5" x14ac:dyDescent="0.15"/>
  <cols>
    <col min="1" max="1" width="11.625" bestFit="1" customWidth="1"/>
  </cols>
  <sheetData>
    <row r="1" spans="1:1" x14ac:dyDescent="0.15">
      <c r="A1" s="38">
        <v>40178</v>
      </c>
    </row>
    <row r="2" spans="1:1" x14ac:dyDescent="0.15">
      <c r="A2" s="38">
        <v>40179</v>
      </c>
    </row>
    <row r="3" spans="1:1" x14ac:dyDescent="0.15">
      <c r="A3" s="38">
        <v>40180</v>
      </c>
    </row>
    <row r="4" spans="1:1" x14ac:dyDescent="0.15">
      <c r="A4" s="38">
        <v>40190</v>
      </c>
    </row>
    <row r="5" spans="1:1" x14ac:dyDescent="0.15">
      <c r="A5" s="38">
        <v>40219</v>
      </c>
    </row>
    <row r="6" spans="1:1" x14ac:dyDescent="0.15">
      <c r="A6" s="38">
        <v>40257</v>
      </c>
    </row>
    <row r="7" spans="1:1" x14ac:dyDescent="0.15">
      <c r="A7" s="38">
        <v>40296</v>
      </c>
    </row>
    <row r="8" spans="1:1" x14ac:dyDescent="0.15">
      <c r="A8" s="38">
        <v>40302</v>
      </c>
    </row>
    <row r="9" spans="1:1" x14ac:dyDescent="0.15">
      <c r="A9" s="38">
        <v>40303</v>
      </c>
    </row>
    <row r="10" spans="1:1" x14ac:dyDescent="0.15">
      <c r="A10" s="38">
        <v>40379</v>
      </c>
    </row>
    <row r="11" spans="1:1" x14ac:dyDescent="0.15">
      <c r="A11" s="38">
        <v>40435</v>
      </c>
    </row>
    <row r="12" spans="1:1" x14ac:dyDescent="0.15">
      <c r="A12" s="38">
        <v>40443</v>
      </c>
    </row>
    <row r="13" spans="1:1" x14ac:dyDescent="0.15">
      <c r="A13" s="38">
        <v>40463</v>
      </c>
    </row>
    <row r="14" spans="1:1" x14ac:dyDescent="0.15">
      <c r="A14" s="38">
        <v>40484</v>
      </c>
    </row>
    <row r="15" spans="1:1" x14ac:dyDescent="0.15">
      <c r="A15" s="38">
        <v>40505</v>
      </c>
    </row>
    <row r="16" spans="1:1" x14ac:dyDescent="0.15">
      <c r="A16" s="38">
        <v>40534</v>
      </c>
    </row>
    <row r="17" spans="1:1" x14ac:dyDescent="0.15">
      <c r="A17" s="38">
        <v>40541</v>
      </c>
    </row>
    <row r="18" spans="1:1" x14ac:dyDescent="0.15">
      <c r="A18" s="38">
        <v>40542</v>
      </c>
    </row>
    <row r="19" spans="1:1" x14ac:dyDescent="0.15">
      <c r="A19" s="38">
        <v>40543</v>
      </c>
    </row>
    <row r="20" spans="1:1" x14ac:dyDescent="0.15">
      <c r="A20" s="38">
        <v>40544</v>
      </c>
    </row>
    <row r="21" spans="1:1" x14ac:dyDescent="0.15">
      <c r="A21" s="38">
        <v>40554</v>
      </c>
    </row>
    <row r="22" spans="1:1" x14ac:dyDescent="0.15">
      <c r="A22" s="38">
        <v>40584</v>
      </c>
    </row>
    <row r="23" spans="1:1" x14ac:dyDescent="0.15">
      <c r="A23" s="38">
        <v>40661</v>
      </c>
    </row>
    <row r="24" spans="1:1" x14ac:dyDescent="0.15">
      <c r="A24" s="38">
        <v>40666</v>
      </c>
    </row>
    <row r="25" spans="1:1" x14ac:dyDescent="0.15">
      <c r="A25" s="38">
        <v>40667</v>
      </c>
    </row>
    <row r="26" spans="1:1" x14ac:dyDescent="0.15">
      <c r="A26" s="38">
        <v>40668</v>
      </c>
    </row>
    <row r="27" spans="1:1" x14ac:dyDescent="0.15">
      <c r="A27" s="38">
        <v>40743</v>
      </c>
    </row>
    <row r="28" spans="1:1" x14ac:dyDescent="0.15">
      <c r="A28" s="38">
        <v>40806</v>
      </c>
    </row>
    <row r="29" spans="1:1" x14ac:dyDescent="0.15">
      <c r="A29" s="38">
        <v>40807</v>
      </c>
    </row>
    <row r="30" spans="1:1" x14ac:dyDescent="0.15">
      <c r="A30" s="38">
        <v>40808</v>
      </c>
    </row>
    <row r="31" spans="1:1" x14ac:dyDescent="0.15">
      <c r="A31" s="38">
        <v>40827</v>
      </c>
    </row>
    <row r="32" spans="1:1" x14ac:dyDescent="0.15">
      <c r="A32" s="38">
        <v>40849</v>
      </c>
    </row>
    <row r="33" spans="1:1" x14ac:dyDescent="0.15">
      <c r="A33" s="38">
        <v>40869</v>
      </c>
    </row>
    <row r="34" spans="1:1" x14ac:dyDescent="0.15">
      <c r="A34" s="38">
        <v>40899</v>
      </c>
    </row>
    <row r="35" spans="1:1" x14ac:dyDescent="0.15">
      <c r="A35" s="38">
        <v>40908</v>
      </c>
    </row>
    <row r="36" spans="1:1" x14ac:dyDescent="0.15">
      <c r="A36" s="38">
        <v>40918</v>
      </c>
    </row>
    <row r="37" spans="1:1" x14ac:dyDescent="0.15">
      <c r="A37" s="38">
        <v>40949</v>
      </c>
    </row>
    <row r="38" spans="1:1" x14ac:dyDescent="0.15">
      <c r="A38" s="38">
        <v>40987</v>
      </c>
    </row>
    <row r="39" spans="1:1" x14ac:dyDescent="0.15">
      <c r="A39" s="38">
        <v>40988</v>
      </c>
    </row>
    <row r="40" spans="1:1" x14ac:dyDescent="0.15">
      <c r="A40" s="38">
        <v>41027</v>
      </c>
    </row>
    <row r="41" spans="1:1" x14ac:dyDescent="0.15">
      <c r="A41" s="38">
        <v>41031</v>
      </c>
    </row>
    <row r="42" spans="1:1" x14ac:dyDescent="0.15">
      <c r="A42" s="38">
        <v>41032</v>
      </c>
    </row>
    <row r="43" spans="1:1" x14ac:dyDescent="0.15">
      <c r="A43" s="38">
        <v>41033</v>
      </c>
    </row>
    <row r="44" spans="1:1" x14ac:dyDescent="0.15">
      <c r="A44" s="38">
        <v>41107</v>
      </c>
    </row>
    <row r="45" spans="1:1" x14ac:dyDescent="0.15">
      <c r="A45" s="38">
        <v>41131</v>
      </c>
    </row>
    <row r="46" spans="1:1" x14ac:dyDescent="0.15">
      <c r="A46" s="38">
        <v>41170</v>
      </c>
    </row>
    <row r="47" spans="1:1" x14ac:dyDescent="0.15">
      <c r="A47" s="38">
        <v>41173</v>
      </c>
    </row>
    <row r="48" spans="1:1" x14ac:dyDescent="0.15">
      <c r="A48" s="38">
        <v>41191</v>
      </c>
    </row>
    <row r="49" spans="1:1" x14ac:dyDescent="0.15">
      <c r="A49" s="38">
        <v>41215</v>
      </c>
    </row>
    <row r="50" spans="1:1" x14ac:dyDescent="0.15">
      <c r="A50" s="38">
        <v>41235</v>
      </c>
    </row>
    <row r="51" spans="1:1" x14ac:dyDescent="0.15">
      <c r="A51" s="38">
        <v>41265</v>
      </c>
    </row>
    <row r="52" spans="1:1" x14ac:dyDescent="0.15">
      <c r="A52" s="38">
        <v>41274</v>
      </c>
    </row>
    <row r="53" spans="1:1" x14ac:dyDescent="0.15">
      <c r="A53" s="38">
        <v>41275</v>
      </c>
    </row>
    <row r="54" spans="1:1" x14ac:dyDescent="0.15">
      <c r="A54" s="38">
        <v>41276</v>
      </c>
    </row>
    <row r="55" spans="1:1" x14ac:dyDescent="0.15">
      <c r="A55" s="38">
        <v>41282</v>
      </c>
    </row>
    <row r="56" spans="1:1" x14ac:dyDescent="0.15">
      <c r="A56" s="38">
        <v>41315</v>
      </c>
    </row>
    <row r="57" spans="1:1" x14ac:dyDescent="0.15">
      <c r="A57" s="38">
        <v>41352</v>
      </c>
    </row>
    <row r="58" spans="1:1" x14ac:dyDescent="0.15">
      <c r="A58" s="38">
        <v>41392</v>
      </c>
    </row>
    <row r="59" spans="1:1" x14ac:dyDescent="0.15">
      <c r="A59" s="38">
        <v>41396</v>
      </c>
    </row>
    <row r="60" spans="1:1" x14ac:dyDescent="0.15">
      <c r="A60" s="38">
        <v>41397</v>
      </c>
    </row>
    <row r="61" spans="1:1" x14ac:dyDescent="0.15">
      <c r="A61" s="38">
        <v>41398</v>
      </c>
    </row>
    <row r="62" spans="1:1" x14ac:dyDescent="0.15">
      <c r="A62" s="38">
        <v>41471</v>
      </c>
    </row>
    <row r="63" spans="1:1" x14ac:dyDescent="0.15">
      <c r="A63" s="38">
        <v>41496</v>
      </c>
    </row>
    <row r="64" spans="1:1" x14ac:dyDescent="0.15">
      <c r="A64" s="38">
        <v>41534</v>
      </c>
    </row>
    <row r="65" spans="1:1" x14ac:dyDescent="0.15">
      <c r="A65" s="38">
        <v>41539</v>
      </c>
    </row>
    <row r="66" spans="1:1" x14ac:dyDescent="0.15">
      <c r="A66" s="38">
        <v>41555</v>
      </c>
    </row>
    <row r="67" spans="1:1" x14ac:dyDescent="0.15">
      <c r="A67" s="38">
        <v>41580</v>
      </c>
    </row>
    <row r="68" spans="1:1" x14ac:dyDescent="0.15">
      <c r="A68" s="38">
        <v>41600</v>
      </c>
    </row>
    <row r="69" spans="1:1" x14ac:dyDescent="0.15">
      <c r="A69" s="38">
        <v>41630</v>
      </c>
    </row>
    <row r="70" spans="1:1" x14ac:dyDescent="0.15">
      <c r="A70" s="38">
        <v>41634</v>
      </c>
    </row>
    <row r="71" spans="1:1" x14ac:dyDescent="0.15">
      <c r="A71" s="38">
        <v>41635</v>
      </c>
    </row>
    <row r="72" spans="1:1" x14ac:dyDescent="0.15">
      <c r="A72" s="38">
        <v>41636</v>
      </c>
    </row>
    <row r="73" spans="1:1" x14ac:dyDescent="0.15">
      <c r="A73" s="38">
        <v>41639</v>
      </c>
    </row>
    <row r="74" spans="1:1" x14ac:dyDescent="0.15">
      <c r="A74" s="38">
        <v>41640</v>
      </c>
    </row>
    <row r="75" spans="1:1" x14ac:dyDescent="0.15">
      <c r="A75" s="38">
        <v>41641</v>
      </c>
    </row>
    <row r="76" spans="1:1" x14ac:dyDescent="0.15">
      <c r="A76" s="38">
        <v>41646</v>
      </c>
    </row>
    <row r="77" spans="1:1" x14ac:dyDescent="0.15">
      <c r="A77" s="38">
        <v>41680</v>
      </c>
    </row>
    <row r="78" spans="1:1" x14ac:dyDescent="0.15">
      <c r="A78" s="38">
        <v>41681</v>
      </c>
    </row>
    <row r="79" spans="1:1" x14ac:dyDescent="0.15">
      <c r="A79" s="38">
        <v>41718</v>
      </c>
    </row>
    <row r="80" spans="1:1" x14ac:dyDescent="0.15">
      <c r="A80" s="38">
        <v>41757</v>
      </c>
    </row>
    <row r="81" spans="1:1" x14ac:dyDescent="0.15">
      <c r="A81" s="38">
        <v>41758</v>
      </c>
    </row>
    <row r="82" spans="1:1" x14ac:dyDescent="0.15">
      <c r="A82" s="38">
        <v>41761</v>
      </c>
    </row>
    <row r="83" spans="1:1" x14ac:dyDescent="0.15">
      <c r="A83" s="38">
        <v>41762</v>
      </c>
    </row>
    <row r="84" spans="1:1" x14ac:dyDescent="0.15">
      <c r="A84" s="38">
        <v>41763</v>
      </c>
    </row>
    <row r="85" spans="1:1" x14ac:dyDescent="0.15">
      <c r="A85" s="38">
        <v>41835</v>
      </c>
    </row>
    <row r="86" spans="1:1" x14ac:dyDescent="0.15">
      <c r="A86" s="38">
        <v>41861</v>
      </c>
    </row>
    <row r="87" spans="1:1" x14ac:dyDescent="0.15">
      <c r="A87" s="38">
        <v>41898</v>
      </c>
    </row>
    <row r="88" spans="1:1" x14ac:dyDescent="0.15">
      <c r="A88" s="38">
        <v>41904</v>
      </c>
    </row>
    <row r="89" spans="1:1" x14ac:dyDescent="0.15">
      <c r="A89" s="38">
        <v>41905</v>
      </c>
    </row>
    <row r="90" spans="1:1" x14ac:dyDescent="0.15">
      <c r="A90" s="38">
        <v>41919</v>
      </c>
    </row>
    <row r="91" spans="1:1" x14ac:dyDescent="0.15">
      <c r="A91" s="38">
        <v>41945</v>
      </c>
    </row>
    <row r="92" spans="1:1" x14ac:dyDescent="0.15">
      <c r="A92" s="38">
        <v>41965</v>
      </c>
    </row>
    <row r="93" spans="1:1" x14ac:dyDescent="0.15">
      <c r="A93" s="38">
        <v>41995</v>
      </c>
    </row>
    <row r="94" spans="1:1" x14ac:dyDescent="0.15">
      <c r="A94" s="38">
        <v>41996</v>
      </c>
    </row>
    <row r="95" spans="1:1" x14ac:dyDescent="0.15">
      <c r="A95" s="38">
        <v>42000</v>
      </c>
    </row>
    <row r="96" spans="1:1" x14ac:dyDescent="0.15">
      <c r="A96" s="38">
        <v>42003</v>
      </c>
    </row>
    <row r="97" spans="1:1" x14ac:dyDescent="0.15">
      <c r="A97" s="38">
        <v>42004</v>
      </c>
    </row>
    <row r="98" spans="1:1" x14ac:dyDescent="0.15">
      <c r="A98" s="38">
        <v>42005</v>
      </c>
    </row>
    <row r="99" spans="1:1" x14ac:dyDescent="0.15">
      <c r="A99" s="38">
        <v>42006</v>
      </c>
    </row>
  </sheetData>
  <phoneticPr fontId="4"/>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pageSetUpPr fitToPage="1"/>
  </sheetPr>
  <dimension ref="A1:Y50"/>
  <sheetViews>
    <sheetView zoomScale="85" zoomScaleNormal="85" workbookViewId="0">
      <pane ySplit="8" topLeftCell="A9" activePane="bottomLeft" state="frozen"/>
      <selection pane="bottomLeft" activeCell="A9" sqref="A9"/>
    </sheetView>
  </sheetViews>
  <sheetFormatPr defaultColWidth="8" defaultRowHeight="0" customHeight="1" zeroHeight="1" x14ac:dyDescent="0.15"/>
  <cols>
    <col min="1" max="1" width="11.375" bestFit="1" customWidth="1"/>
    <col min="2" max="2" width="8.625" customWidth="1"/>
    <col min="3" max="3" width="4.375" customWidth="1"/>
    <col min="4" max="8" width="8.625" customWidth="1"/>
    <col min="9" max="9" width="15.75" customWidth="1"/>
    <col min="10" max="10" width="7.75" customWidth="1"/>
    <col min="11" max="12" width="3.875" customWidth="1"/>
    <col min="13" max="13" width="2.5" style="5" customWidth="1"/>
    <col min="14" max="14" width="5.5" style="5" bestFit="1" customWidth="1"/>
    <col min="15" max="15" width="13.875" bestFit="1" customWidth="1"/>
    <col min="16" max="16" width="13.875" customWidth="1"/>
    <col min="17" max="17" width="13.875" bestFit="1" customWidth="1"/>
    <col min="18" max="18" width="13.875" customWidth="1"/>
    <col min="19" max="19" width="13.875" bestFit="1" customWidth="1"/>
    <col min="20" max="20" width="13.875" customWidth="1"/>
    <col min="21" max="21" width="13.875" bestFit="1" customWidth="1"/>
    <col min="22" max="22" width="13.875" customWidth="1"/>
    <col min="23" max="23" width="13.875" bestFit="1" customWidth="1"/>
    <col min="24" max="24" width="13.875" customWidth="1"/>
    <col min="25" max="25" width="17.25" style="157" customWidth="1"/>
  </cols>
  <sheetData>
    <row r="1" spans="1:25" ht="33" customHeight="1" thickBot="1" x14ac:dyDescent="0.2">
      <c r="A1" s="442" t="s">
        <v>19</v>
      </c>
      <c r="B1" s="442"/>
      <c r="C1" s="442"/>
      <c r="D1" s="442"/>
      <c r="E1" s="442"/>
      <c r="F1" s="442"/>
      <c r="G1" s="442"/>
      <c r="H1" s="442"/>
      <c r="I1" s="442"/>
      <c r="J1" s="442"/>
      <c r="K1" s="442"/>
      <c r="L1" s="442"/>
      <c r="N1" s="443" t="s">
        <v>20</v>
      </c>
      <c r="O1" s="444"/>
      <c r="P1" s="444"/>
      <c r="Q1" s="444"/>
      <c r="R1" s="444"/>
      <c r="S1" s="444"/>
      <c r="T1" s="444"/>
      <c r="U1" s="444"/>
      <c r="V1" s="444"/>
    </row>
    <row r="2" spans="1:25" ht="17.25" customHeight="1" thickBot="1" x14ac:dyDescent="0.2">
      <c r="A2" s="41"/>
      <c r="B2" s="2"/>
      <c r="C2" s="2"/>
      <c r="D2" s="2"/>
      <c r="E2" s="36"/>
      <c r="F2" s="36"/>
      <c r="G2" s="36"/>
      <c r="H2" s="36"/>
      <c r="I2" s="3"/>
      <c r="J2" s="4"/>
      <c r="K2" s="4"/>
      <c r="N2" s="26"/>
      <c r="O2" s="134" t="s">
        <v>30</v>
      </c>
      <c r="P2" s="135" t="s">
        <v>31</v>
      </c>
      <c r="Q2" s="135" t="s">
        <v>32</v>
      </c>
      <c r="R2" s="136" t="s">
        <v>28</v>
      </c>
      <c r="Y2" s="158" t="s">
        <v>54</v>
      </c>
    </row>
    <row r="3" spans="1:25" ht="17.25" customHeight="1" thickBot="1" x14ac:dyDescent="0.2">
      <c r="A3" s="1"/>
      <c r="B3" s="2"/>
      <c r="C3" s="2"/>
      <c r="D3" s="2"/>
      <c r="E3" s="36"/>
      <c r="F3" s="36"/>
      <c r="G3" s="36"/>
      <c r="H3" s="36"/>
      <c r="I3" s="3"/>
      <c r="J3" s="4"/>
      <c r="K3" s="4"/>
      <c r="N3" s="26"/>
      <c r="O3" s="42">
        <v>200</v>
      </c>
      <c r="P3" s="40">
        <f ca="1">C40</f>
        <v>20</v>
      </c>
      <c r="Q3" s="65">
        <f ca="1">O3/P3</f>
        <v>10</v>
      </c>
      <c r="R3" s="66" t="str">
        <f ca="1">TEXT(Q3/24,"h:mm")</f>
        <v>10:00</v>
      </c>
    </row>
    <row r="4" spans="1:25" ht="8.1" customHeight="1" thickBot="1" x14ac:dyDescent="0.2">
      <c r="B4" s="37"/>
      <c r="C4" s="37"/>
      <c r="D4" s="37"/>
      <c r="I4" s="6"/>
      <c r="J4" s="7">
        <v>1</v>
      </c>
      <c r="K4" s="7"/>
      <c r="M4" s="6"/>
      <c r="N4" s="6"/>
      <c r="O4" s="88"/>
      <c r="P4" s="88"/>
    </row>
    <row r="5" spans="1:25" ht="20.100000000000001" customHeight="1" thickTop="1" x14ac:dyDescent="0.15">
      <c r="A5" s="331" t="s">
        <v>18</v>
      </c>
      <c r="B5" s="445">
        <v>41182</v>
      </c>
      <c r="C5" s="446"/>
      <c r="D5" s="447"/>
      <c r="G5" s="448" t="s">
        <v>0</v>
      </c>
      <c r="H5" s="449"/>
      <c r="I5" s="450" t="s">
        <v>59</v>
      </c>
      <c r="J5" s="450"/>
      <c r="K5" s="450"/>
      <c r="L5" s="451"/>
      <c r="M5" s="6"/>
      <c r="N5" s="133" t="s">
        <v>16</v>
      </c>
      <c r="P5" s="133"/>
      <c r="Q5" s="83" t="s">
        <v>52</v>
      </c>
      <c r="R5" s="79"/>
      <c r="S5" s="85" t="s">
        <v>37</v>
      </c>
      <c r="T5" s="117"/>
      <c r="U5" s="87" t="s">
        <v>40</v>
      </c>
      <c r="V5" s="81"/>
      <c r="W5" s="115" t="s">
        <v>43</v>
      </c>
      <c r="X5" s="107"/>
    </row>
    <row r="6" spans="1:25" ht="20.100000000000001" customHeight="1" thickBot="1" x14ac:dyDescent="0.2">
      <c r="A6" s="332" t="s">
        <v>57</v>
      </c>
      <c r="B6" s="436" t="s">
        <v>61</v>
      </c>
      <c r="C6" s="437"/>
      <c r="D6" s="438"/>
      <c r="E6" s="8"/>
      <c r="F6" s="9"/>
      <c r="G6" s="439" t="s">
        <v>1</v>
      </c>
      <c r="H6" s="440"/>
      <c r="I6" s="441" t="s">
        <v>60</v>
      </c>
      <c r="J6" s="441"/>
      <c r="K6" s="441"/>
      <c r="L6" s="25" t="s">
        <v>2</v>
      </c>
      <c r="M6" s="6"/>
      <c r="N6" s="6"/>
      <c r="Q6" s="84" t="s">
        <v>53</v>
      </c>
      <c r="R6" s="80"/>
      <c r="S6" s="86" t="s">
        <v>38</v>
      </c>
      <c r="T6" s="118"/>
      <c r="U6" s="120" t="s">
        <v>41</v>
      </c>
      <c r="V6" s="82"/>
      <c r="W6" s="121" t="s">
        <v>44</v>
      </c>
      <c r="X6" s="108"/>
    </row>
    <row r="7" spans="1:25" ht="19.5" customHeight="1" thickBot="1" x14ac:dyDescent="0.2">
      <c r="A7" s="330" t="str">
        <f>IF(LEN(B5)=6,B5,CONCATENATE(,YEAR(B5),IF(LEN(MONTH(B5)) &gt; 1, "", "0"), MONTH(B5)))</f>
        <v>201610</v>
      </c>
      <c r="D7" s="10"/>
      <c r="E7" s="11"/>
      <c r="F7" s="12"/>
      <c r="G7" s="12"/>
      <c r="H7" s="2"/>
      <c r="I7" s="2"/>
      <c r="J7" s="2"/>
      <c r="K7" s="2"/>
      <c r="L7" s="13"/>
      <c r="M7" s="6"/>
      <c r="N7" s="6"/>
      <c r="Q7" s="84" t="s">
        <v>50</v>
      </c>
      <c r="R7" s="116"/>
      <c r="S7" s="119" t="s">
        <v>39</v>
      </c>
      <c r="T7" s="122"/>
      <c r="U7" s="125" t="s">
        <v>42</v>
      </c>
      <c r="V7" s="123"/>
      <c r="W7" s="126" t="s">
        <v>45</v>
      </c>
      <c r="X7" s="124"/>
    </row>
    <row r="8" spans="1:25" ht="24.75" customHeight="1" thickTop="1" thickBot="1" x14ac:dyDescent="0.2">
      <c r="A8" s="70" t="s">
        <v>3</v>
      </c>
      <c r="B8" s="427" t="s">
        <v>4</v>
      </c>
      <c r="C8" s="428"/>
      <c r="D8" s="429"/>
      <c r="E8" s="71" t="s">
        <v>17</v>
      </c>
      <c r="F8" s="72" t="s">
        <v>5</v>
      </c>
      <c r="G8" s="71" t="s">
        <v>21</v>
      </c>
      <c r="H8" s="73" t="s">
        <v>6</v>
      </c>
      <c r="I8" s="430" t="s">
        <v>7</v>
      </c>
      <c r="J8" s="430"/>
      <c r="K8" s="430"/>
      <c r="L8" s="431"/>
      <c r="M8" s="67">
        <v>0.33333333333333331</v>
      </c>
      <c r="N8" s="75" t="s">
        <v>15</v>
      </c>
      <c r="O8" s="137" t="s">
        <v>27</v>
      </c>
      <c r="P8" s="138" t="s">
        <v>14</v>
      </c>
      <c r="Q8" s="141" t="s">
        <v>46</v>
      </c>
      <c r="R8" s="142" t="s">
        <v>14</v>
      </c>
      <c r="S8" s="145" t="s">
        <v>47</v>
      </c>
      <c r="T8" s="146" t="s">
        <v>14</v>
      </c>
      <c r="U8" s="149" t="s">
        <v>48</v>
      </c>
      <c r="V8" s="150" t="s">
        <v>14</v>
      </c>
      <c r="W8" s="153" t="s">
        <v>49</v>
      </c>
      <c r="X8" s="154" t="s">
        <v>14</v>
      </c>
      <c r="Y8" s="138" t="s">
        <v>55</v>
      </c>
    </row>
    <row r="9" spans="1:25" ht="20.100000000000001" customHeight="1" thickTop="1" x14ac:dyDescent="0.15">
      <c r="A9" s="60">
        <f>TEXT(CONCATENATE(A7, "01"), "0000!/00!/00")*1</f>
        <v>41182</v>
      </c>
      <c r="B9" s="62"/>
      <c r="C9" s="14" t="s">
        <v>8</v>
      </c>
      <c r="D9" s="43"/>
      <c r="E9" s="44"/>
      <c r="F9" s="45"/>
      <c r="G9" s="68">
        <f ca="1">IF(ISERROR(M9), 0, IF(M9="営業日", M$8, 0))</f>
        <v>0</v>
      </c>
      <c r="H9" s="56">
        <f>D9-B9-E9-F9</f>
        <v>0</v>
      </c>
      <c r="I9" s="432"/>
      <c r="J9" s="433"/>
      <c r="K9" s="434"/>
      <c r="L9" s="435"/>
      <c r="M9" s="39" t="str">
        <f ca="1">IF(WEEKDAY(A9)=1,"",IF(WEEKDAY(A9)=7,"",IF(ISERROR(MATCH(A9,INDIRECT("休業日!a1:a365"),0))=FALSE,"","営業日")))</f>
        <v/>
      </c>
      <c r="N9" s="76">
        <f>TEXT(CONCATENATE(A7, "01"), "0000!/00!/00")*1</f>
        <v>41182</v>
      </c>
      <c r="O9" s="127">
        <f t="shared" ref="O9:O10" ca="1" si="0">IF(ISERROR(M9), 0, IF(M9="営業日", $Q$3, 0))</f>
        <v>0</v>
      </c>
      <c r="P9" s="128">
        <f t="shared" ref="P9:P10" si="1">H9*24</f>
        <v>0</v>
      </c>
      <c r="Q9" s="98">
        <f ca="1">$O9*R$7</f>
        <v>0</v>
      </c>
      <c r="R9" s="89"/>
      <c r="S9" s="101">
        <f ca="1">$O9*T$7</f>
        <v>0</v>
      </c>
      <c r="T9" s="90"/>
      <c r="U9" s="104">
        <f ca="1">$O9*V$7</f>
        <v>0</v>
      </c>
      <c r="V9" s="91"/>
      <c r="W9" s="109">
        <f ca="1">$O9*X$7</f>
        <v>0</v>
      </c>
      <c r="X9" s="110"/>
      <c r="Y9" s="160">
        <f>R9+T9+V9+X9</f>
        <v>0</v>
      </c>
    </row>
    <row r="10" spans="1:25" ht="20.100000000000001" customHeight="1" x14ac:dyDescent="0.15">
      <c r="A10" s="60">
        <f>IF(A9="", "",IF(MONTH(A9)=MONTH(A9+1),A9+1,""))</f>
        <v>41183</v>
      </c>
      <c r="B10" s="62"/>
      <c r="C10" s="14" t="s">
        <v>8</v>
      </c>
      <c r="D10" s="43"/>
      <c r="E10" s="46"/>
      <c r="F10" s="47"/>
      <c r="G10" s="68">
        <f t="shared" ref="G10:G39" ca="1" si="2">IF(ISERROR(M10), 0, IF(M10="営業日", M$8, 0))</f>
        <v>0</v>
      </c>
      <c r="H10" s="57">
        <f t="shared" ref="H10:H39" si="3">D10-B10-E10-F10</f>
        <v>0</v>
      </c>
      <c r="I10" s="413"/>
      <c r="J10" s="414"/>
      <c r="K10" s="415"/>
      <c r="L10" s="416"/>
      <c r="M10" s="39" t="str">
        <f t="shared" ref="M10:M39" ca="1" si="4">IF(WEEKDAY(A10)=1,"",IF(WEEKDAY(A10)=7,"",IF(ISERROR(MATCH(A10,INDIRECT("休業日!a1:a365"),0))=FALSE,"","営業日")))</f>
        <v/>
      </c>
      <c r="N10" s="77">
        <f>IF(N9="", "",IF(MONTH(N9)=MONTH(N9+1),N9+1,""))</f>
        <v>41183</v>
      </c>
      <c r="O10" s="129">
        <f t="shared" ca="1" si="0"/>
        <v>0</v>
      </c>
      <c r="P10" s="130">
        <f t="shared" si="1"/>
        <v>0</v>
      </c>
      <c r="Q10" s="99">
        <f t="shared" ref="Q10:W39" ca="1" si="5">$O10*R$7</f>
        <v>0</v>
      </c>
      <c r="R10" s="92"/>
      <c r="S10" s="102">
        <f t="shared" ca="1" si="5"/>
        <v>0</v>
      </c>
      <c r="T10" s="93"/>
      <c r="U10" s="105">
        <f t="shared" ca="1" si="5"/>
        <v>0</v>
      </c>
      <c r="V10" s="94"/>
      <c r="W10" s="111">
        <f t="shared" ca="1" si="5"/>
        <v>0</v>
      </c>
      <c r="X10" s="112"/>
      <c r="Y10" s="161">
        <f t="shared" ref="Y10:Y39" si="6">R10+T10+V10+X10</f>
        <v>0</v>
      </c>
    </row>
    <row r="11" spans="1:25" ht="20.100000000000001" customHeight="1" x14ac:dyDescent="0.15">
      <c r="A11" s="60">
        <f t="shared" ref="A11:A39" si="7">IF(A10="", "",IF(MONTH(A10)=MONTH(A10+1),A10+1,""))</f>
        <v>41184</v>
      </c>
      <c r="B11" s="62">
        <v>0.41666666666666669</v>
      </c>
      <c r="C11" s="14" t="s">
        <v>8</v>
      </c>
      <c r="D11" s="43">
        <v>0.83333333333333337</v>
      </c>
      <c r="E11" s="48">
        <v>4.1666666666666664E-2</v>
      </c>
      <c r="F11" s="47"/>
      <c r="G11" s="68">
        <f t="shared" ca="1" si="2"/>
        <v>0.33333333333333331</v>
      </c>
      <c r="H11" s="57">
        <f t="shared" si="3"/>
        <v>0.375</v>
      </c>
      <c r="I11" s="413"/>
      <c r="J11" s="414"/>
      <c r="K11" s="415"/>
      <c r="L11" s="416"/>
      <c r="M11" s="39" t="str">
        <f t="shared" ca="1" si="4"/>
        <v>営業日</v>
      </c>
      <c r="N11" s="77">
        <f t="shared" ref="N11:N39" si="8">IF(N10="", "",IF(MONTH(N10)=MONTH(N10+1),N10+1,""))</f>
        <v>41184</v>
      </c>
      <c r="O11" s="129">
        <f ca="1">IF(ISERROR(M11), 0, IF(M11="営業日", $Q$3, 0))</f>
        <v>10</v>
      </c>
      <c r="P11" s="130">
        <f>H11*24</f>
        <v>9</v>
      </c>
      <c r="Q11" s="99">
        <f t="shared" ca="1" si="5"/>
        <v>0</v>
      </c>
      <c r="R11" s="92"/>
      <c r="S11" s="102">
        <f t="shared" ca="1" si="5"/>
        <v>0</v>
      </c>
      <c r="T11" s="93"/>
      <c r="U11" s="105">
        <f t="shared" ca="1" si="5"/>
        <v>0</v>
      </c>
      <c r="V11" s="94"/>
      <c r="W11" s="111">
        <f t="shared" ca="1" si="5"/>
        <v>0</v>
      </c>
      <c r="X11" s="112"/>
      <c r="Y11" s="161">
        <f t="shared" si="6"/>
        <v>0</v>
      </c>
    </row>
    <row r="12" spans="1:25" ht="20.100000000000001" customHeight="1" x14ac:dyDescent="0.15">
      <c r="A12" s="60">
        <f t="shared" si="7"/>
        <v>41185</v>
      </c>
      <c r="B12" s="62">
        <v>0.41666666666666669</v>
      </c>
      <c r="C12" s="14" t="s">
        <v>8</v>
      </c>
      <c r="D12" s="43">
        <v>0.83333333333333337</v>
      </c>
      <c r="E12" s="48">
        <v>4.1666666666666664E-2</v>
      </c>
      <c r="F12" s="47"/>
      <c r="G12" s="68">
        <f t="shared" ca="1" si="2"/>
        <v>0.33333333333333331</v>
      </c>
      <c r="H12" s="57">
        <f t="shared" si="3"/>
        <v>0.375</v>
      </c>
      <c r="I12" s="413"/>
      <c r="J12" s="414"/>
      <c r="K12" s="415"/>
      <c r="L12" s="416"/>
      <c r="M12" s="39" t="str">
        <f t="shared" ca="1" si="4"/>
        <v>営業日</v>
      </c>
      <c r="N12" s="77">
        <f t="shared" si="8"/>
        <v>41185</v>
      </c>
      <c r="O12" s="129">
        <f t="shared" ref="O12:O39" ca="1" si="9">IF(ISERROR(M12), 0, IF(M12="営業日", $Q$3, 0))</f>
        <v>10</v>
      </c>
      <c r="P12" s="130">
        <f t="shared" ref="P12:P39" si="10">H12*24</f>
        <v>9</v>
      </c>
      <c r="Q12" s="99">
        <f t="shared" ca="1" si="5"/>
        <v>0</v>
      </c>
      <c r="R12" s="92"/>
      <c r="S12" s="102">
        <f t="shared" ca="1" si="5"/>
        <v>0</v>
      </c>
      <c r="T12" s="93"/>
      <c r="U12" s="105">
        <f t="shared" ca="1" si="5"/>
        <v>0</v>
      </c>
      <c r="V12" s="94"/>
      <c r="W12" s="111">
        <f t="shared" ca="1" si="5"/>
        <v>0</v>
      </c>
      <c r="X12" s="112"/>
      <c r="Y12" s="161">
        <f t="shared" si="6"/>
        <v>0</v>
      </c>
    </row>
    <row r="13" spans="1:25" ht="20.100000000000001" customHeight="1" x14ac:dyDescent="0.15">
      <c r="A13" s="60">
        <f t="shared" si="7"/>
        <v>41186</v>
      </c>
      <c r="B13" s="62">
        <v>0.41666666666666669</v>
      </c>
      <c r="C13" s="14" t="s">
        <v>8</v>
      </c>
      <c r="D13" s="43">
        <v>0.83333333333333337</v>
      </c>
      <c r="E13" s="48">
        <v>4.1666666666666664E-2</v>
      </c>
      <c r="F13" s="47"/>
      <c r="G13" s="68">
        <f t="shared" ca="1" si="2"/>
        <v>0.33333333333333331</v>
      </c>
      <c r="H13" s="57">
        <f t="shared" si="3"/>
        <v>0.375</v>
      </c>
      <c r="I13" s="413"/>
      <c r="J13" s="414"/>
      <c r="K13" s="415"/>
      <c r="L13" s="416"/>
      <c r="M13" s="39" t="str">
        <f t="shared" ca="1" si="4"/>
        <v>営業日</v>
      </c>
      <c r="N13" s="77">
        <f t="shared" si="8"/>
        <v>41186</v>
      </c>
      <c r="O13" s="129">
        <f t="shared" ca="1" si="9"/>
        <v>10</v>
      </c>
      <c r="P13" s="130">
        <f t="shared" si="10"/>
        <v>9</v>
      </c>
      <c r="Q13" s="99">
        <f t="shared" ca="1" si="5"/>
        <v>0</v>
      </c>
      <c r="R13" s="92"/>
      <c r="S13" s="102">
        <f t="shared" ca="1" si="5"/>
        <v>0</v>
      </c>
      <c r="T13" s="93"/>
      <c r="U13" s="105">
        <f t="shared" ca="1" si="5"/>
        <v>0</v>
      </c>
      <c r="V13" s="94"/>
      <c r="W13" s="111">
        <f t="shared" ca="1" si="5"/>
        <v>0</v>
      </c>
      <c r="X13" s="112"/>
      <c r="Y13" s="161">
        <f t="shared" si="6"/>
        <v>0</v>
      </c>
    </row>
    <row r="14" spans="1:25" ht="20.100000000000001" customHeight="1" x14ac:dyDescent="0.15">
      <c r="A14" s="60">
        <f t="shared" si="7"/>
        <v>41187</v>
      </c>
      <c r="B14" s="62">
        <v>0.41666666666666669</v>
      </c>
      <c r="C14" s="14" t="s">
        <v>8</v>
      </c>
      <c r="D14" s="43">
        <v>0.95833333333333337</v>
      </c>
      <c r="E14" s="48">
        <v>4.1666666666666664E-2</v>
      </c>
      <c r="F14" s="47"/>
      <c r="G14" s="68">
        <f t="shared" ca="1" si="2"/>
        <v>0.33333333333333331</v>
      </c>
      <c r="H14" s="57">
        <f t="shared" si="3"/>
        <v>0.50000000000000011</v>
      </c>
      <c r="I14" s="413"/>
      <c r="J14" s="414"/>
      <c r="K14" s="415"/>
      <c r="L14" s="416"/>
      <c r="M14" s="39" t="str">
        <f t="shared" ca="1" si="4"/>
        <v>営業日</v>
      </c>
      <c r="N14" s="77">
        <f t="shared" si="8"/>
        <v>41187</v>
      </c>
      <c r="O14" s="129">
        <f t="shared" ca="1" si="9"/>
        <v>10</v>
      </c>
      <c r="P14" s="130">
        <f t="shared" si="10"/>
        <v>12.000000000000004</v>
      </c>
      <c r="Q14" s="99">
        <f t="shared" ca="1" si="5"/>
        <v>0</v>
      </c>
      <c r="R14" s="92"/>
      <c r="S14" s="102">
        <f t="shared" ca="1" si="5"/>
        <v>0</v>
      </c>
      <c r="T14" s="93"/>
      <c r="U14" s="105">
        <f t="shared" ca="1" si="5"/>
        <v>0</v>
      </c>
      <c r="V14" s="94"/>
      <c r="W14" s="111">
        <f t="shared" ca="1" si="5"/>
        <v>0</v>
      </c>
      <c r="X14" s="112"/>
      <c r="Y14" s="161">
        <f t="shared" si="6"/>
        <v>0</v>
      </c>
    </row>
    <row r="15" spans="1:25" ht="20.100000000000001" customHeight="1" x14ac:dyDescent="0.15">
      <c r="A15" s="60">
        <f t="shared" si="7"/>
        <v>41188</v>
      </c>
      <c r="B15" s="62">
        <v>0.41666666666666669</v>
      </c>
      <c r="C15" s="14" t="s">
        <v>8</v>
      </c>
      <c r="D15" s="43">
        <v>0.95833333333333337</v>
      </c>
      <c r="E15" s="48">
        <v>4.1666666666666664E-2</v>
      </c>
      <c r="F15" s="47"/>
      <c r="G15" s="68">
        <f t="shared" ca="1" si="2"/>
        <v>0.33333333333333331</v>
      </c>
      <c r="H15" s="57">
        <f t="shared" si="3"/>
        <v>0.50000000000000011</v>
      </c>
      <c r="I15" s="413"/>
      <c r="J15" s="414"/>
      <c r="K15" s="415"/>
      <c r="L15" s="416"/>
      <c r="M15" s="39" t="str">
        <f t="shared" ca="1" si="4"/>
        <v>営業日</v>
      </c>
      <c r="N15" s="77">
        <f t="shared" si="8"/>
        <v>41188</v>
      </c>
      <c r="O15" s="129">
        <f t="shared" ca="1" si="9"/>
        <v>10</v>
      </c>
      <c r="P15" s="130">
        <f t="shared" si="10"/>
        <v>12.000000000000004</v>
      </c>
      <c r="Q15" s="99">
        <f t="shared" ca="1" si="5"/>
        <v>0</v>
      </c>
      <c r="R15" s="92"/>
      <c r="S15" s="102">
        <f t="shared" ca="1" si="5"/>
        <v>0</v>
      </c>
      <c r="T15" s="93"/>
      <c r="U15" s="105">
        <f t="shared" ca="1" si="5"/>
        <v>0</v>
      </c>
      <c r="V15" s="94"/>
      <c r="W15" s="111">
        <f t="shared" ca="1" si="5"/>
        <v>0</v>
      </c>
      <c r="X15" s="112"/>
      <c r="Y15" s="161">
        <f t="shared" si="6"/>
        <v>0</v>
      </c>
    </row>
    <row r="16" spans="1:25" ht="20.100000000000001" customHeight="1" x14ac:dyDescent="0.15">
      <c r="A16" s="60">
        <f t="shared" si="7"/>
        <v>41189</v>
      </c>
      <c r="B16" s="62"/>
      <c r="C16" s="14" t="s">
        <v>8</v>
      </c>
      <c r="D16" s="43"/>
      <c r="E16" s="48"/>
      <c r="F16" s="47"/>
      <c r="G16" s="68">
        <f t="shared" ca="1" si="2"/>
        <v>0</v>
      </c>
      <c r="H16" s="57">
        <f t="shared" si="3"/>
        <v>0</v>
      </c>
      <c r="I16" s="413"/>
      <c r="J16" s="414"/>
      <c r="K16" s="415"/>
      <c r="L16" s="416"/>
      <c r="M16" s="39" t="str">
        <f t="shared" ca="1" si="4"/>
        <v/>
      </c>
      <c r="N16" s="77">
        <f t="shared" si="8"/>
        <v>41189</v>
      </c>
      <c r="O16" s="129">
        <f t="shared" ca="1" si="9"/>
        <v>0</v>
      </c>
      <c r="P16" s="130">
        <f t="shared" si="10"/>
        <v>0</v>
      </c>
      <c r="Q16" s="99">
        <f t="shared" ca="1" si="5"/>
        <v>0</v>
      </c>
      <c r="R16" s="92"/>
      <c r="S16" s="102">
        <f t="shared" ca="1" si="5"/>
        <v>0</v>
      </c>
      <c r="T16" s="93"/>
      <c r="U16" s="105">
        <f t="shared" ca="1" si="5"/>
        <v>0</v>
      </c>
      <c r="V16" s="94"/>
      <c r="W16" s="111">
        <f t="shared" ca="1" si="5"/>
        <v>0</v>
      </c>
      <c r="X16" s="112"/>
      <c r="Y16" s="161">
        <f t="shared" si="6"/>
        <v>0</v>
      </c>
    </row>
    <row r="17" spans="1:25" ht="20.100000000000001" customHeight="1" x14ac:dyDescent="0.15">
      <c r="A17" s="60">
        <f t="shared" si="7"/>
        <v>41190</v>
      </c>
      <c r="B17" s="62"/>
      <c r="C17" s="14" t="s">
        <v>8</v>
      </c>
      <c r="D17" s="43"/>
      <c r="E17" s="48"/>
      <c r="F17" s="47"/>
      <c r="G17" s="68">
        <f t="shared" ca="1" si="2"/>
        <v>0</v>
      </c>
      <c r="H17" s="57">
        <f t="shared" si="3"/>
        <v>0</v>
      </c>
      <c r="I17" s="413"/>
      <c r="J17" s="414"/>
      <c r="K17" s="415"/>
      <c r="L17" s="416"/>
      <c r="M17" s="39" t="str">
        <f t="shared" ca="1" si="4"/>
        <v/>
      </c>
      <c r="N17" s="77">
        <f t="shared" si="8"/>
        <v>41190</v>
      </c>
      <c r="O17" s="129">
        <f t="shared" ca="1" si="9"/>
        <v>0</v>
      </c>
      <c r="P17" s="130">
        <f t="shared" si="10"/>
        <v>0</v>
      </c>
      <c r="Q17" s="99">
        <f t="shared" ca="1" si="5"/>
        <v>0</v>
      </c>
      <c r="R17" s="92"/>
      <c r="S17" s="102">
        <f t="shared" ca="1" si="5"/>
        <v>0</v>
      </c>
      <c r="T17" s="93"/>
      <c r="U17" s="105">
        <f t="shared" ca="1" si="5"/>
        <v>0</v>
      </c>
      <c r="V17" s="94"/>
      <c r="W17" s="111">
        <f t="shared" ca="1" si="5"/>
        <v>0</v>
      </c>
      <c r="X17" s="112"/>
      <c r="Y17" s="161">
        <f t="shared" si="6"/>
        <v>0</v>
      </c>
    </row>
    <row r="18" spans="1:25" ht="20.100000000000001" customHeight="1" x14ac:dyDescent="0.15">
      <c r="A18" s="60">
        <f t="shared" si="7"/>
        <v>41191</v>
      </c>
      <c r="B18" s="62"/>
      <c r="C18" s="14" t="s">
        <v>8</v>
      </c>
      <c r="D18" s="43"/>
      <c r="E18" s="48"/>
      <c r="F18" s="47"/>
      <c r="G18" s="68">
        <f t="shared" ca="1" si="2"/>
        <v>0</v>
      </c>
      <c r="H18" s="57">
        <f t="shared" si="3"/>
        <v>0</v>
      </c>
      <c r="I18" s="413"/>
      <c r="J18" s="414"/>
      <c r="K18" s="415"/>
      <c r="L18" s="416"/>
      <c r="M18" s="39" t="str">
        <f t="shared" ca="1" si="4"/>
        <v/>
      </c>
      <c r="N18" s="77">
        <f t="shared" si="8"/>
        <v>41191</v>
      </c>
      <c r="O18" s="129">
        <f t="shared" ca="1" si="9"/>
        <v>0</v>
      </c>
      <c r="P18" s="130">
        <f t="shared" si="10"/>
        <v>0</v>
      </c>
      <c r="Q18" s="99">
        <f t="shared" ca="1" si="5"/>
        <v>0</v>
      </c>
      <c r="R18" s="92"/>
      <c r="S18" s="102">
        <f t="shared" ca="1" si="5"/>
        <v>0</v>
      </c>
      <c r="T18" s="93"/>
      <c r="U18" s="105">
        <f t="shared" ca="1" si="5"/>
        <v>0</v>
      </c>
      <c r="V18" s="94"/>
      <c r="W18" s="111">
        <f t="shared" ca="1" si="5"/>
        <v>0</v>
      </c>
      <c r="X18" s="112"/>
      <c r="Y18" s="161">
        <f t="shared" si="6"/>
        <v>0</v>
      </c>
    </row>
    <row r="19" spans="1:25" ht="20.100000000000001" customHeight="1" x14ac:dyDescent="0.15">
      <c r="A19" s="60">
        <f t="shared" si="7"/>
        <v>41192</v>
      </c>
      <c r="B19" s="62">
        <v>0.41666666666666669</v>
      </c>
      <c r="C19" s="14" t="s">
        <v>8</v>
      </c>
      <c r="D19" s="43">
        <v>0.91666666666666663</v>
      </c>
      <c r="E19" s="48">
        <v>4.1666666666666664E-2</v>
      </c>
      <c r="F19" s="47"/>
      <c r="G19" s="68">
        <f t="shared" ca="1" si="2"/>
        <v>0.33333333333333331</v>
      </c>
      <c r="H19" s="57">
        <f t="shared" si="3"/>
        <v>0.45833333333333326</v>
      </c>
      <c r="I19" s="413"/>
      <c r="J19" s="414"/>
      <c r="K19" s="415"/>
      <c r="L19" s="416"/>
      <c r="M19" s="39" t="str">
        <f t="shared" ca="1" si="4"/>
        <v>営業日</v>
      </c>
      <c r="N19" s="77">
        <f t="shared" si="8"/>
        <v>41192</v>
      </c>
      <c r="O19" s="129">
        <f t="shared" ca="1" si="9"/>
        <v>10</v>
      </c>
      <c r="P19" s="130">
        <f t="shared" si="10"/>
        <v>10.999999999999998</v>
      </c>
      <c r="Q19" s="99">
        <f t="shared" ca="1" si="5"/>
        <v>0</v>
      </c>
      <c r="R19" s="92"/>
      <c r="S19" s="102">
        <f t="shared" ca="1" si="5"/>
        <v>0</v>
      </c>
      <c r="T19" s="93"/>
      <c r="U19" s="105">
        <f t="shared" ca="1" si="5"/>
        <v>0</v>
      </c>
      <c r="V19" s="94"/>
      <c r="W19" s="111">
        <f t="shared" ca="1" si="5"/>
        <v>0</v>
      </c>
      <c r="X19" s="112"/>
      <c r="Y19" s="161">
        <f t="shared" si="6"/>
        <v>0</v>
      </c>
    </row>
    <row r="20" spans="1:25" ht="20.100000000000001" customHeight="1" x14ac:dyDescent="0.15">
      <c r="A20" s="60">
        <f t="shared" si="7"/>
        <v>41193</v>
      </c>
      <c r="B20" s="62">
        <v>0.41666666666666669</v>
      </c>
      <c r="C20" s="14" t="s">
        <v>8</v>
      </c>
      <c r="D20" s="43">
        <v>0.91666666666666663</v>
      </c>
      <c r="E20" s="48">
        <v>4.1666666666666664E-2</v>
      </c>
      <c r="F20" s="47"/>
      <c r="G20" s="68">
        <f t="shared" ca="1" si="2"/>
        <v>0.33333333333333331</v>
      </c>
      <c r="H20" s="57">
        <f t="shared" si="3"/>
        <v>0.45833333333333326</v>
      </c>
      <c r="I20" s="413" t="s">
        <v>71</v>
      </c>
      <c r="J20" s="414"/>
      <c r="K20" s="415"/>
      <c r="L20" s="416"/>
      <c r="M20" s="39" t="str">
        <f t="shared" ca="1" si="4"/>
        <v>営業日</v>
      </c>
      <c r="N20" s="77">
        <f t="shared" si="8"/>
        <v>41193</v>
      </c>
      <c r="O20" s="129">
        <f t="shared" ca="1" si="9"/>
        <v>10</v>
      </c>
      <c r="P20" s="130">
        <f t="shared" si="10"/>
        <v>10.999999999999998</v>
      </c>
      <c r="Q20" s="99">
        <f t="shared" ca="1" si="5"/>
        <v>0</v>
      </c>
      <c r="R20" s="92"/>
      <c r="S20" s="102">
        <f t="shared" ca="1" si="5"/>
        <v>0</v>
      </c>
      <c r="T20" s="93"/>
      <c r="U20" s="105">
        <f t="shared" ca="1" si="5"/>
        <v>0</v>
      </c>
      <c r="V20" s="94"/>
      <c r="W20" s="111">
        <f t="shared" ca="1" si="5"/>
        <v>0</v>
      </c>
      <c r="X20" s="112"/>
      <c r="Y20" s="161">
        <f t="shared" si="6"/>
        <v>0</v>
      </c>
    </row>
    <row r="21" spans="1:25" ht="20.100000000000001" customHeight="1" x14ac:dyDescent="0.15">
      <c r="A21" s="60">
        <f t="shared" si="7"/>
        <v>41194</v>
      </c>
      <c r="B21" s="62">
        <v>0.41666666666666669</v>
      </c>
      <c r="C21" s="14" t="s">
        <v>8</v>
      </c>
      <c r="D21" s="43">
        <v>0.89583333333333337</v>
      </c>
      <c r="E21" s="48">
        <v>4.1666666666666664E-2</v>
      </c>
      <c r="F21" s="47"/>
      <c r="G21" s="68">
        <f t="shared" ca="1" si="2"/>
        <v>0.33333333333333331</v>
      </c>
      <c r="H21" s="57">
        <f t="shared" si="3"/>
        <v>0.4375</v>
      </c>
      <c r="I21" s="413"/>
      <c r="J21" s="414"/>
      <c r="K21" s="415"/>
      <c r="L21" s="416"/>
      <c r="M21" s="39" t="str">
        <f t="shared" ca="1" si="4"/>
        <v>営業日</v>
      </c>
      <c r="N21" s="77">
        <f t="shared" si="8"/>
        <v>41194</v>
      </c>
      <c r="O21" s="129">
        <f t="shared" ca="1" si="9"/>
        <v>10</v>
      </c>
      <c r="P21" s="130">
        <f t="shared" si="10"/>
        <v>10.5</v>
      </c>
      <c r="Q21" s="99">
        <f t="shared" ca="1" si="5"/>
        <v>0</v>
      </c>
      <c r="R21" s="92"/>
      <c r="S21" s="102">
        <f t="shared" ca="1" si="5"/>
        <v>0</v>
      </c>
      <c r="T21" s="93"/>
      <c r="U21" s="105">
        <f t="shared" ca="1" si="5"/>
        <v>0</v>
      </c>
      <c r="V21" s="94"/>
      <c r="W21" s="111">
        <f t="shared" ca="1" si="5"/>
        <v>0</v>
      </c>
      <c r="X21" s="112"/>
      <c r="Y21" s="161">
        <f t="shared" si="6"/>
        <v>0</v>
      </c>
    </row>
    <row r="22" spans="1:25" ht="20.100000000000001" customHeight="1" x14ac:dyDescent="0.15">
      <c r="A22" s="60">
        <f t="shared" si="7"/>
        <v>41195</v>
      </c>
      <c r="B22" s="62">
        <v>0.41666666666666669</v>
      </c>
      <c r="C22" s="14" t="s">
        <v>8</v>
      </c>
      <c r="D22" s="43">
        <v>0.70833333333333337</v>
      </c>
      <c r="E22" s="48">
        <v>4.1666666666666664E-2</v>
      </c>
      <c r="F22" s="47"/>
      <c r="G22" s="68">
        <f t="shared" ca="1" si="2"/>
        <v>0.33333333333333331</v>
      </c>
      <c r="H22" s="57">
        <f t="shared" si="3"/>
        <v>0.25</v>
      </c>
      <c r="I22" s="413" t="s">
        <v>69</v>
      </c>
      <c r="J22" s="414"/>
      <c r="K22" s="415"/>
      <c r="L22" s="416"/>
      <c r="M22" s="39" t="str">
        <f t="shared" ca="1" si="4"/>
        <v>営業日</v>
      </c>
      <c r="N22" s="77">
        <f t="shared" si="8"/>
        <v>41195</v>
      </c>
      <c r="O22" s="129">
        <f t="shared" ca="1" si="9"/>
        <v>10</v>
      </c>
      <c r="P22" s="130">
        <f t="shared" si="10"/>
        <v>6</v>
      </c>
      <c r="Q22" s="99">
        <f t="shared" ca="1" si="5"/>
        <v>0</v>
      </c>
      <c r="R22" s="92"/>
      <c r="S22" s="102">
        <f t="shared" ca="1" si="5"/>
        <v>0</v>
      </c>
      <c r="T22" s="93"/>
      <c r="U22" s="105">
        <f t="shared" ca="1" si="5"/>
        <v>0</v>
      </c>
      <c r="V22" s="94"/>
      <c r="W22" s="111">
        <f t="shared" ca="1" si="5"/>
        <v>0</v>
      </c>
      <c r="X22" s="112"/>
      <c r="Y22" s="161">
        <f t="shared" si="6"/>
        <v>0</v>
      </c>
    </row>
    <row r="23" spans="1:25" ht="20.100000000000001" customHeight="1" x14ac:dyDescent="0.15">
      <c r="A23" s="60">
        <f t="shared" si="7"/>
        <v>41196</v>
      </c>
      <c r="B23" s="62"/>
      <c r="C23" s="14" t="s">
        <v>8</v>
      </c>
      <c r="D23" s="43"/>
      <c r="E23" s="48"/>
      <c r="F23" s="47"/>
      <c r="G23" s="68">
        <f t="shared" ca="1" si="2"/>
        <v>0</v>
      </c>
      <c r="H23" s="57">
        <f t="shared" si="3"/>
        <v>0</v>
      </c>
      <c r="I23" s="413"/>
      <c r="J23" s="414"/>
      <c r="K23" s="415"/>
      <c r="L23" s="416"/>
      <c r="M23" s="39" t="str">
        <f t="shared" ca="1" si="4"/>
        <v/>
      </c>
      <c r="N23" s="77">
        <f t="shared" si="8"/>
        <v>41196</v>
      </c>
      <c r="O23" s="129">
        <f t="shared" ca="1" si="9"/>
        <v>0</v>
      </c>
      <c r="P23" s="130">
        <f t="shared" si="10"/>
        <v>0</v>
      </c>
      <c r="Q23" s="99">
        <f t="shared" ca="1" si="5"/>
        <v>0</v>
      </c>
      <c r="R23" s="92"/>
      <c r="S23" s="102">
        <f t="shared" ca="1" si="5"/>
        <v>0</v>
      </c>
      <c r="T23" s="93"/>
      <c r="U23" s="105">
        <f t="shared" ca="1" si="5"/>
        <v>0</v>
      </c>
      <c r="V23" s="94"/>
      <c r="W23" s="111">
        <f t="shared" ca="1" si="5"/>
        <v>0</v>
      </c>
      <c r="X23" s="112"/>
      <c r="Y23" s="161">
        <f t="shared" si="6"/>
        <v>0</v>
      </c>
    </row>
    <row r="24" spans="1:25" ht="20.100000000000001" customHeight="1" x14ac:dyDescent="0.15">
      <c r="A24" s="60">
        <f t="shared" si="7"/>
        <v>41197</v>
      </c>
      <c r="B24" s="62"/>
      <c r="C24" s="14" t="s">
        <v>8</v>
      </c>
      <c r="D24" s="43"/>
      <c r="E24" s="48"/>
      <c r="F24" s="47"/>
      <c r="G24" s="68">
        <f t="shared" ca="1" si="2"/>
        <v>0</v>
      </c>
      <c r="H24" s="57">
        <f t="shared" si="3"/>
        <v>0</v>
      </c>
      <c r="I24" s="413"/>
      <c r="J24" s="414"/>
      <c r="K24" s="415"/>
      <c r="L24" s="416"/>
      <c r="M24" s="39" t="str">
        <f t="shared" ca="1" si="4"/>
        <v/>
      </c>
      <c r="N24" s="77">
        <f t="shared" si="8"/>
        <v>41197</v>
      </c>
      <c r="O24" s="129">
        <f t="shared" ca="1" si="9"/>
        <v>0</v>
      </c>
      <c r="P24" s="130">
        <f t="shared" si="10"/>
        <v>0</v>
      </c>
      <c r="Q24" s="99">
        <f t="shared" ca="1" si="5"/>
        <v>0</v>
      </c>
      <c r="R24" s="92"/>
      <c r="S24" s="102">
        <f t="shared" ca="1" si="5"/>
        <v>0</v>
      </c>
      <c r="T24" s="93"/>
      <c r="U24" s="105">
        <f t="shared" ca="1" si="5"/>
        <v>0</v>
      </c>
      <c r="V24" s="94"/>
      <c r="W24" s="111">
        <f t="shared" ca="1" si="5"/>
        <v>0</v>
      </c>
      <c r="X24" s="112"/>
      <c r="Y24" s="161">
        <f t="shared" si="6"/>
        <v>0</v>
      </c>
    </row>
    <row r="25" spans="1:25" ht="20.100000000000001" customHeight="1" x14ac:dyDescent="0.15">
      <c r="A25" s="60">
        <f t="shared" si="7"/>
        <v>41198</v>
      </c>
      <c r="B25" s="62">
        <v>0.41666666666666669</v>
      </c>
      <c r="C25" s="14" t="s">
        <v>8</v>
      </c>
      <c r="D25" s="43">
        <v>0.95833333333333337</v>
      </c>
      <c r="E25" s="48">
        <v>4.1666666666666664E-2</v>
      </c>
      <c r="F25" s="47"/>
      <c r="G25" s="68">
        <f t="shared" ca="1" si="2"/>
        <v>0.33333333333333331</v>
      </c>
      <c r="H25" s="57">
        <f t="shared" si="3"/>
        <v>0.50000000000000011</v>
      </c>
      <c r="I25" s="413"/>
      <c r="J25" s="414"/>
      <c r="K25" s="415"/>
      <c r="L25" s="416"/>
      <c r="M25" s="39" t="str">
        <f t="shared" ca="1" si="4"/>
        <v>営業日</v>
      </c>
      <c r="N25" s="77">
        <f t="shared" si="8"/>
        <v>41198</v>
      </c>
      <c r="O25" s="129">
        <f t="shared" ca="1" si="9"/>
        <v>10</v>
      </c>
      <c r="P25" s="130">
        <f t="shared" si="10"/>
        <v>12.000000000000004</v>
      </c>
      <c r="Q25" s="99">
        <f t="shared" ca="1" si="5"/>
        <v>0</v>
      </c>
      <c r="R25" s="92"/>
      <c r="S25" s="102">
        <f t="shared" ca="1" si="5"/>
        <v>0</v>
      </c>
      <c r="T25" s="93"/>
      <c r="U25" s="105">
        <f t="shared" ca="1" si="5"/>
        <v>0</v>
      </c>
      <c r="V25" s="94"/>
      <c r="W25" s="111">
        <f t="shared" ca="1" si="5"/>
        <v>0</v>
      </c>
      <c r="X25" s="112"/>
      <c r="Y25" s="161">
        <f t="shared" si="6"/>
        <v>0</v>
      </c>
    </row>
    <row r="26" spans="1:25" ht="20.100000000000001" customHeight="1" x14ac:dyDescent="0.15">
      <c r="A26" s="60">
        <f t="shared" si="7"/>
        <v>41199</v>
      </c>
      <c r="B26" s="62">
        <v>0.41666666666666669</v>
      </c>
      <c r="C26" s="14" t="s">
        <v>8</v>
      </c>
      <c r="D26" s="43">
        <v>0.95833333333333337</v>
      </c>
      <c r="E26" s="48">
        <v>4.1666666666666664E-2</v>
      </c>
      <c r="F26" s="47"/>
      <c r="G26" s="68">
        <f t="shared" ca="1" si="2"/>
        <v>0.33333333333333331</v>
      </c>
      <c r="H26" s="57">
        <f t="shared" si="3"/>
        <v>0.50000000000000011</v>
      </c>
      <c r="I26" s="413"/>
      <c r="J26" s="414"/>
      <c r="K26" s="415"/>
      <c r="L26" s="416"/>
      <c r="M26" s="39" t="str">
        <f t="shared" ca="1" si="4"/>
        <v>営業日</v>
      </c>
      <c r="N26" s="77">
        <f t="shared" si="8"/>
        <v>41199</v>
      </c>
      <c r="O26" s="129">
        <f t="shared" ca="1" si="9"/>
        <v>10</v>
      </c>
      <c r="P26" s="130">
        <f t="shared" si="10"/>
        <v>12.000000000000004</v>
      </c>
      <c r="Q26" s="99">
        <f t="shared" ca="1" si="5"/>
        <v>0</v>
      </c>
      <c r="R26" s="92"/>
      <c r="S26" s="102">
        <f t="shared" ca="1" si="5"/>
        <v>0</v>
      </c>
      <c r="T26" s="93"/>
      <c r="U26" s="105">
        <f t="shared" ca="1" si="5"/>
        <v>0</v>
      </c>
      <c r="V26" s="94"/>
      <c r="W26" s="111">
        <f t="shared" ca="1" si="5"/>
        <v>0</v>
      </c>
      <c r="X26" s="112"/>
      <c r="Y26" s="161">
        <f t="shared" si="6"/>
        <v>0</v>
      </c>
    </row>
    <row r="27" spans="1:25" ht="20.100000000000001" customHeight="1" x14ac:dyDescent="0.15">
      <c r="A27" s="60">
        <f t="shared" si="7"/>
        <v>41200</v>
      </c>
      <c r="B27" s="62">
        <v>0.41666666666666669</v>
      </c>
      <c r="C27" s="14" t="s">
        <v>8</v>
      </c>
      <c r="D27" s="43">
        <v>0.8125</v>
      </c>
      <c r="E27" s="48">
        <v>4.1666666666666664E-2</v>
      </c>
      <c r="F27" s="47"/>
      <c r="G27" s="68">
        <f t="shared" ca="1" si="2"/>
        <v>0.33333333333333331</v>
      </c>
      <c r="H27" s="57">
        <f t="shared" si="3"/>
        <v>0.35416666666666663</v>
      </c>
      <c r="I27" s="413" t="s">
        <v>70</v>
      </c>
      <c r="J27" s="414"/>
      <c r="K27" s="415"/>
      <c r="L27" s="416"/>
      <c r="M27" s="39" t="str">
        <f t="shared" ca="1" si="4"/>
        <v>営業日</v>
      </c>
      <c r="N27" s="77">
        <f t="shared" si="8"/>
        <v>41200</v>
      </c>
      <c r="O27" s="129">
        <f t="shared" ca="1" si="9"/>
        <v>10</v>
      </c>
      <c r="P27" s="130">
        <f t="shared" si="10"/>
        <v>8.5</v>
      </c>
      <c r="Q27" s="99">
        <f t="shared" ca="1" si="5"/>
        <v>0</v>
      </c>
      <c r="R27" s="92"/>
      <c r="S27" s="102">
        <f t="shared" ca="1" si="5"/>
        <v>0</v>
      </c>
      <c r="T27" s="93"/>
      <c r="U27" s="105">
        <f t="shared" ca="1" si="5"/>
        <v>0</v>
      </c>
      <c r="V27" s="94"/>
      <c r="W27" s="111">
        <f t="shared" ca="1" si="5"/>
        <v>0</v>
      </c>
      <c r="X27" s="112"/>
      <c r="Y27" s="161">
        <f t="shared" si="6"/>
        <v>0</v>
      </c>
    </row>
    <row r="28" spans="1:25" ht="20.100000000000001" customHeight="1" x14ac:dyDescent="0.15">
      <c r="A28" s="60">
        <f t="shared" si="7"/>
        <v>41201</v>
      </c>
      <c r="B28" s="62">
        <v>0.41666666666666669</v>
      </c>
      <c r="C28" s="14" t="s">
        <v>8</v>
      </c>
      <c r="D28" s="43">
        <v>0.8125</v>
      </c>
      <c r="E28" s="48">
        <v>4.1666666666666664E-2</v>
      </c>
      <c r="F28" s="47"/>
      <c r="G28" s="68">
        <f t="shared" ca="1" si="2"/>
        <v>0.33333333333333331</v>
      </c>
      <c r="H28" s="57">
        <f t="shared" si="3"/>
        <v>0.35416666666666663</v>
      </c>
      <c r="I28" s="425"/>
      <c r="J28" s="425"/>
      <c r="K28" s="425"/>
      <c r="L28" s="426"/>
      <c r="M28" s="39" t="str">
        <f t="shared" ca="1" si="4"/>
        <v>営業日</v>
      </c>
      <c r="N28" s="77">
        <f t="shared" si="8"/>
        <v>41201</v>
      </c>
      <c r="O28" s="129">
        <f t="shared" ca="1" si="9"/>
        <v>10</v>
      </c>
      <c r="P28" s="130">
        <f t="shared" si="10"/>
        <v>8.5</v>
      </c>
      <c r="Q28" s="99">
        <f t="shared" ca="1" si="5"/>
        <v>0</v>
      </c>
      <c r="R28" s="92"/>
      <c r="S28" s="102">
        <f t="shared" ca="1" si="5"/>
        <v>0</v>
      </c>
      <c r="T28" s="93"/>
      <c r="U28" s="105">
        <f t="shared" ca="1" si="5"/>
        <v>0</v>
      </c>
      <c r="V28" s="94"/>
      <c r="W28" s="111">
        <f t="shared" ca="1" si="5"/>
        <v>0</v>
      </c>
      <c r="X28" s="112"/>
      <c r="Y28" s="161">
        <f t="shared" si="6"/>
        <v>0</v>
      </c>
    </row>
    <row r="29" spans="1:25" ht="20.100000000000001" customHeight="1" x14ac:dyDescent="0.15">
      <c r="A29" s="60">
        <f t="shared" si="7"/>
        <v>41202</v>
      </c>
      <c r="B29" s="62">
        <v>0.41666666666666669</v>
      </c>
      <c r="C29" s="14" t="s">
        <v>8</v>
      </c>
      <c r="D29" s="43">
        <v>0.91666666666666663</v>
      </c>
      <c r="E29" s="48">
        <v>4.1666666666666664E-2</v>
      </c>
      <c r="F29" s="47"/>
      <c r="G29" s="68">
        <f t="shared" ca="1" si="2"/>
        <v>0.33333333333333331</v>
      </c>
      <c r="H29" s="57">
        <f t="shared" si="3"/>
        <v>0.45833333333333326</v>
      </c>
      <c r="I29" s="413"/>
      <c r="J29" s="414"/>
      <c r="K29" s="415"/>
      <c r="L29" s="416"/>
      <c r="M29" s="39" t="str">
        <f t="shared" ca="1" si="4"/>
        <v>営業日</v>
      </c>
      <c r="N29" s="77">
        <f t="shared" si="8"/>
        <v>41202</v>
      </c>
      <c r="O29" s="129">
        <f t="shared" ca="1" si="9"/>
        <v>10</v>
      </c>
      <c r="P29" s="130">
        <f t="shared" si="10"/>
        <v>10.999999999999998</v>
      </c>
      <c r="Q29" s="99">
        <f t="shared" ca="1" si="5"/>
        <v>0</v>
      </c>
      <c r="R29" s="92"/>
      <c r="S29" s="102">
        <f t="shared" ca="1" si="5"/>
        <v>0</v>
      </c>
      <c r="T29" s="93"/>
      <c r="U29" s="105">
        <f t="shared" ca="1" si="5"/>
        <v>0</v>
      </c>
      <c r="V29" s="94"/>
      <c r="W29" s="111">
        <f t="shared" ca="1" si="5"/>
        <v>0</v>
      </c>
      <c r="X29" s="112"/>
      <c r="Y29" s="161">
        <f t="shared" si="6"/>
        <v>0</v>
      </c>
    </row>
    <row r="30" spans="1:25" ht="20.100000000000001" customHeight="1" x14ac:dyDescent="0.15">
      <c r="A30" s="60">
        <f t="shared" si="7"/>
        <v>41203</v>
      </c>
      <c r="B30" s="62"/>
      <c r="C30" s="14" t="s">
        <v>8</v>
      </c>
      <c r="D30" s="43"/>
      <c r="E30" s="48"/>
      <c r="F30" s="47"/>
      <c r="G30" s="68">
        <f t="shared" ca="1" si="2"/>
        <v>0</v>
      </c>
      <c r="H30" s="57">
        <f t="shared" si="3"/>
        <v>0</v>
      </c>
      <c r="I30" s="413"/>
      <c r="J30" s="414"/>
      <c r="K30" s="415"/>
      <c r="L30" s="416"/>
      <c r="M30" s="39" t="str">
        <f t="shared" ca="1" si="4"/>
        <v/>
      </c>
      <c r="N30" s="77">
        <f t="shared" si="8"/>
        <v>41203</v>
      </c>
      <c r="O30" s="129">
        <f t="shared" ca="1" si="9"/>
        <v>0</v>
      </c>
      <c r="P30" s="130">
        <f t="shared" si="10"/>
        <v>0</v>
      </c>
      <c r="Q30" s="99">
        <f t="shared" ca="1" si="5"/>
        <v>0</v>
      </c>
      <c r="R30" s="92"/>
      <c r="S30" s="102">
        <f t="shared" ca="1" si="5"/>
        <v>0</v>
      </c>
      <c r="T30" s="93"/>
      <c r="U30" s="105">
        <f t="shared" ca="1" si="5"/>
        <v>0</v>
      </c>
      <c r="V30" s="94"/>
      <c r="W30" s="111">
        <f t="shared" ca="1" si="5"/>
        <v>0</v>
      </c>
      <c r="X30" s="112"/>
      <c r="Y30" s="161">
        <f t="shared" si="6"/>
        <v>0</v>
      </c>
    </row>
    <row r="31" spans="1:25" ht="20.100000000000001" customHeight="1" x14ac:dyDescent="0.15">
      <c r="A31" s="60">
        <f t="shared" si="7"/>
        <v>41204</v>
      </c>
      <c r="B31" s="62"/>
      <c r="C31" s="14" t="s">
        <v>8</v>
      </c>
      <c r="D31" s="43"/>
      <c r="E31" s="48"/>
      <c r="F31" s="47"/>
      <c r="G31" s="68">
        <f t="shared" ca="1" si="2"/>
        <v>0</v>
      </c>
      <c r="H31" s="57">
        <f t="shared" si="3"/>
        <v>0</v>
      </c>
      <c r="I31" s="413"/>
      <c r="J31" s="414"/>
      <c r="K31" s="415"/>
      <c r="L31" s="416"/>
      <c r="M31" s="39" t="str">
        <f t="shared" ca="1" si="4"/>
        <v/>
      </c>
      <c r="N31" s="77">
        <f t="shared" si="8"/>
        <v>41204</v>
      </c>
      <c r="O31" s="129">
        <f t="shared" ca="1" si="9"/>
        <v>0</v>
      </c>
      <c r="P31" s="130">
        <f t="shared" si="10"/>
        <v>0</v>
      </c>
      <c r="Q31" s="99">
        <f t="shared" ca="1" si="5"/>
        <v>0</v>
      </c>
      <c r="R31" s="92"/>
      <c r="S31" s="102">
        <f t="shared" ca="1" si="5"/>
        <v>0</v>
      </c>
      <c r="T31" s="93"/>
      <c r="U31" s="105">
        <f t="shared" ca="1" si="5"/>
        <v>0</v>
      </c>
      <c r="V31" s="94"/>
      <c r="W31" s="111">
        <f t="shared" ca="1" si="5"/>
        <v>0</v>
      </c>
      <c r="X31" s="112"/>
      <c r="Y31" s="161">
        <f t="shared" si="6"/>
        <v>0</v>
      </c>
    </row>
    <row r="32" spans="1:25" ht="20.100000000000001" customHeight="1" x14ac:dyDescent="0.15">
      <c r="A32" s="60">
        <f t="shared" si="7"/>
        <v>41205</v>
      </c>
      <c r="B32" s="62">
        <v>0.41666666666666669</v>
      </c>
      <c r="C32" s="14" t="s">
        <v>8</v>
      </c>
      <c r="D32" s="43">
        <v>0.83333333333333337</v>
      </c>
      <c r="E32" s="48">
        <v>4.1666666666666664E-2</v>
      </c>
      <c r="F32" s="47"/>
      <c r="G32" s="68">
        <f t="shared" ca="1" si="2"/>
        <v>0.33333333333333331</v>
      </c>
      <c r="H32" s="57">
        <f t="shared" si="3"/>
        <v>0.375</v>
      </c>
      <c r="I32" s="413"/>
      <c r="J32" s="414"/>
      <c r="K32" s="415"/>
      <c r="L32" s="416"/>
      <c r="M32" s="39" t="str">
        <f t="shared" ca="1" si="4"/>
        <v>営業日</v>
      </c>
      <c r="N32" s="77">
        <f t="shared" si="8"/>
        <v>41205</v>
      </c>
      <c r="O32" s="129">
        <f t="shared" ca="1" si="9"/>
        <v>10</v>
      </c>
      <c r="P32" s="130">
        <f t="shared" si="10"/>
        <v>9</v>
      </c>
      <c r="Q32" s="99">
        <f t="shared" ca="1" si="5"/>
        <v>0</v>
      </c>
      <c r="R32" s="92"/>
      <c r="S32" s="102">
        <f t="shared" ca="1" si="5"/>
        <v>0</v>
      </c>
      <c r="T32" s="93"/>
      <c r="U32" s="105">
        <f t="shared" ca="1" si="5"/>
        <v>0</v>
      </c>
      <c r="V32" s="94"/>
      <c r="W32" s="111">
        <f t="shared" ca="1" si="5"/>
        <v>0</v>
      </c>
      <c r="X32" s="112"/>
      <c r="Y32" s="161">
        <f t="shared" si="6"/>
        <v>0</v>
      </c>
    </row>
    <row r="33" spans="1:25" ht="20.100000000000001" customHeight="1" x14ac:dyDescent="0.15">
      <c r="A33" s="60">
        <f t="shared" si="7"/>
        <v>41206</v>
      </c>
      <c r="B33" s="62">
        <v>0.41666666666666669</v>
      </c>
      <c r="C33" s="14" t="s">
        <v>8</v>
      </c>
      <c r="D33" s="43">
        <v>0.89583333333333337</v>
      </c>
      <c r="E33" s="48">
        <v>4.1666666666666664E-2</v>
      </c>
      <c r="F33" s="47"/>
      <c r="G33" s="68">
        <f t="shared" ca="1" si="2"/>
        <v>0.33333333333333331</v>
      </c>
      <c r="H33" s="57">
        <f t="shared" si="3"/>
        <v>0.4375</v>
      </c>
      <c r="I33" s="413"/>
      <c r="J33" s="414"/>
      <c r="K33" s="415"/>
      <c r="L33" s="416"/>
      <c r="M33" s="39" t="str">
        <f t="shared" ca="1" si="4"/>
        <v>営業日</v>
      </c>
      <c r="N33" s="77">
        <f t="shared" si="8"/>
        <v>41206</v>
      </c>
      <c r="O33" s="129">
        <f t="shared" ca="1" si="9"/>
        <v>10</v>
      </c>
      <c r="P33" s="130">
        <f t="shared" si="10"/>
        <v>10.5</v>
      </c>
      <c r="Q33" s="99">
        <f t="shared" ca="1" si="5"/>
        <v>0</v>
      </c>
      <c r="R33" s="92"/>
      <c r="S33" s="102">
        <f t="shared" ca="1" si="5"/>
        <v>0</v>
      </c>
      <c r="T33" s="93"/>
      <c r="U33" s="105">
        <f t="shared" ca="1" si="5"/>
        <v>0</v>
      </c>
      <c r="V33" s="94"/>
      <c r="W33" s="111">
        <f t="shared" ca="1" si="5"/>
        <v>0</v>
      </c>
      <c r="X33" s="112"/>
      <c r="Y33" s="161">
        <f t="shared" si="6"/>
        <v>0</v>
      </c>
    </row>
    <row r="34" spans="1:25" ht="20.100000000000001" customHeight="1" x14ac:dyDescent="0.15">
      <c r="A34" s="60">
        <f t="shared" si="7"/>
        <v>41207</v>
      </c>
      <c r="B34" s="62">
        <v>0.41666666666666669</v>
      </c>
      <c r="C34" s="14" t="s">
        <v>8</v>
      </c>
      <c r="D34" s="43">
        <v>0.89583333333333337</v>
      </c>
      <c r="E34" s="48">
        <v>4.1666666666666664E-2</v>
      </c>
      <c r="F34" s="47"/>
      <c r="G34" s="68">
        <f t="shared" ca="1" si="2"/>
        <v>0.33333333333333331</v>
      </c>
      <c r="H34" s="57">
        <f t="shared" si="3"/>
        <v>0.4375</v>
      </c>
      <c r="I34" s="413" t="s">
        <v>71</v>
      </c>
      <c r="J34" s="414"/>
      <c r="K34" s="415"/>
      <c r="L34" s="416"/>
      <c r="M34" s="39" t="str">
        <f t="shared" ca="1" si="4"/>
        <v>営業日</v>
      </c>
      <c r="N34" s="77">
        <f t="shared" si="8"/>
        <v>41207</v>
      </c>
      <c r="O34" s="129">
        <f t="shared" ca="1" si="9"/>
        <v>10</v>
      </c>
      <c r="P34" s="130">
        <f t="shared" si="10"/>
        <v>10.5</v>
      </c>
      <c r="Q34" s="99">
        <f t="shared" ca="1" si="5"/>
        <v>0</v>
      </c>
      <c r="R34" s="92"/>
      <c r="S34" s="102">
        <f t="shared" ca="1" si="5"/>
        <v>0</v>
      </c>
      <c r="T34" s="93"/>
      <c r="U34" s="105">
        <f t="shared" ca="1" si="5"/>
        <v>0</v>
      </c>
      <c r="V34" s="94"/>
      <c r="W34" s="111">
        <f t="shared" ca="1" si="5"/>
        <v>0</v>
      </c>
      <c r="X34" s="112"/>
      <c r="Y34" s="161">
        <f t="shared" si="6"/>
        <v>0</v>
      </c>
    </row>
    <row r="35" spans="1:25" ht="20.100000000000001" customHeight="1" x14ac:dyDescent="0.15">
      <c r="A35" s="60">
        <f t="shared" si="7"/>
        <v>41208</v>
      </c>
      <c r="B35" s="62">
        <v>0.41666666666666669</v>
      </c>
      <c r="C35" s="14" t="s">
        <v>8</v>
      </c>
      <c r="D35" s="43">
        <v>0.9375</v>
      </c>
      <c r="E35" s="48">
        <v>4.1666666666666664E-2</v>
      </c>
      <c r="F35" s="47"/>
      <c r="G35" s="68">
        <f t="shared" ca="1" si="2"/>
        <v>0.33333333333333331</v>
      </c>
      <c r="H35" s="57">
        <f t="shared" si="3"/>
        <v>0.47916666666666657</v>
      </c>
      <c r="I35" s="413"/>
      <c r="J35" s="414"/>
      <c r="K35" s="415"/>
      <c r="L35" s="416"/>
      <c r="M35" s="39" t="str">
        <f t="shared" ca="1" si="4"/>
        <v>営業日</v>
      </c>
      <c r="N35" s="77">
        <f t="shared" si="8"/>
        <v>41208</v>
      </c>
      <c r="O35" s="129">
        <f t="shared" ca="1" si="9"/>
        <v>10</v>
      </c>
      <c r="P35" s="130">
        <f t="shared" si="10"/>
        <v>11.499999999999998</v>
      </c>
      <c r="Q35" s="99">
        <f t="shared" ca="1" si="5"/>
        <v>0</v>
      </c>
      <c r="R35" s="92"/>
      <c r="S35" s="102">
        <f t="shared" ca="1" si="5"/>
        <v>0</v>
      </c>
      <c r="T35" s="93"/>
      <c r="U35" s="105">
        <f t="shared" ca="1" si="5"/>
        <v>0</v>
      </c>
      <c r="V35" s="94"/>
      <c r="W35" s="111">
        <f t="shared" ca="1" si="5"/>
        <v>0</v>
      </c>
      <c r="X35" s="112"/>
      <c r="Y35" s="161">
        <f t="shared" si="6"/>
        <v>0</v>
      </c>
    </row>
    <row r="36" spans="1:25" ht="20.100000000000001" customHeight="1" x14ac:dyDescent="0.15">
      <c r="A36" s="60">
        <f t="shared" si="7"/>
        <v>41209</v>
      </c>
      <c r="B36" s="62">
        <v>0.41666666666666669</v>
      </c>
      <c r="C36" s="14" t="s">
        <v>8</v>
      </c>
      <c r="D36" s="43">
        <v>0.83333333333333337</v>
      </c>
      <c r="E36" s="48">
        <v>4.1666666666666664E-2</v>
      </c>
      <c r="F36" s="47"/>
      <c r="G36" s="68">
        <f t="shared" ca="1" si="2"/>
        <v>0.33333333333333331</v>
      </c>
      <c r="H36" s="57">
        <f t="shared" si="3"/>
        <v>0.375</v>
      </c>
      <c r="I36" s="413"/>
      <c r="J36" s="414"/>
      <c r="K36" s="415"/>
      <c r="L36" s="416"/>
      <c r="M36" s="39" t="str">
        <f t="shared" ca="1" si="4"/>
        <v>営業日</v>
      </c>
      <c r="N36" s="77">
        <f t="shared" si="8"/>
        <v>41209</v>
      </c>
      <c r="O36" s="129">
        <f t="shared" ca="1" si="9"/>
        <v>10</v>
      </c>
      <c r="P36" s="130">
        <f t="shared" si="10"/>
        <v>9</v>
      </c>
      <c r="Q36" s="99">
        <f t="shared" ca="1" si="5"/>
        <v>0</v>
      </c>
      <c r="R36" s="92"/>
      <c r="S36" s="102">
        <f t="shared" ca="1" si="5"/>
        <v>0</v>
      </c>
      <c r="T36" s="93"/>
      <c r="U36" s="105">
        <f t="shared" ca="1" si="5"/>
        <v>0</v>
      </c>
      <c r="V36" s="94"/>
      <c r="W36" s="111">
        <f t="shared" ca="1" si="5"/>
        <v>0</v>
      </c>
      <c r="X36" s="112"/>
      <c r="Y36" s="161">
        <f t="shared" si="6"/>
        <v>0</v>
      </c>
    </row>
    <row r="37" spans="1:25" ht="20.100000000000001" customHeight="1" x14ac:dyDescent="0.15">
      <c r="A37" s="60">
        <f t="shared" si="7"/>
        <v>41210</v>
      </c>
      <c r="B37" s="63"/>
      <c r="C37" s="15" t="s">
        <v>13</v>
      </c>
      <c r="D37" s="49"/>
      <c r="E37" s="48"/>
      <c r="F37" s="47"/>
      <c r="G37" s="68">
        <f t="shared" ca="1" si="2"/>
        <v>0</v>
      </c>
      <c r="H37" s="57">
        <f t="shared" si="3"/>
        <v>0</v>
      </c>
      <c r="I37" s="413"/>
      <c r="J37" s="414"/>
      <c r="K37" s="415"/>
      <c r="L37" s="416"/>
      <c r="M37" s="39" t="str">
        <f t="shared" ca="1" si="4"/>
        <v/>
      </c>
      <c r="N37" s="77">
        <f t="shared" si="8"/>
        <v>41210</v>
      </c>
      <c r="O37" s="129">
        <f t="shared" ca="1" si="9"/>
        <v>0</v>
      </c>
      <c r="P37" s="130">
        <f t="shared" si="10"/>
        <v>0</v>
      </c>
      <c r="Q37" s="99">
        <f t="shared" ca="1" si="5"/>
        <v>0</v>
      </c>
      <c r="R37" s="92"/>
      <c r="S37" s="102">
        <f t="shared" ca="1" si="5"/>
        <v>0</v>
      </c>
      <c r="T37" s="93"/>
      <c r="U37" s="105">
        <f t="shared" ca="1" si="5"/>
        <v>0</v>
      </c>
      <c r="V37" s="94"/>
      <c r="W37" s="111">
        <f t="shared" ca="1" si="5"/>
        <v>0</v>
      </c>
      <c r="X37" s="112"/>
      <c r="Y37" s="161">
        <f t="shared" si="6"/>
        <v>0</v>
      </c>
    </row>
    <row r="38" spans="1:25" ht="20.100000000000001" customHeight="1" x14ac:dyDescent="0.15">
      <c r="A38" s="60">
        <f t="shared" si="7"/>
        <v>41211</v>
      </c>
      <c r="B38" s="62"/>
      <c r="C38" s="15" t="s">
        <v>13</v>
      </c>
      <c r="D38" s="43"/>
      <c r="E38" s="48"/>
      <c r="F38" s="47"/>
      <c r="G38" s="68">
        <f t="shared" ca="1" si="2"/>
        <v>0</v>
      </c>
      <c r="H38" s="57">
        <f t="shared" si="3"/>
        <v>0</v>
      </c>
      <c r="I38" s="413"/>
      <c r="J38" s="414"/>
      <c r="K38" s="415"/>
      <c r="L38" s="416"/>
      <c r="M38" s="39" t="str">
        <f t="shared" ca="1" si="4"/>
        <v/>
      </c>
      <c r="N38" s="77">
        <f t="shared" si="8"/>
        <v>41211</v>
      </c>
      <c r="O38" s="129">
        <f t="shared" ca="1" si="9"/>
        <v>0</v>
      </c>
      <c r="P38" s="130">
        <f t="shared" si="10"/>
        <v>0</v>
      </c>
      <c r="Q38" s="99">
        <f t="shared" ca="1" si="5"/>
        <v>0</v>
      </c>
      <c r="R38" s="92"/>
      <c r="S38" s="102">
        <f t="shared" ca="1" si="5"/>
        <v>0</v>
      </c>
      <c r="T38" s="93"/>
      <c r="U38" s="105">
        <f t="shared" ca="1" si="5"/>
        <v>0</v>
      </c>
      <c r="V38" s="94"/>
      <c r="W38" s="111">
        <f t="shared" ca="1" si="5"/>
        <v>0</v>
      </c>
      <c r="X38" s="112"/>
      <c r="Y38" s="161">
        <f t="shared" si="6"/>
        <v>0</v>
      </c>
    </row>
    <row r="39" spans="1:25" ht="20.100000000000001" customHeight="1" thickBot="1" x14ac:dyDescent="0.2">
      <c r="A39" s="61">
        <f t="shared" si="7"/>
        <v>41212</v>
      </c>
      <c r="B39" s="64">
        <v>0.41666666666666669</v>
      </c>
      <c r="C39" s="16" t="s">
        <v>13</v>
      </c>
      <c r="D39" s="50">
        <v>0.79166666666666663</v>
      </c>
      <c r="E39" s="51">
        <v>4.1666666666666664E-2</v>
      </c>
      <c r="F39" s="52"/>
      <c r="G39" s="69">
        <f t="shared" ca="1" si="2"/>
        <v>0.33333333333333331</v>
      </c>
      <c r="H39" s="58">
        <f t="shared" si="3"/>
        <v>0.33333333333333326</v>
      </c>
      <c r="I39" s="417"/>
      <c r="J39" s="418"/>
      <c r="K39" s="419"/>
      <c r="L39" s="420"/>
      <c r="M39" s="39" t="str">
        <f t="shared" ca="1" si="4"/>
        <v>営業日</v>
      </c>
      <c r="N39" s="78">
        <f t="shared" si="8"/>
        <v>41212</v>
      </c>
      <c r="O39" s="131">
        <f t="shared" ca="1" si="9"/>
        <v>10</v>
      </c>
      <c r="P39" s="132">
        <f t="shared" si="10"/>
        <v>7.9999999999999982</v>
      </c>
      <c r="Q39" s="100">
        <f t="shared" ca="1" si="5"/>
        <v>0</v>
      </c>
      <c r="R39" s="95"/>
      <c r="S39" s="103">
        <f t="shared" ca="1" si="5"/>
        <v>0</v>
      </c>
      <c r="T39" s="96"/>
      <c r="U39" s="106">
        <f t="shared" ca="1" si="5"/>
        <v>0</v>
      </c>
      <c r="V39" s="97"/>
      <c r="W39" s="113">
        <f t="shared" ca="1" si="5"/>
        <v>0</v>
      </c>
      <c r="X39" s="114"/>
      <c r="Y39" s="162">
        <f t="shared" si="6"/>
        <v>0</v>
      </c>
    </row>
    <row r="40" spans="1:25" ht="20.100000000000001" customHeight="1" thickBot="1" x14ac:dyDescent="0.2">
      <c r="A40" s="421" t="s">
        <v>9</v>
      </c>
      <c r="B40" s="422"/>
      <c r="C40" s="53">
        <f ca="1">COUNTIF(M9:M39, "営業日")</f>
        <v>20</v>
      </c>
      <c r="D40" s="74" t="s">
        <v>10</v>
      </c>
      <c r="E40" s="54">
        <v>0</v>
      </c>
      <c r="F40" s="55">
        <v>0</v>
      </c>
      <c r="G40" s="54">
        <f ca="1">SUM(G9:G39)</f>
        <v>6.6666666666666643</v>
      </c>
      <c r="H40" s="59">
        <f>SUM(H9:H39)</f>
        <v>8.3333333333333339</v>
      </c>
      <c r="I40" s="423"/>
      <c r="J40" s="423"/>
      <c r="K40" s="423"/>
      <c r="L40" s="424"/>
      <c r="M40" s="6"/>
      <c r="N40" s="6"/>
      <c r="O40" s="139">
        <f t="shared" ref="O40:X40" ca="1" si="11">SUM(O9:O39)</f>
        <v>200</v>
      </c>
      <c r="P40" s="140">
        <f>SUM(P9:P39)</f>
        <v>200</v>
      </c>
      <c r="Q40" s="143">
        <f t="shared" ca="1" si="11"/>
        <v>0</v>
      </c>
      <c r="R40" s="144">
        <f t="shared" si="11"/>
        <v>0</v>
      </c>
      <c r="S40" s="147">
        <f t="shared" ca="1" si="11"/>
        <v>0</v>
      </c>
      <c r="T40" s="148">
        <f t="shared" si="11"/>
        <v>0</v>
      </c>
      <c r="U40" s="151">
        <f t="shared" ca="1" si="11"/>
        <v>0</v>
      </c>
      <c r="V40" s="152">
        <f t="shared" si="11"/>
        <v>0</v>
      </c>
      <c r="W40" s="155">
        <f t="shared" ca="1" si="11"/>
        <v>0</v>
      </c>
      <c r="X40" s="156">
        <f t="shared" si="11"/>
        <v>0</v>
      </c>
      <c r="Y40" s="163">
        <f>SUM(Y9:Y39)</f>
        <v>0</v>
      </c>
    </row>
    <row r="41" spans="1:25" ht="8.25" customHeight="1" thickBot="1" x14ac:dyDescent="0.2">
      <c r="C41" s="2"/>
      <c r="D41" s="2"/>
      <c r="E41" s="2"/>
      <c r="F41" s="2"/>
      <c r="G41" s="2"/>
      <c r="H41" s="2"/>
      <c r="I41" s="6"/>
      <c r="J41" s="6"/>
      <c r="K41" s="6"/>
      <c r="L41" s="6"/>
      <c r="M41" s="6"/>
      <c r="N41" s="6"/>
      <c r="P41">
        <f>COUNTIF(P9:P39,"&lt;&gt;"&amp;0)</f>
        <v>20</v>
      </c>
    </row>
    <row r="42" spans="1:25" s="17" customFormat="1" ht="16.5" customHeight="1" thickBot="1" x14ac:dyDescent="0.2">
      <c r="A42" s="411" t="s">
        <v>11</v>
      </c>
      <c r="B42" s="412"/>
      <c r="I42" s="18"/>
      <c r="J42" s="18"/>
      <c r="K42" s="18"/>
      <c r="L42" s="18"/>
      <c r="M42" s="19"/>
      <c r="N42" s="19"/>
      <c r="Y42" s="159"/>
    </row>
    <row r="43" spans="1:25" s="17" customFormat="1" ht="16.5" customHeight="1" thickBot="1" x14ac:dyDescent="0.2">
      <c r="A43" s="455" t="s">
        <v>65</v>
      </c>
      <c r="B43" s="456"/>
      <c r="C43" s="456"/>
      <c r="D43" s="456"/>
      <c r="E43" s="456"/>
      <c r="F43" s="456"/>
      <c r="G43" s="456"/>
      <c r="H43" s="457"/>
      <c r="I43" s="20"/>
      <c r="J43" s="21"/>
      <c r="K43" s="21"/>
      <c r="L43" s="21"/>
      <c r="M43" s="19"/>
      <c r="N43" s="19"/>
      <c r="O43" s="166" t="s">
        <v>29</v>
      </c>
      <c r="P43" s="167" t="s">
        <v>56</v>
      </c>
      <c r="Y43" s="159"/>
    </row>
    <row r="44" spans="1:25" s="17" customFormat="1" ht="16.5" customHeight="1" thickBot="1" x14ac:dyDescent="0.2">
      <c r="A44" s="452" t="s">
        <v>72</v>
      </c>
      <c r="B44" s="453"/>
      <c r="C44" s="453"/>
      <c r="D44" s="453"/>
      <c r="E44" s="453"/>
      <c r="F44" s="453"/>
      <c r="G44" s="453"/>
      <c r="H44" s="454"/>
      <c r="I44" s="22"/>
      <c r="J44" s="22"/>
      <c r="K44" s="22"/>
      <c r="L44" s="22"/>
      <c r="M44" s="19"/>
      <c r="N44" s="19"/>
      <c r="O44" s="164">
        <f ca="1">Q40+S40+U40+W40</f>
        <v>0</v>
      </c>
      <c r="P44" s="165">
        <f>R40+T40+V40+X40</f>
        <v>0</v>
      </c>
      <c r="Y44" s="159"/>
    </row>
    <row r="45" spans="1:25" s="17" customFormat="1" ht="16.5" customHeight="1" x14ac:dyDescent="0.15">
      <c r="A45" s="452" t="s">
        <v>73</v>
      </c>
      <c r="B45" s="453"/>
      <c r="C45" s="453"/>
      <c r="D45" s="453"/>
      <c r="E45" s="453"/>
      <c r="F45" s="453"/>
      <c r="G45" s="453"/>
      <c r="H45" s="454"/>
      <c r="I45" s="22"/>
      <c r="J45" s="22"/>
      <c r="K45" s="22"/>
      <c r="L45" s="22"/>
      <c r="M45" s="19"/>
      <c r="N45" s="19"/>
      <c r="Y45" s="159"/>
    </row>
    <row r="46" spans="1:25" s="17" customFormat="1" ht="16.5" customHeight="1" thickBot="1" x14ac:dyDescent="0.2">
      <c r="A46" s="458" t="s">
        <v>74</v>
      </c>
      <c r="B46" s="459"/>
      <c r="C46" s="459"/>
      <c r="D46" s="459"/>
      <c r="E46" s="459"/>
      <c r="F46" s="459"/>
      <c r="G46" s="459"/>
      <c r="H46" s="460"/>
      <c r="I46" s="22"/>
      <c r="J46" s="22"/>
      <c r="K46" s="22"/>
      <c r="L46" s="22"/>
      <c r="M46" s="19"/>
      <c r="N46" s="19"/>
      <c r="Y46" s="159"/>
    </row>
    <row r="47" spans="1:25" s="17" customFormat="1" ht="24" customHeight="1" x14ac:dyDescent="0.15">
      <c r="A47"/>
      <c r="B47"/>
      <c r="C47"/>
      <c r="D47"/>
      <c r="E47"/>
      <c r="F47"/>
      <c r="G47"/>
      <c r="H47"/>
      <c r="I47" s="23"/>
      <c r="J47"/>
      <c r="K47"/>
      <c r="L47" s="24"/>
      <c r="M47" s="19"/>
      <c r="N47" s="19"/>
      <c r="Y47" s="159"/>
    </row>
    <row r="48" spans="1:25" ht="13.5" hidden="1" x14ac:dyDescent="0.15"/>
    <row r="49" spans="11:11" ht="13.5" hidden="1" x14ac:dyDescent="0.15">
      <c r="K49" t="s">
        <v>12</v>
      </c>
    </row>
    <row r="50" spans="11:11" ht="13.5" hidden="1" x14ac:dyDescent="0.15"/>
  </sheetData>
  <sheetProtection insertColumns="0" insertRows="0" deleteColumns="0" deleteRows="0" selectLockedCells="1" selectUnlockedCells="1"/>
  <dataConsolidate/>
  <mergeCells count="48">
    <mergeCell ref="A43:H43"/>
    <mergeCell ref="A44:H44"/>
    <mergeCell ref="A45:H45"/>
    <mergeCell ref="A46:H46"/>
    <mergeCell ref="A42:B42"/>
    <mergeCell ref="I31:L31"/>
    <mergeCell ref="I32:L32"/>
    <mergeCell ref="I33:L33"/>
    <mergeCell ref="I34:L34"/>
    <mergeCell ref="I35:L35"/>
    <mergeCell ref="I36:L36"/>
    <mergeCell ref="I37:L37"/>
    <mergeCell ref="I38:L38"/>
    <mergeCell ref="I39:L39"/>
    <mergeCell ref="A40:B40"/>
    <mergeCell ref="I40:L40"/>
    <mergeCell ref="I30:L30"/>
    <mergeCell ref="I19:L19"/>
    <mergeCell ref="I20:L20"/>
    <mergeCell ref="I21:L21"/>
    <mergeCell ref="I22:L22"/>
    <mergeCell ref="I23:L23"/>
    <mergeCell ref="I24:L24"/>
    <mergeCell ref="I25:L25"/>
    <mergeCell ref="I26:L26"/>
    <mergeCell ref="I27:L27"/>
    <mergeCell ref="I28:L28"/>
    <mergeCell ref="I29:L29"/>
    <mergeCell ref="I18:L18"/>
    <mergeCell ref="B8:D8"/>
    <mergeCell ref="I8:L8"/>
    <mergeCell ref="I9:L9"/>
    <mergeCell ref="I10:L10"/>
    <mergeCell ref="I11:L11"/>
    <mergeCell ref="I12:L12"/>
    <mergeCell ref="I13:L13"/>
    <mergeCell ref="I14:L14"/>
    <mergeCell ref="I15:L15"/>
    <mergeCell ref="I16:L16"/>
    <mergeCell ref="I17:L17"/>
    <mergeCell ref="B6:D6"/>
    <mergeCell ref="G6:H6"/>
    <mergeCell ref="I6:K6"/>
    <mergeCell ref="A1:L1"/>
    <mergeCell ref="N1:V1"/>
    <mergeCell ref="B5:D5"/>
    <mergeCell ref="G5:H5"/>
    <mergeCell ref="I5:L5"/>
  </mergeCells>
  <phoneticPr fontId="4"/>
  <conditionalFormatting sqref="F9:F33 D31:D33 B35:B39 D35:D39 F35:F39 D9:D29 B9:B29 B32:B33">
    <cfRule type="expression" dxfId="654" priority="20" stopIfTrue="1">
      <formula>#REF!=1</formula>
    </cfRule>
  </conditionalFormatting>
  <conditionalFormatting sqref="M9:M39">
    <cfRule type="expression" dxfId="653" priority="21" stopIfTrue="1">
      <formula>#REF!</formula>
    </cfRule>
  </conditionalFormatting>
  <conditionalFormatting sqref="E35:E39 E9:E33">
    <cfRule type="expression" dxfId="652" priority="22" stopIfTrue="1">
      <formula>#REF!</formula>
    </cfRule>
    <cfRule type="expression" dxfId="651" priority="23" stopIfTrue="1">
      <formula>#REF!=1</formula>
    </cfRule>
  </conditionalFormatting>
  <conditionalFormatting sqref="A19:A39">
    <cfRule type="expression" dxfId="650" priority="18" stopIfTrue="1">
      <formula>WEEKDAY(A19)=1</formula>
    </cfRule>
    <cfRule type="expression" dxfId="649" priority="19">
      <formula>WEEKDAY(A19)=7</formula>
    </cfRule>
  </conditionalFormatting>
  <conditionalFormatting sqref="A19">
    <cfRule type="expression" dxfId="648" priority="17" stopIfTrue="1">
      <formula>ISERROR(MATCH($A19, INDIRECT("休業日!A1:A365"), 0)) =FALSE</formula>
    </cfRule>
  </conditionalFormatting>
  <conditionalFormatting sqref="A9:A18">
    <cfRule type="expression" dxfId="647" priority="15" stopIfTrue="1">
      <formula>WEEKDAY(A9)=1</formula>
    </cfRule>
    <cfRule type="expression" dxfId="646" priority="16">
      <formula>WEEKDAY(A9)=7</formula>
    </cfRule>
  </conditionalFormatting>
  <conditionalFormatting sqref="A9:A18">
    <cfRule type="expression" dxfId="645" priority="14" stopIfTrue="1">
      <formula>ISERROR(MATCH($A9, INDIRECT("休業日!A1:A365"), 0)) =FALSE</formula>
    </cfRule>
  </conditionalFormatting>
  <conditionalFormatting sqref="A20:A39">
    <cfRule type="expression" dxfId="644" priority="13" stopIfTrue="1">
      <formula>ISERROR(MATCH($A20, INDIRECT("休業日!A1:A365"), 0)) =FALSE</formula>
    </cfRule>
  </conditionalFormatting>
  <conditionalFormatting sqref="N19:N39">
    <cfRule type="expression" dxfId="643" priority="11" stopIfTrue="1">
      <formula>WEEKDAY(N19)=1</formula>
    </cfRule>
    <cfRule type="expression" dxfId="642" priority="12">
      <formula>WEEKDAY(N19)=7</formula>
    </cfRule>
  </conditionalFormatting>
  <conditionalFormatting sqref="N19">
    <cfRule type="expression" dxfId="641" priority="10" stopIfTrue="1">
      <formula>ISERROR(MATCH($A19, INDIRECT("休業日!A1:A365"), 0)) =FALSE</formula>
    </cfRule>
  </conditionalFormatting>
  <conditionalFormatting sqref="N9:N18">
    <cfRule type="expression" dxfId="640" priority="8" stopIfTrue="1">
      <formula>WEEKDAY(N9)=1</formula>
    </cfRule>
    <cfRule type="expression" dxfId="639" priority="9">
      <formula>WEEKDAY(N9)=7</formula>
    </cfRule>
  </conditionalFormatting>
  <conditionalFormatting sqref="N9:N18">
    <cfRule type="expression" dxfId="638" priority="7" stopIfTrue="1">
      <formula>ISERROR(MATCH($A9, INDIRECT("休業日!A1:A365"), 0)) =FALSE</formula>
    </cfRule>
  </conditionalFormatting>
  <conditionalFormatting sqref="N20:N39">
    <cfRule type="expression" dxfId="637" priority="6" stopIfTrue="1">
      <formula>ISERROR(MATCH($A20, INDIRECT("休業日!A1:A365"), 0)) =FALSE</formula>
    </cfRule>
  </conditionalFormatting>
  <conditionalFormatting sqref="B30 D30">
    <cfRule type="expression" dxfId="636" priority="5" stopIfTrue="1">
      <formula>#REF!=1</formula>
    </cfRule>
  </conditionalFormatting>
  <conditionalFormatting sqref="F34 B34 D34">
    <cfRule type="expression" dxfId="635" priority="2" stopIfTrue="1">
      <formula>#REF!=1</formula>
    </cfRule>
  </conditionalFormatting>
  <conditionalFormatting sqref="E34">
    <cfRule type="expression" dxfId="634" priority="3" stopIfTrue="1">
      <formula>#REF!</formula>
    </cfRule>
    <cfRule type="expression" dxfId="633" priority="4" stopIfTrue="1">
      <formula>#REF!=1</formula>
    </cfRule>
  </conditionalFormatting>
  <conditionalFormatting sqref="B31">
    <cfRule type="expression" dxfId="632" priority="1" stopIfTrue="1">
      <formula>#REF!=1</formula>
    </cfRule>
  </conditionalFormatting>
  <dataValidations count="7">
    <dataValidation type="textLength" imeMode="hiragana" operator="lessThanOrEqual" allowBlank="1" showInputMessage="1" showErrorMessage="1" errorTitle="入力文字数制限" error="２５５文字以内で入力してください。" sqref="A43:A46">
      <formula1>256</formula1>
    </dataValidation>
    <dataValidation imeMode="hiragana" allowBlank="1" sqref="I9:L39"/>
    <dataValidation type="whole" showInputMessage="1" showErrorMessage="1" sqref="J4:K4">
      <formula1>1</formula1>
      <formula2>20</formula2>
    </dataValidation>
    <dataValidation type="time" imeMode="off" operator="greaterThanOrEqual" allowBlank="1" showInputMessage="1" showErrorMessage="1" sqref="D9:F39 B9:B39">
      <formula1>0</formula1>
    </dataValidation>
    <dataValidation imeMode="hiragana" allowBlank="1" showInputMessage="1" showErrorMessage="1" sqref="J43:L43 I44:L46 A9:A39 N9:N39"/>
    <dataValidation allowBlank="1" showInputMessage="1" showErrorMessage="1" errorTitle="入力不可" error="自動計算のため、入力不可です。" sqref="C40"/>
    <dataValidation type="whole" operator="lessThanOrEqual" allowBlank="1" showInputMessage="1" showErrorMessage="1" errorTitle="入力不可" error="自動計算のため、入力不可です。" sqref="G9:H40 E40:F40 W9:W40 S9:S40 U9:U40 R40 Q9:Q40 Y9:Y40 X40 V40 T40 O9:P44">
      <formula1>0</formula1>
    </dataValidation>
  </dataValidations>
  <printOptions horizontalCentered="1" verticalCentered="1"/>
  <pageMargins left="0.70866141732283472" right="0.70866141732283472" top="0.74803149606299213" bottom="0.74803149606299213" header="0.31496062992125984" footer="0.31496062992125984"/>
  <pageSetup paperSize="9" scale="88" orientation="portrait" r:id="rId1"/>
  <colBreaks count="1" manualBreakCount="1">
    <brk id="12" max="1048575" man="1"/>
  </colBreak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pageSetUpPr fitToPage="1"/>
  </sheetPr>
  <dimension ref="A1:Y50"/>
  <sheetViews>
    <sheetView zoomScale="85" zoomScaleNormal="85" workbookViewId="0">
      <pane ySplit="8" topLeftCell="A9" activePane="bottomLeft" state="frozen"/>
      <selection pane="bottomLeft" activeCell="A9" sqref="A9"/>
    </sheetView>
  </sheetViews>
  <sheetFormatPr defaultColWidth="8" defaultRowHeight="0" customHeight="1" zeroHeight="1" x14ac:dyDescent="0.15"/>
  <cols>
    <col min="1" max="1" width="11.375" bestFit="1" customWidth="1"/>
    <col min="2" max="2" width="8.625" customWidth="1"/>
    <col min="3" max="3" width="4.375" customWidth="1"/>
    <col min="4" max="8" width="8.625" customWidth="1"/>
    <col min="9" max="9" width="15.75" customWidth="1"/>
    <col min="10" max="10" width="7.75" customWidth="1"/>
    <col min="11" max="12" width="3.875" customWidth="1"/>
    <col min="13" max="13" width="2.5" style="5" customWidth="1"/>
    <col min="14" max="14" width="5.5" style="5" bestFit="1" customWidth="1"/>
    <col min="15" max="15" width="13.875" bestFit="1" customWidth="1"/>
    <col min="16" max="16" width="13.875" customWidth="1"/>
    <col min="17" max="17" width="13.875" bestFit="1" customWidth="1"/>
    <col min="18" max="18" width="13.875" customWidth="1"/>
    <col min="19" max="19" width="13.875" bestFit="1" customWidth="1"/>
    <col min="20" max="20" width="13.875" customWidth="1"/>
    <col min="21" max="21" width="13.875" bestFit="1" customWidth="1"/>
    <col min="22" max="22" width="13.875" customWidth="1"/>
    <col min="23" max="23" width="13.875" bestFit="1" customWidth="1"/>
    <col min="24" max="24" width="13.875" customWidth="1"/>
    <col min="25" max="25" width="17.25" style="157" customWidth="1"/>
  </cols>
  <sheetData>
    <row r="1" spans="1:25" ht="33" customHeight="1" thickBot="1" x14ac:dyDescent="0.2">
      <c r="A1" s="442" t="s">
        <v>19</v>
      </c>
      <c r="B1" s="442"/>
      <c r="C1" s="442"/>
      <c r="D1" s="442"/>
      <c r="E1" s="442"/>
      <c r="F1" s="442"/>
      <c r="G1" s="442"/>
      <c r="H1" s="442"/>
      <c r="I1" s="442"/>
      <c r="J1" s="442"/>
      <c r="K1" s="442"/>
      <c r="L1" s="442"/>
      <c r="N1" s="443" t="s">
        <v>20</v>
      </c>
      <c r="O1" s="444"/>
      <c r="P1" s="444"/>
      <c r="Q1" s="444"/>
      <c r="R1" s="444"/>
      <c r="S1" s="444"/>
      <c r="T1" s="444"/>
      <c r="U1" s="444"/>
      <c r="V1" s="444"/>
    </row>
    <row r="2" spans="1:25" ht="17.25" customHeight="1" thickBot="1" x14ac:dyDescent="0.2">
      <c r="A2" s="41"/>
      <c r="B2" s="2"/>
      <c r="C2" s="2"/>
      <c r="D2" s="2"/>
      <c r="E2" s="36"/>
      <c r="F2" s="36"/>
      <c r="G2" s="36"/>
      <c r="H2" s="36"/>
      <c r="I2" s="3"/>
      <c r="J2" s="4"/>
      <c r="K2" s="4"/>
      <c r="N2" s="26"/>
      <c r="O2" s="134" t="s">
        <v>30</v>
      </c>
      <c r="P2" s="135" t="s">
        <v>31</v>
      </c>
      <c r="Q2" s="135" t="s">
        <v>32</v>
      </c>
      <c r="R2" s="136" t="s">
        <v>28</v>
      </c>
      <c r="Y2" s="158" t="s">
        <v>54</v>
      </c>
    </row>
    <row r="3" spans="1:25" ht="17.25" customHeight="1" thickBot="1" x14ac:dyDescent="0.2">
      <c r="A3" s="1"/>
      <c r="B3" s="2"/>
      <c r="C3" s="2"/>
      <c r="D3" s="2"/>
      <c r="E3" s="36"/>
      <c r="F3" s="36"/>
      <c r="G3" s="36"/>
      <c r="H3" s="36"/>
      <c r="I3" s="3"/>
      <c r="J3" s="4"/>
      <c r="K3" s="4"/>
      <c r="N3" s="26"/>
      <c r="O3" s="42">
        <v>200</v>
      </c>
      <c r="P3" s="40">
        <f ca="1">C40</f>
        <v>20</v>
      </c>
      <c r="Q3" s="65">
        <f ca="1">O3/P3</f>
        <v>10</v>
      </c>
      <c r="R3" s="66" t="str">
        <f ca="1">TEXT(Q3/24,"h:mm")</f>
        <v>10:00</v>
      </c>
    </row>
    <row r="4" spans="1:25" ht="8.1" customHeight="1" thickBot="1" x14ac:dyDescent="0.2">
      <c r="B4" s="37"/>
      <c r="C4" s="37"/>
      <c r="D4" s="37"/>
      <c r="I4" s="6"/>
      <c r="J4" s="7">
        <v>1</v>
      </c>
      <c r="K4" s="7"/>
      <c r="M4" s="6"/>
      <c r="N4" s="6"/>
      <c r="O4" s="88"/>
      <c r="P4" s="88"/>
    </row>
    <row r="5" spans="1:25" ht="20.100000000000001" customHeight="1" thickTop="1" x14ac:dyDescent="0.15">
      <c r="A5" s="331" t="s">
        <v>18</v>
      </c>
      <c r="B5" s="445">
        <v>41213</v>
      </c>
      <c r="C5" s="446"/>
      <c r="D5" s="447"/>
      <c r="G5" s="448" t="s">
        <v>0</v>
      </c>
      <c r="H5" s="449"/>
      <c r="I5" s="450" t="s">
        <v>59</v>
      </c>
      <c r="J5" s="450"/>
      <c r="K5" s="450"/>
      <c r="L5" s="451"/>
      <c r="M5" s="6"/>
      <c r="N5" s="133" t="s">
        <v>16</v>
      </c>
      <c r="P5" s="133"/>
      <c r="Q5" s="83" t="s">
        <v>52</v>
      </c>
      <c r="R5" s="79"/>
      <c r="S5" s="85" t="s">
        <v>37</v>
      </c>
      <c r="T5" s="117"/>
      <c r="U5" s="87" t="s">
        <v>40</v>
      </c>
      <c r="V5" s="81"/>
      <c r="W5" s="115" t="s">
        <v>43</v>
      </c>
      <c r="X5" s="107"/>
    </row>
    <row r="6" spans="1:25" ht="20.100000000000001" customHeight="1" thickBot="1" x14ac:dyDescent="0.2">
      <c r="A6" s="332" t="s">
        <v>57</v>
      </c>
      <c r="B6" s="436" t="s">
        <v>61</v>
      </c>
      <c r="C6" s="437"/>
      <c r="D6" s="438"/>
      <c r="E6" s="8"/>
      <c r="F6" s="9"/>
      <c r="G6" s="439" t="s">
        <v>1</v>
      </c>
      <c r="H6" s="440"/>
      <c r="I6" s="441" t="s">
        <v>60</v>
      </c>
      <c r="J6" s="441"/>
      <c r="K6" s="441"/>
      <c r="L6" s="25" t="s">
        <v>2</v>
      </c>
      <c r="M6" s="6"/>
      <c r="N6" s="6"/>
      <c r="Q6" s="84" t="s">
        <v>53</v>
      </c>
      <c r="R6" s="80"/>
      <c r="S6" s="86" t="s">
        <v>38</v>
      </c>
      <c r="T6" s="118"/>
      <c r="U6" s="120" t="s">
        <v>41</v>
      </c>
      <c r="V6" s="82"/>
      <c r="W6" s="121" t="s">
        <v>44</v>
      </c>
      <c r="X6" s="108"/>
    </row>
    <row r="7" spans="1:25" ht="19.5" customHeight="1" thickBot="1" x14ac:dyDescent="0.2">
      <c r="A7" s="330" t="str">
        <f>IF(LEN(B5)=6,B5,CONCATENATE(,YEAR(B5),IF(LEN(MONTH(B5)) &gt; 1, "", "0"), MONTH(B5)))</f>
        <v>201611</v>
      </c>
      <c r="D7" s="10"/>
      <c r="E7" s="11"/>
      <c r="F7" s="12"/>
      <c r="G7" s="12"/>
      <c r="H7" s="2"/>
      <c r="I7" s="2"/>
      <c r="J7" s="2"/>
      <c r="K7" s="2"/>
      <c r="L7" s="13"/>
      <c r="M7" s="6"/>
      <c r="N7" s="6"/>
      <c r="Q7" s="84" t="s">
        <v>50</v>
      </c>
      <c r="R7" s="116"/>
      <c r="S7" s="119" t="s">
        <v>39</v>
      </c>
      <c r="T7" s="122"/>
      <c r="U7" s="125" t="s">
        <v>42</v>
      </c>
      <c r="V7" s="123"/>
      <c r="W7" s="126" t="s">
        <v>45</v>
      </c>
      <c r="X7" s="124"/>
    </row>
    <row r="8" spans="1:25" ht="24.75" customHeight="1" thickTop="1" thickBot="1" x14ac:dyDescent="0.2">
      <c r="A8" s="70" t="s">
        <v>3</v>
      </c>
      <c r="B8" s="427" t="s">
        <v>4</v>
      </c>
      <c r="C8" s="428"/>
      <c r="D8" s="429"/>
      <c r="E8" s="71" t="s">
        <v>17</v>
      </c>
      <c r="F8" s="72" t="s">
        <v>5</v>
      </c>
      <c r="G8" s="71" t="s">
        <v>21</v>
      </c>
      <c r="H8" s="73" t="s">
        <v>6</v>
      </c>
      <c r="I8" s="430" t="s">
        <v>7</v>
      </c>
      <c r="J8" s="430"/>
      <c r="K8" s="430"/>
      <c r="L8" s="431"/>
      <c r="M8" s="67">
        <v>0.33333333333333331</v>
      </c>
      <c r="N8" s="75" t="s">
        <v>15</v>
      </c>
      <c r="O8" s="137" t="s">
        <v>27</v>
      </c>
      <c r="P8" s="138" t="s">
        <v>14</v>
      </c>
      <c r="Q8" s="141" t="s">
        <v>46</v>
      </c>
      <c r="R8" s="142" t="s">
        <v>14</v>
      </c>
      <c r="S8" s="145" t="s">
        <v>47</v>
      </c>
      <c r="T8" s="146" t="s">
        <v>14</v>
      </c>
      <c r="U8" s="149" t="s">
        <v>48</v>
      </c>
      <c r="V8" s="150" t="s">
        <v>14</v>
      </c>
      <c r="W8" s="153" t="s">
        <v>49</v>
      </c>
      <c r="X8" s="154" t="s">
        <v>14</v>
      </c>
      <c r="Y8" s="138" t="s">
        <v>55</v>
      </c>
    </row>
    <row r="9" spans="1:25" ht="20.100000000000001" customHeight="1" thickTop="1" x14ac:dyDescent="0.15">
      <c r="A9" s="60">
        <f>TEXT(CONCATENATE(A7, "01"), "0000!/00!/00")*1</f>
        <v>41213</v>
      </c>
      <c r="B9" s="62">
        <v>0.41666666666666669</v>
      </c>
      <c r="C9" s="14" t="s">
        <v>8</v>
      </c>
      <c r="D9" s="43">
        <v>0.95833333333333337</v>
      </c>
      <c r="E9" s="44">
        <v>4.1666666666666664E-2</v>
      </c>
      <c r="F9" s="45"/>
      <c r="G9" s="68">
        <f ca="1">IF(ISERROR(M9), 0, IF(M9="営業日", M$8, 0))</f>
        <v>0.33333333333333331</v>
      </c>
      <c r="H9" s="56">
        <f>D9-B9-E9-F9</f>
        <v>0.50000000000000011</v>
      </c>
      <c r="I9" s="432"/>
      <c r="J9" s="433"/>
      <c r="K9" s="434"/>
      <c r="L9" s="435"/>
      <c r="M9" s="39" t="str">
        <f ca="1">IF(WEEKDAY(A9)=1,"",IF(WEEKDAY(A9)=7,"",IF(ISERROR(MATCH(A9,INDIRECT("休業日!a1:a365"),0))=FALSE,"","営業日")))</f>
        <v>営業日</v>
      </c>
      <c r="N9" s="76">
        <f>TEXT(CONCATENATE(A7, "01"), "0000!/00!/00")*1</f>
        <v>41213</v>
      </c>
      <c r="O9" s="127">
        <f t="shared" ref="O9:O10" ca="1" si="0">IF(ISERROR(M9), 0, IF(M9="営業日", $Q$3, 0))</f>
        <v>10</v>
      </c>
      <c r="P9" s="128">
        <f t="shared" ref="P9:P10" si="1">H9*24</f>
        <v>12.000000000000004</v>
      </c>
      <c r="Q9" s="98">
        <f ca="1">$O9*R$7</f>
        <v>0</v>
      </c>
      <c r="R9" s="89"/>
      <c r="S9" s="101">
        <f ca="1">$O9*T$7</f>
        <v>0</v>
      </c>
      <c r="T9" s="90"/>
      <c r="U9" s="104">
        <f ca="1">$O9*V$7</f>
        <v>0</v>
      </c>
      <c r="V9" s="91"/>
      <c r="W9" s="109">
        <f ca="1">$O9*X$7</f>
        <v>0</v>
      </c>
      <c r="X9" s="110"/>
      <c r="Y9" s="160">
        <f>R9+T9+V9+X9</f>
        <v>0</v>
      </c>
    </row>
    <row r="10" spans="1:25" ht="20.100000000000001" customHeight="1" x14ac:dyDescent="0.15">
      <c r="A10" s="60">
        <f>IF(A9="", "",IF(MONTH(A9)=MONTH(A9+1),A9+1,""))</f>
        <v>41214</v>
      </c>
      <c r="B10" s="62">
        <v>0.41666666666666669</v>
      </c>
      <c r="C10" s="14" t="s">
        <v>8</v>
      </c>
      <c r="D10" s="43">
        <v>0.85416666666666663</v>
      </c>
      <c r="E10" s="46">
        <v>4.1666666666666664E-2</v>
      </c>
      <c r="F10" s="47"/>
      <c r="G10" s="68">
        <f t="shared" ref="G10:G39" ca="1" si="2">IF(ISERROR(M10), 0, IF(M10="営業日", M$8, 0))</f>
        <v>0.33333333333333331</v>
      </c>
      <c r="H10" s="57">
        <f t="shared" ref="H10:H39" si="3">D10-B10-E10-F10</f>
        <v>0.39583333333333326</v>
      </c>
      <c r="I10" s="413" t="s">
        <v>70</v>
      </c>
      <c r="J10" s="414"/>
      <c r="K10" s="415"/>
      <c r="L10" s="416"/>
      <c r="M10" s="39" t="str">
        <f t="shared" ref="M10:M39" ca="1" si="4">IF(WEEKDAY(A10)=1,"",IF(WEEKDAY(A10)=7,"",IF(ISERROR(MATCH(A10,INDIRECT("休業日!a1:a365"),0))=FALSE,"","営業日")))</f>
        <v>営業日</v>
      </c>
      <c r="N10" s="77">
        <f>IF(N9="", "",IF(MONTH(N9)=MONTH(N9+1),N9+1,""))</f>
        <v>41214</v>
      </c>
      <c r="O10" s="129">
        <f t="shared" ca="1" si="0"/>
        <v>10</v>
      </c>
      <c r="P10" s="130">
        <f t="shared" si="1"/>
        <v>9.4999999999999982</v>
      </c>
      <c r="Q10" s="99">
        <f t="shared" ref="Q10:W39" ca="1" si="5">$O10*R$7</f>
        <v>0</v>
      </c>
      <c r="R10" s="92"/>
      <c r="S10" s="102">
        <f t="shared" ca="1" si="5"/>
        <v>0</v>
      </c>
      <c r="T10" s="93"/>
      <c r="U10" s="105">
        <f t="shared" ca="1" si="5"/>
        <v>0</v>
      </c>
      <c r="V10" s="94"/>
      <c r="W10" s="111">
        <f t="shared" ca="1" si="5"/>
        <v>0</v>
      </c>
      <c r="X10" s="112"/>
      <c r="Y10" s="161">
        <f t="shared" ref="Y10:Y39" si="6">R10+T10+V10+X10</f>
        <v>0</v>
      </c>
    </row>
    <row r="11" spans="1:25" ht="20.100000000000001" customHeight="1" x14ac:dyDescent="0.15">
      <c r="A11" s="60">
        <f t="shared" ref="A11:A39" si="7">IF(A10="", "",IF(MONTH(A10)=MONTH(A10+1),A10+1,""))</f>
        <v>41215</v>
      </c>
      <c r="B11" s="62"/>
      <c r="C11" s="14" t="s">
        <v>8</v>
      </c>
      <c r="D11" s="43"/>
      <c r="E11" s="48"/>
      <c r="F11" s="47"/>
      <c r="G11" s="68">
        <f t="shared" ca="1" si="2"/>
        <v>0</v>
      </c>
      <c r="H11" s="57">
        <f t="shared" si="3"/>
        <v>0</v>
      </c>
      <c r="I11" s="413"/>
      <c r="J11" s="414"/>
      <c r="K11" s="415"/>
      <c r="L11" s="416"/>
      <c r="M11" s="39" t="str">
        <f t="shared" ca="1" si="4"/>
        <v/>
      </c>
      <c r="N11" s="77">
        <f t="shared" ref="N11:N39" si="8">IF(N10="", "",IF(MONTH(N10)=MONTH(N10+1),N10+1,""))</f>
        <v>41215</v>
      </c>
      <c r="O11" s="129">
        <f ca="1">IF(ISERROR(M11), 0, IF(M11="営業日", $Q$3, 0))</f>
        <v>0</v>
      </c>
      <c r="P11" s="130">
        <f>H11*24</f>
        <v>0</v>
      </c>
      <c r="Q11" s="99">
        <f t="shared" ca="1" si="5"/>
        <v>0</v>
      </c>
      <c r="R11" s="92"/>
      <c r="S11" s="102">
        <f t="shared" ca="1" si="5"/>
        <v>0</v>
      </c>
      <c r="T11" s="93"/>
      <c r="U11" s="105">
        <f t="shared" ca="1" si="5"/>
        <v>0</v>
      </c>
      <c r="V11" s="94"/>
      <c r="W11" s="111">
        <f t="shared" ca="1" si="5"/>
        <v>0</v>
      </c>
      <c r="X11" s="112"/>
      <c r="Y11" s="161">
        <f t="shared" si="6"/>
        <v>0</v>
      </c>
    </row>
    <row r="12" spans="1:25" ht="20.100000000000001" customHeight="1" x14ac:dyDescent="0.15">
      <c r="A12" s="60">
        <f t="shared" si="7"/>
        <v>41216</v>
      </c>
      <c r="B12" s="62">
        <v>0.41666666666666669</v>
      </c>
      <c r="C12" s="14" t="s">
        <v>8</v>
      </c>
      <c r="D12" s="43">
        <v>0.91666666666666663</v>
      </c>
      <c r="E12" s="46">
        <v>4.1666666666666664E-2</v>
      </c>
      <c r="F12" s="47"/>
      <c r="G12" s="68">
        <f t="shared" ca="1" si="2"/>
        <v>0.33333333333333331</v>
      </c>
      <c r="H12" s="57">
        <f t="shared" si="3"/>
        <v>0.45833333333333326</v>
      </c>
      <c r="I12" s="413"/>
      <c r="J12" s="414"/>
      <c r="K12" s="415"/>
      <c r="L12" s="416"/>
      <c r="M12" s="39" t="str">
        <f t="shared" ca="1" si="4"/>
        <v>営業日</v>
      </c>
      <c r="N12" s="77">
        <f t="shared" si="8"/>
        <v>41216</v>
      </c>
      <c r="O12" s="129">
        <f t="shared" ref="O12:O39" ca="1" si="9">IF(ISERROR(M12), 0, IF(M12="営業日", $Q$3, 0))</f>
        <v>10</v>
      </c>
      <c r="P12" s="130">
        <f t="shared" ref="P12:P39" si="10">H12*24</f>
        <v>10.999999999999998</v>
      </c>
      <c r="Q12" s="99">
        <f t="shared" ca="1" si="5"/>
        <v>0</v>
      </c>
      <c r="R12" s="92"/>
      <c r="S12" s="102">
        <f t="shared" ca="1" si="5"/>
        <v>0</v>
      </c>
      <c r="T12" s="93"/>
      <c r="U12" s="105">
        <f t="shared" ca="1" si="5"/>
        <v>0</v>
      </c>
      <c r="V12" s="94"/>
      <c r="W12" s="111">
        <f t="shared" ca="1" si="5"/>
        <v>0</v>
      </c>
      <c r="X12" s="112"/>
      <c r="Y12" s="161">
        <f t="shared" si="6"/>
        <v>0</v>
      </c>
    </row>
    <row r="13" spans="1:25" ht="20.100000000000001" customHeight="1" x14ac:dyDescent="0.15">
      <c r="A13" s="60">
        <f t="shared" si="7"/>
        <v>41217</v>
      </c>
      <c r="B13" s="62"/>
      <c r="C13" s="14" t="s">
        <v>8</v>
      </c>
      <c r="D13" s="43"/>
      <c r="E13" s="48"/>
      <c r="F13" s="47"/>
      <c r="G13" s="68">
        <f t="shared" ca="1" si="2"/>
        <v>0</v>
      </c>
      <c r="H13" s="57">
        <f t="shared" si="3"/>
        <v>0</v>
      </c>
      <c r="I13" s="413"/>
      <c r="J13" s="414"/>
      <c r="K13" s="415"/>
      <c r="L13" s="416"/>
      <c r="M13" s="39" t="str">
        <f t="shared" ca="1" si="4"/>
        <v/>
      </c>
      <c r="N13" s="77">
        <f t="shared" si="8"/>
        <v>41217</v>
      </c>
      <c r="O13" s="129">
        <f t="shared" ca="1" si="9"/>
        <v>0</v>
      </c>
      <c r="P13" s="130">
        <f t="shared" si="10"/>
        <v>0</v>
      </c>
      <c r="Q13" s="99">
        <f t="shared" ca="1" si="5"/>
        <v>0</v>
      </c>
      <c r="R13" s="92"/>
      <c r="S13" s="102">
        <f t="shared" ca="1" si="5"/>
        <v>0</v>
      </c>
      <c r="T13" s="93"/>
      <c r="U13" s="105">
        <f t="shared" ca="1" si="5"/>
        <v>0</v>
      </c>
      <c r="V13" s="94"/>
      <c r="W13" s="111">
        <f t="shared" ca="1" si="5"/>
        <v>0</v>
      </c>
      <c r="X13" s="112"/>
      <c r="Y13" s="161">
        <f t="shared" si="6"/>
        <v>0</v>
      </c>
    </row>
    <row r="14" spans="1:25" ht="20.100000000000001" customHeight="1" x14ac:dyDescent="0.15">
      <c r="A14" s="60">
        <f t="shared" si="7"/>
        <v>41218</v>
      </c>
      <c r="B14" s="62"/>
      <c r="C14" s="14" t="s">
        <v>8</v>
      </c>
      <c r="D14" s="43"/>
      <c r="E14" s="48"/>
      <c r="F14" s="47"/>
      <c r="G14" s="68">
        <f t="shared" ca="1" si="2"/>
        <v>0</v>
      </c>
      <c r="H14" s="57">
        <f t="shared" si="3"/>
        <v>0</v>
      </c>
      <c r="I14" s="413"/>
      <c r="J14" s="414"/>
      <c r="K14" s="415"/>
      <c r="L14" s="416"/>
      <c r="M14" s="39" t="str">
        <f t="shared" ca="1" si="4"/>
        <v/>
      </c>
      <c r="N14" s="77">
        <f t="shared" si="8"/>
        <v>41218</v>
      </c>
      <c r="O14" s="129">
        <f t="shared" ca="1" si="9"/>
        <v>0</v>
      </c>
      <c r="P14" s="130">
        <f t="shared" si="10"/>
        <v>0</v>
      </c>
      <c r="Q14" s="99">
        <f t="shared" ca="1" si="5"/>
        <v>0</v>
      </c>
      <c r="R14" s="92"/>
      <c r="S14" s="102">
        <f t="shared" ca="1" si="5"/>
        <v>0</v>
      </c>
      <c r="T14" s="93"/>
      <c r="U14" s="105">
        <f t="shared" ca="1" si="5"/>
        <v>0</v>
      </c>
      <c r="V14" s="94"/>
      <c r="W14" s="111">
        <f t="shared" ca="1" si="5"/>
        <v>0</v>
      </c>
      <c r="X14" s="112"/>
      <c r="Y14" s="161">
        <f t="shared" si="6"/>
        <v>0</v>
      </c>
    </row>
    <row r="15" spans="1:25" ht="20.100000000000001" customHeight="1" x14ac:dyDescent="0.15">
      <c r="A15" s="60">
        <f t="shared" si="7"/>
        <v>41219</v>
      </c>
      <c r="B15" s="62">
        <v>0.41666666666666669</v>
      </c>
      <c r="C15" s="14" t="s">
        <v>8</v>
      </c>
      <c r="D15" s="43">
        <v>0.83333333333333337</v>
      </c>
      <c r="E15" s="48">
        <v>4.1666666666666664E-2</v>
      </c>
      <c r="F15" s="47"/>
      <c r="G15" s="68">
        <f t="shared" ca="1" si="2"/>
        <v>0.33333333333333331</v>
      </c>
      <c r="H15" s="57">
        <f t="shared" si="3"/>
        <v>0.375</v>
      </c>
      <c r="I15" s="413"/>
      <c r="J15" s="414"/>
      <c r="K15" s="415"/>
      <c r="L15" s="416"/>
      <c r="M15" s="39" t="str">
        <f t="shared" ca="1" si="4"/>
        <v>営業日</v>
      </c>
      <c r="N15" s="77">
        <f t="shared" si="8"/>
        <v>41219</v>
      </c>
      <c r="O15" s="129">
        <f t="shared" ca="1" si="9"/>
        <v>10</v>
      </c>
      <c r="P15" s="130">
        <f t="shared" si="10"/>
        <v>9</v>
      </c>
      <c r="Q15" s="99">
        <f t="shared" ca="1" si="5"/>
        <v>0</v>
      </c>
      <c r="R15" s="92"/>
      <c r="S15" s="102">
        <f t="shared" ca="1" si="5"/>
        <v>0</v>
      </c>
      <c r="T15" s="93"/>
      <c r="U15" s="105">
        <f t="shared" ca="1" si="5"/>
        <v>0</v>
      </c>
      <c r="V15" s="94"/>
      <c r="W15" s="111">
        <f t="shared" ca="1" si="5"/>
        <v>0</v>
      </c>
      <c r="X15" s="112"/>
      <c r="Y15" s="161">
        <f t="shared" si="6"/>
        <v>0</v>
      </c>
    </row>
    <row r="16" spans="1:25" ht="20.100000000000001" customHeight="1" x14ac:dyDescent="0.15">
      <c r="A16" s="60">
        <f t="shared" si="7"/>
        <v>41220</v>
      </c>
      <c r="B16" s="62">
        <v>0.41666666666666669</v>
      </c>
      <c r="C16" s="14" t="s">
        <v>8</v>
      </c>
      <c r="D16" s="43">
        <v>0.875</v>
      </c>
      <c r="E16" s="48">
        <v>4.1666666666666664E-2</v>
      </c>
      <c r="F16" s="47"/>
      <c r="G16" s="68">
        <f t="shared" ca="1" si="2"/>
        <v>0.33333333333333331</v>
      </c>
      <c r="H16" s="57">
        <f t="shared" si="3"/>
        <v>0.41666666666666663</v>
      </c>
      <c r="I16" s="413"/>
      <c r="J16" s="414"/>
      <c r="K16" s="415"/>
      <c r="L16" s="416"/>
      <c r="M16" s="39" t="str">
        <f t="shared" ca="1" si="4"/>
        <v>営業日</v>
      </c>
      <c r="N16" s="77">
        <f t="shared" si="8"/>
        <v>41220</v>
      </c>
      <c r="O16" s="129">
        <f t="shared" ca="1" si="9"/>
        <v>10</v>
      </c>
      <c r="P16" s="130">
        <f t="shared" si="10"/>
        <v>10</v>
      </c>
      <c r="Q16" s="99">
        <f t="shared" ca="1" si="5"/>
        <v>0</v>
      </c>
      <c r="R16" s="92"/>
      <c r="S16" s="102">
        <f t="shared" ca="1" si="5"/>
        <v>0</v>
      </c>
      <c r="T16" s="93"/>
      <c r="U16" s="105">
        <f t="shared" ca="1" si="5"/>
        <v>0</v>
      </c>
      <c r="V16" s="94"/>
      <c r="W16" s="111">
        <f t="shared" ca="1" si="5"/>
        <v>0</v>
      </c>
      <c r="X16" s="112"/>
      <c r="Y16" s="161">
        <f t="shared" si="6"/>
        <v>0</v>
      </c>
    </row>
    <row r="17" spans="1:25" ht="20.100000000000001" customHeight="1" x14ac:dyDescent="0.15">
      <c r="A17" s="60">
        <f t="shared" si="7"/>
        <v>41221</v>
      </c>
      <c r="B17" s="62">
        <v>0.41666666666666669</v>
      </c>
      <c r="C17" s="14" t="s">
        <v>8</v>
      </c>
      <c r="D17" s="43">
        <v>0.875</v>
      </c>
      <c r="E17" s="48">
        <v>4.1666666666666664E-2</v>
      </c>
      <c r="F17" s="47"/>
      <c r="G17" s="68">
        <f t="shared" ca="1" si="2"/>
        <v>0.33333333333333331</v>
      </c>
      <c r="H17" s="57">
        <f t="shared" si="3"/>
        <v>0.41666666666666663</v>
      </c>
      <c r="I17" s="413"/>
      <c r="J17" s="414"/>
      <c r="K17" s="415"/>
      <c r="L17" s="416"/>
      <c r="M17" s="39" t="str">
        <f t="shared" ca="1" si="4"/>
        <v>営業日</v>
      </c>
      <c r="N17" s="77">
        <f t="shared" si="8"/>
        <v>41221</v>
      </c>
      <c r="O17" s="129">
        <f t="shared" ca="1" si="9"/>
        <v>10</v>
      </c>
      <c r="P17" s="130">
        <f t="shared" si="10"/>
        <v>10</v>
      </c>
      <c r="Q17" s="99">
        <f t="shared" ca="1" si="5"/>
        <v>0</v>
      </c>
      <c r="R17" s="92"/>
      <c r="S17" s="102">
        <f t="shared" ca="1" si="5"/>
        <v>0</v>
      </c>
      <c r="T17" s="93"/>
      <c r="U17" s="105">
        <f t="shared" ca="1" si="5"/>
        <v>0</v>
      </c>
      <c r="V17" s="94"/>
      <c r="W17" s="111">
        <f t="shared" ca="1" si="5"/>
        <v>0</v>
      </c>
      <c r="X17" s="112"/>
      <c r="Y17" s="161">
        <f t="shared" si="6"/>
        <v>0</v>
      </c>
    </row>
    <row r="18" spans="1:25" ht="20.100000000000001" customHeight="1" x14ac:dyDescent="0.15">
      <c r="A18" s="60">
        <f t="shared" si="7"/>
        <v>41222</v>
      </c>
      <c r="B18" s="62">
        <v>0.41666666666666669</v>
      </c>
      <c r="C18" s="14" t="s">
        <v>8</v>
      </c>
      <c r="D18" s="43">
        <v>0.8125</v>
      </c>
      <c r="E18" s="48">
        <v>4.1666666666666664E-2</v>
      </c>
      <c r="F18" s="47"/>
      <c r="G18" s="68">
        <f t="shared" ca="1" si="2"/>
        <v>0.33333333333333331</v>
      </c>
      <c r="H18" s="57">
        <f t="shared" si="3"/>
        <v>0.35416666666666663</v>
      </c>
      <c r="I18" s="413"/>
      <c r="J18" s="414"/>
      <c r="K18" s="415"/>
      <c r="L18" s="416"/>
      <c r="M18" s="39" t="str">
        <f t="shared" ca="1" si="4"/>
        <v>営業日</v>
      </c>
      <c r="N18" s="77">
        <f t="shared" si="8"/>
        <v>41222</v>
      </c>
      <c r="O18" s="129">
        <f t="shared" ca="1" si="9"/>
        <v>10</v>
      </c>
      <c r="P18" s="130">
        <f t="shared" si="10"/>
        <v>8.5</v>
      </c>
      <c r="Q18" s="99">
        <f t="shared" ca="1" si="5"/>
        <v>0</v>
      </c>
      <c r="R18" s="92"/>
      <c r="S18" s="102">
        <f t="shared" ca="1" si="5"/>
        <v>0</v>
      </c>
      <c r="T18" s="93"/>
      <c r="U18" s="105">
        <f t="shared" ca="1" si="5"/>
        <v>0</v>
      </c>
      <c r="V18" s="94"/>
      <c r="W18" s="111">
        <f t="shared" ca="1" si="5"/>
        <v>0</v>
      </c>
      <c r="X18" s="112"/>
      <c r="Y18" s="161">
        <f t="shared" si="6"/>
        <v>0</v>
      </c>
    </row>
    <row r="19" spans="1:25" ht="20.100000000000001" customHeight="1" x14ac:dyDescent="0.15">
      <c r="A19" s="60">
        <f t="shared" si="7"/>
        <v>41223</v>
      </c>
      <c r="B19" s="62">
        <v>0.41666666666666669</v>
      </c>
      <c r="C19" s="14" t="s">
        <v>8</v>
      </c>
      <c r="D19" s="43">
        <v>0.70833333333333337</v>
      </c>
      <c r="E19" s="48">
        <v>4.1666666666666664E-2</v>
      </c>
      <c r="F19" s="47"/>
      <c r="G19" s="68">
        <f t="shared" ca="1" si="2"/>
        <v>0.33333333333333331</v>
      </c>
      <c r="H19" s="57">
        <f t="shared" si="3"/>
        <v>0.25</v>
      </c>
      <c r="I19" s="413" t="s">
        <v>76</v>
      </c>
      <c r="J19" s="414"/>
      <c r="K19" s="415"/>
      <c r="L19" s="416"/>
      <c r="M19" s="39" t="str">
        <f t="shared" ca="1" si="4"/>
        <v>営業日</v>
      </c>
      <c r="N19" s="77">
        <f t="shared" si="8"/>
        <v>41223</v>
      </c>
      <c r="O19" s="129">
        <f t="shared" ca="1" si="9"/>
        <v>10</v>
      </c>
      <c r="P19" s="130">
        <f t="shared" si="10"/>
        <v>6</v>
      </c>
      <c r="Q19" s="99">
        <f t="shared" ca="1" si="5"/>
        <v>0</v>
      </c>
      <c r="R19" s="92"/>
      <c r="S19" s="102">
        <f t="shared" ca="1" si="5"/>
        <v>0</v>
      </c>
      <c r="T19" s="93"/>
      <c r="U19" s="105">
        <f t="shared" ca="1" si="5"/>
        <v>0</v>
      </c>
      <c r="V19" s="94"/>
      <c r="W19" s="111">
        <f t="shared" ca="1" si="5"/>
        <v>0</v>
      </c>
      <c r="X19" s="112"/>
      <c r="Y19" s="161">
        <f t="shared" si="6"/>
        <v>0</v>
      </c>
    </row>
    <row r="20" spans="1:25" ht="20.100000000000001" customHeight="1" x14ac:dyDescent="0.15">
      <c r="A20" s="60">
        <f t="shared" si="7"/>
        <v>41224</v>
      </c>
      <c r="B20" s="62"/>
      <c r="C20" s="14" t="s">
        <v>8</v>
      </c>
      <c r="D20" s="43"/>
      <c r="E20" s="48"/>
      <c r="F20" s="47"/>
      <c r="G20" s="68">
        <f t="shared" ca="1" si="2"/>
        <v>0</v>
      </c>
      <c r="H20" s="57">
        <f t="shared" si="3"/>
        <v>0</v>
      </c>
      <c r="I20" s="413"/>
      <c r="J20" s="414"/>
      <c r="K20" s="415"/>
      <c r="L20" s="416"/>
      <c r="M20" s="39" t="str">
        <f t="shared" ca="1" si="4"/>
        <v/>
      </c>
      <c r="N20" s="77">
        <f t="shared" si="8"/>
        <v>41224</v>
      </c>
      <c r="O20" s="129">
        <f t="shared" ca="1" si="9"/>
        <v>0</v>
      </c>
      <c r="P20" s="130">
        <f t="shared" si="10"/>
        <v>0</v>
      </c>
      <c r="Q20" s="99">
        <f t="shared" ca="1" si="5"/>
        <v>0</v>
      </c>
      <c r="R20" s="92"/>
      <c r="S20" s="102">
        <f t="shared" ca="1" si="5"/>
        <v>0</v>
      </c>
      <c r="T20" s="93"/>
      <c r="U20" s="105">
        <f t="shared" ca="1" si="5"/>
        <v>0</v>
      </c>
      <c r="V20" s="94"/>
      <c r="W20" s="111">
        <f t="shared" ca="1" si="5"/>
        <v>0</v>
      </c>
      <c r="X20" s="112"/>
      <c r="Y20" s="161">
        <f t="shared" si="6"/>
        <v>0</v>
      </c>
    </row>
    <row r="21" spans="1:25" ht="20.100000000000001" customHeight="1" x14ac:dyDescent="0.15">
      <c r="A21" s="60">
        <f t="shared" si="7"/>
        <v>41225</v>
      </c>
      <c r="B21" s="62"/>
      <c r="C21" s="14" t="s">
        <v>8</v>
      </c>
      <c r="D21" s="43"/>
      <c r="E21" s="48"/>
      <c r="F21" s="47"/>
      <c r="G21" s="68">
        <f t="shared" ca="1" si="2"/>
        <v>0</v>
      </c>
      <c r="H21" s="57">
        <f t="shared" si="3"/>
        <v>0</v>
      </c>
      <c r="I21" s="413"/>
      <c r="J21" s="414"/>
      <c r="K21" s="415"/>
      <c r="L21" s="416"/>
      <c r="M21" s="39" t="str">
        <f t="shared" ca="1" si="4"/>
        <v/>
      </c>
      <c r="N21" s="77">
        <f t="shared" si="8"/>
        <v>41225</v>
      </c>
      <c r="O21" s="129">
        <f t="shared" ca="1" si="9"/>
        <v>0</v>
      </c>
      <c r="P21" s="130">
        <f t="shared" si="10"/>
        <v>0</v>
      </c>
      <c r="Q21" s="99">
        <f t="shared" ca="1" si="5"/>
        <v>0</v>
      </c>
      <c r="R21" s="92"/>
      <c r="S21" s="102">
        <f t="shared" ca="1" si="5"/>
        <v>0</v>
      </c>
      <c r="T21" s="93"/>
      <c r="U21" s="105">
        <f t="shared" ca="1" si="5"/>
        <v>0</v>
      </c>
      <c r="V21" s="94"/>
      <c r="W21" s="111">
        <f t="shared" ca="1" si="5"/>
        <v>0</v>
      </c>
      <c r="X21" s="112"/>
      <c r="Y21" s="161">
        <f t="shared" si="6"/>
        <v>0</v>
      </c>
    </row>
    <row r="22" spans="1:25" ht="20.100000000000001" customHeight="1" x14ac:dyDescent="0.15">
      <c r="A22" s="60">
        <f t="shared" si="7"/>
        <v>41226</v>
      </c>
      <c r="B22" s="62"/>
      <c r="C22" s="14" t="s">
        <v>8</v>
      </c>
      <c r="D22" s="43"/>
      <c r="E22" s="48"/>
      <c r="F22" s="47"/>
      <c r="G22" s="68">
        <f t="shared" ca="1" si="2"/>
        <v>0.33333333333333331</v>
      </c>
      <c r="H22" s="57">
        <f t="shared" si="3"/>
        <v>0</v>
      </c>
      <c r="I22" s="413" t="s">
        <v>24</v>
      </c>
      <c r="J22" s="414"/>
      <c r="K22" s="415"/>
      <c r="L22" s="416"/>
      <c r="M22" s="39" t="str">
        <f t="shared" ca="1" si="4"/>
        <v>営業日</v>
      </c>
      <c r="N22" s="77">
        <f t="shared" si="8"/>
        <v>41226</v>
      </c>
      <c r="O22" s="129">
        <f t="shared" ca="1" si="9"/>
        <v>10</v>
      </c>
      <c r="P22" s="130">
        <f t="shared" si="10"/>
        <v>0</v>
      </c>
      <c r="Q22" s="99">
        <f t="shared" ca="1" si="5"/>
        <v>0</v>
      </c>
      <c r="R22" s="92"/>
      <c r="S22" s="102">
        <f t="shared" ca="1" si="5"/>
        <v>0</v>
      </c>
      <c r="T22" s="93"/>
      <c r="U22" s="105">
        <f t="shared" ca="1" si="5"/>
        <v>0</v>
      </c>
      <c r="V22" s="94"/>
      <c r="W22" s="111">
        <f t="shared" ca="1" si="5"/>
        <v>0</v>
      </c>
      <c r="X22" s="112"/>
      <c r="Y22" s="161">
        <f t="shared" si="6"/>
        <v>0</v>
      </c>
    </row>
    <row r="23" spans="1:25" ht="20.100000000000001" customHeight="1" x14ac:dyDescent="0.15">
      <c r="A23" s="60">
        <f t="shared" si="7"/>
        <v>41227</v>
      </c>
      <c r="B23" s="62">
        <v>0.41666666666666669</v>
      </c>
      <c r="C23" s="14" t="s">
        <v>8</v>
      </c>
      <c r="D23" s="43">
        <v>0.875</v>
      </c>
      <c r="E23" s="48">
        <v>4.1666666666666664E-2</v>
      </c>
      <c r="F23" s="47"/>
      <c r="G23" s="68">
        <f t="shared" ca="1" si="2"/>
        <v>0.33333333333333331</v>
      </c>
      <c r="H23" s="57">
        <f t="shared" si="3"/>
        <v>0.41666666666666663</v>
      </c>
      <c r="I23" s="413"/>
      <c r="J23" s="414"/>
      <c r="K23" s="415"/>
      <c r="L23" s="416"/>
      <c r="M23" s="39" t="str">
        <f t="shared" ca="1" si="4"/>
        <v>営業日</v>
      </c>
      <c r="N23" s="77">
        <f t="shared" si="8"/>
        <v>41227</v>
      </c>
      <c r="O23" s="129">
        <f t="shared" ca="1" si="9"/>
        <v>10</v>
      </c>
      <c r="P23" s="130">
        <f t="shared" si="10"/>
        <v>10</v>
      </c>
      <c r="Q23" s="99">
        <f t="shared" ca="1" si="5"/>
        <v>0</v>
      </c>
      <c r="R23" s="92"/>
      <c r="S23" s="102">
        <f t="shared" ca="1" si="5"/>
        <v>0</v>
      </c>
      <c r="T23" s="93"/>
      <c r="U23" s="105">
        <f t="shared" ca="1" si="5"/>
        <v>0</v>
      </c>
      <c r="V23" s="94"/>
      <c r="W23" s="111">
        <f t="shared" ca="1" si="5"/>
        <v>0</v>
      </c>
      <c r="X23" s="112"/>
      <c r="Y23" s="161">
        <f t="shared" si="6"/>
        <v>0</v>
      </c>
    </row>
    <row r="24" spans="1:25" ht="20.100000000000001" customHeight="1" x14ac:dyDescent="0.15">
      <c r="A24" s="60">
        <f t="shared" si="7"/>
        <v>41228</v>
      </c>
      <c r="B24" s="62">
        <v>0.41666666666666669</v>
      </c>
      <c r="C24" s="14" t="s">
        <v>8</v>
      </c>
      <c r="D24" s="43">
        <v>0.875</v>
      </c>
      <c r="E24" s="48">
        <v>4.1666666666666664E-2</v>
      </c>
      <c r="F24" s="47"/>
      <c r="G24" s="68">
        <f t="shared" ca="1" si="2"/>
        <v>0.33333333333333331</v>
      </c>
      <c r="H24" s="57">
        <f t="shared" si="3"/>
        <v>0.41666666666666663</v>
      </c>
      <c r="I24" s="413" t="s">
        <v>70</v>
      </c>
      <c r="J24" s="414"/>
      <c r="K24" s="415"/>
      <c r="L24" s="416"/>
      <c r="M24" s="39" t="str">
        <f t="shared" ca="1" si="4"/>
        <v>営業日</v>
      </c>
      <c r="N24" s="77">
        <f t="shared" si="8"/>
        <v>41228</v>
      </c>
      <c r="O24" s="129">
        <f t="shared" ca="1" si="9"/>
        <v>10</v>
      </c>
      <c r="P24" s="130">
        <f t="shared" si="10"/>
        <v>10</v>
      </c>
      <c r="Q24" s="99">
        <f t="shared" ca="1" si="5"/>
        <v>0</v>
      </c>
      <c r="R24" s="92"/>
      <c r="S24" s="102">
        <f t="shared" ca="1" si="5"/>
        <v>0</v>
      </c>
      <c r="T24" s="93"/>
      <c r="U24" s="105">
        <f t="shared" ca="1" si="5"/>
        <v>0</v>
      </c>
      <c r="V24" s="94"/>
      <c r="W24" s="111">
        <f t="shared" ca="1" si="5"/>
        <v>0</v>
      </c>
      <c r="X24" s="112"/>
      <c r="Y24" s="161">
        <f t="shared" si="6"/>
        <v>0</v>
      </c>
    </row>
    <row r="25" spans="1:25" ht="20.100000000000001" customHeight="1" x14ac:dyDescent="0.15">
      <c r="A25" s="60">
        <f t="shared" si="7"/>
        <v>41229</v>
      </c>
      <c r="B25" s="62">
        <v>0.41666666666666669</v>
      </c>
      <c r="C25" s="14" t="s">
        <v>8</v>
      </c>
      <c r="D25" s="43">
        <v>0.9375</v>
      </c>
      <c r="E25" s="48">
        <v>4.1666666666666664E-2</v>
      </c>
      <c r="F25" s="47"/>
      <c r="G25" s="68">
        <f t="shared" ca="1" si="2"/>
        <v>0.33333333333333331</v>
      </c>
      <c r="H25" s="57">
        <f t="shared" si="3"/>
        <v>0.47916666666666657</v>
      </c>
      <c r="I25" s="413"/>
      <c r="J25" s="414"/>
      <c r="K25" s="415"/>
      <c r="L25" s="416"/>
      <c r="M25" s="39" t="str">
        <f t="shared" ca="1" si="4"/>
        <v>営業日</v>
      </c>
      <c r="N25" s="77">
        <f t="shared" si="8"/>
        <v>41229</v>
      </c>
      <c r="O25" s="129">
        <f t="shared" ca="1" si="9"/>
        <v>10</v>
      </c>
      <c r="P25" s="130">
        <f t="shared" si="10"/>
        <v>11.499999999999998</v>
      </c>
      <c r="Q25" s="99">
        <f t="shared" ca="1" si="5"/>
        <v>0</v>
      </c>
      <c r="R25" s="92"/>
      <c r="S25" s="102">
        <f t="shared" ca="1" si="5"/>
        <v>0</v>
      </c>
      <c r="T25" s="93"/>
      <c r="U25" s="105">
        <f t="shared" ca="1" si="5"/>
        <v>0</v>
      </c>
      <c r="V25" s="94"/>
      <c r="W25" s="111">
        <f t="shared" ca="1" si="5"/>
        <v>0</v>
      </c>
      <c r="X25" s="112"/>
      <c r="Y25" s="161">
        <f t="shared" si="6"/>
        <v>0</v>
      </c>
    </row>
    <row r="26" spans="1:25" ht="20.100000000000001" customHeight="1" x14ac:dyDescent="0.15">
      <c r="A26" s="60">
        <f t="shared" si="7"/>
        <v>41230</v>
      </c>
      <c r="B26" s="62">
        <v>0.41666666666666669</v>
      </c>
      <c r="C26" s="14" t="s">
        <v>8</v>
      </c>
      <c r="D26" s="43">
        <v>0.9375</v>
      </c>
      <c r="E26" s="48">
        <v>4.1666666666666664E-2</v>
      </c>
      <c r="F26" s="47"/>
      <c r="G26" s="68">
        <f t="shared" ca="1" si="2"/>
        <v>0.33333333333333331</v>
      </c>
      <c r="H26" s="57">
        <f t="shared" si="3"/>
        <v>0.47916666666666657</v>
      </c>
      <c r="I26" s="413"/>
      <c r="J26" s="414"/>
      <c r="K26" s="415"/>
      <c r="L26" s="416"/>
      <c r="M26" s="39" t="str">
        <f t="shared" ca="1" si="4"/>
        <v>営業日</v>
      </c>
      <c r="N26" s="77">
        <f t="shared" si="8"/>
        <v>41230</v>
      </c>
      <c r="O26" s="129">
        <f t="shared" ca="1" si="9"/>
        <v>10</v>
      </c>
      <c r="P26" s="130">
        <f t="shared" si="10"/>
        <v>11.499999999999998</v>
      </c>
      <c r="Q26" s="99">
        <f t="shared" ca="1" si="5"/>
        <v>0</v>
      </c>
      <c r="R26" s="92"/>
      <c r="S26" s="102">
        <f t="shared" ca="1" si="5"/>
        <v>0</v>
      </c>
      <c r="T26" s="93"/>
      <c r="U26" s="105">
        <f t="shared" ca="1" si="5"/>
        <v>0</v>
      </c>
      <c r="V26" s="94"/>
      <c r="W26" s="111">
        <f t="shared" ca="1" si="5"/>
        <v>0</v>
      </c>
      <c r="X26" s="112"/>
      <c r="Y26" s="161">
        <f t="shared" si="6"/>
        <v>0</v>
      </c>
    </row>
    <row r="27" spans="1:25" ht="20.100000000000001" customHeight="1" x14ac:dyDescent="0.15">
      <c r="A27" s="60">
        <f t="shared" si="7"/>
        <v>41231</v>
      </c>
      <c r="B27" s="62"/>
      <c r="C27" s="14" t="s">
        <v>8</v>
      </c>
      <c r="D27" s="43"/>
      <c r="E27" s="48"/>
      <c r="F27" s="47"/>
      <c r="G27" s="68">
        <f t="shared" ca="1" si="2"/>
        <v>0</v>
      </c>
      <c r="H27" s="57">
        <f t="shared" si="3"/>
        <v>0</v>
      </c>
      <c r="I27" s="413"/>
      <c r="J27" s="414"/>
      <c r="K27" s="415"/>
      <c r="L27" s="416"/>
      <c r="M27" s="39" t="str">
        <f t="shared" ca="1" si="4"/>
        <v/>
      </c>
      <c r="N27" s="77">
        <f t="shared" si="8"/>
        <v>41231</v>
      </c>
      <c r="O27" s="129">
        <f t="shared" ca="1" si="9"/>
        <v>0</v>
      </c>
      <c r="P27" s="130">
        <f t="shared" si="10"/>
        <v>0</v>
      </c>
      <c r="Q27" s="99">
        <f t="shared" ca="1" si="5"/>
        <v>0</v>
      </c>
      <c r="R27" s="92"/>
      <c r="S27" s="102">
        <f t="shared" ca="1" si="5"/>
        <v>0</v>
      </c>
      <c r="T27" s="93"/>
      <c r="U27" s="105">
        <f t="shared" ca="1" si="5"/>
        <v>0</v>
      </c>
      <c r="V27" s="94"/>
      <c r="W27" s="111">
        <f t="shared" ca="1" si="5"/>
        <v>0</v>
      </c>
      <c r="X27" s="112"/>
      <c r="Y27" s="161">
        <f t="shared" si="6"/>
        <v>0</v>
      </c>
    </row>
    <row r="28" spans="1:25" ht="20.100000000000001" customHeight="1" x14ac:dyDescent="0.15">
      <c r="A28" s="60">
        <f t="shared" si="7"/>
        <v>41232</v>
      </c>
      <c r="B28" s="62">
        <v>0.41666666666666669</v>
      </c>
      <c r="C28" s="14" t="s">
        <v>8</v>
      </c>
      <c r="D28" s="43">
        <v>0.70833333333333337</v>
      </c>
      <c r="E28" s="48">
        <v>4.1666666666666664E-2</v>
      </c>
      <c r="F28" s="47"/>
      <c r="G28" s="68">
        <f t="shared" ca="1" si="2"/>
        <v>0</v>
      </c>
      <c r="H28" s="57">
        <f t="shared" si="3"/>
        <v>0.25</v>
      </c>
      <c r="I28" s="425"/>
      <c r="J28" s="425"/>
      <c r="K28" s="425"/>
      <c r="L28" s="426"/>
      <c r="M28" s="39" t="str">
        <f t="shared" ca="1" si="4"/>
        <v/>
      </c>
      <c r="N28" s="77">
        <f t="shared" si="8"/>
        <v>41232</v>
      </c>
      <c r="O28" s="129">
        <f t="shared" ca="1" si="9"/>
        <v>0</v>
      </c>
      <c r="P28" s="130">
        <f t="shared" si="10"/>
        <v>6</v>
      </c>
      <c r="Q28" s="99">
        <f t="shared" ca="1" si="5"/>
        <v>0</v>
      </c>
      <c r="R28" s="92"/>
      <c r="S28" s="102">
        <f t="shared" ca="1" si="5"/>
        <v>0</v>
      </c>
      <c r="T28" s="93"/>
      <c r="U28" s="105">
        <f t="shared" ca="1" si="5"/>
        <v>0</v>
      </c>
      <c r="V28" s="94"/>
      <c r="W28" s="111">
        <f t="shared" ca="1" si="5"/>
        <v>0</v>
      </c>
      <c r="X28" s="112"/>
      <c r="Y28" s="161">
        <f t="shared" si="6"/>
        <v>0</v>
      </c>
    </row>
    <row r="29" spans="1:25" ht="20.100000000000001" customHeight="1" x14ac:dyDescent="0.15">
      <c r="A29" s="60">
        <f t="shared" si="7"/>
        <v>41233</v>
      </c>
      <c r="B29" s="62">
        <v>0.41666666666666669</v>
      </c>
      <c r="C29" s="14" t="s">
        <v>8</v>
      </c>
      <c r="D29" s="43">
        <v>0.89583333333333337</v>
      </c>
      <c r="E29" s="48">
        <v>4.1666666666666664E-2</v>
      </c>
      <c r="F29" s="47"/>
      <c r="G29" s="68">
        <f t="shared" ca="1" si="2"/>
        <v>0.33333333333333331</v>
      </c>
      <c r="H29" s="57">
        <f t="shared" si="3"/>
        <v>0.4375</v>
      </c>
      <c r="I29" s="413"/>
      <c r="J29" s="414"/>
      <c r="K29" s="415"/>
      <c r="L29" s="416"/>
      <c r="M29" s="39" t="str">
        <f t="shared" ca="1" si="4"/>
        <v>営業日</v>
      </c>
      <c r="N29" s="77">
        <f t="shared" si="8"/>
        <v>41233</v>
      </c>
      <c r="O29" s="129">
        <f t="shared" ca="1" si="9"/>
        <v>10</v>
      </c>
      <c r="P29" s="130">
        <f t="shared" si="10"/>
        <v>10.5</v>
      </c>
      <c r="Q29" s="99">
        <f t="shared" ca="1" si="5"/>
        <v>0</v>
      </c>
      <c r="R29" s="92"/>
      <c r="S29" s="102">
        <f t="shared" ca="1" si="5"/>
        <v>0</v>
      </c>
      <c r="T29" s="93"/>
      <c r="U29" s="105">
        <f t="shared" ca="1" si="5"/>
        <v>0</v>
      </c>
      <c r="V29" s="94"/>
      <c r="W29" s="111">
        <f t="shared" ca="1" si="5"/>
        <v>0</v>
      </c>
      <c r="X29" s="112"/>
      <c r="Y29" s="161">
        <f t="shared" si="6"/>
        <v>0</v>
      </c>
    </row>
    <row r="30" spans="1:25" ht="20.100000000000001" customHeight="1" x14ac:dyDescent="0.15">
      <c r="A30" s="60">
        <f t="shared" si="7"/>
        <v>41234</v>
      </c>
      <c r="B30" s="62">
        <v>0.41666666666666669</v>
      </c>
      <c r="C30" s="14" t="s">
        <v>8</v>
      </c>
      <c r="D30" s="43">
        <v>0.97916666666666663</v>
      </c>
      <c r="E30" s="48">
        <v>4.1666666666666664E-2</v>
      </c>
      <c r="F30" s="47"/>
      <c r="G30" s="68">
        <f t="shared" ca="1" si="2"/>
        <v>0.33333333333333331</v>
      </c>
      <c r="H30" s="57">
        <f t="shared" si="3"/>
        <v>0.52083333333333337</v>
      </c>
      <c r="I30" s="413"/>
      <c r="J30" s="414"/>
      <c r="K30" s="415"/>
      <c r="L30" s="416"/>
      <c r="M30" s="39" t="str">
        <f t="shared" ca="1" si="4"/>
        <v>営業日</v>
      </c>
      <c r="N30" s="77">
        <f t="shared" si="8"/>
        <v>41234</v>
      </c>
      <c r="O30" s="129">
        <f t="shared" ca="1" si="9"/>
        <v>10</v>
      </c>
      <c r="P30" s="130">
        <f t="shared" si="10"/>
        <v>12.5</v>
      </c>
      <c r="Q30" s="99">
        <f t="shared" ca="1" si="5"/>
        <v>0</v>
      </c>
      <c r="R30" s="92"/>
      <c r="S30" s="102">
        <f t="shared" ca="1" si="5"/>
        <v>0</v>
      </c>
      <c r="T30" s="93"/>
      <c r="U30" s="105">
        <f t="shared" ca="1" si="5"/>
        <v>0</v>
      </c>
      <c r="V30" s="94"/>
      <c r="W30" s="111">
        <f t="shared" ca="1" si="5"/>
        <v>0</v>
      </c>
      <c r="X30" s="112"/>
      <c r="Y30" s="161">
        <f t="shared" si="6"/>
        <v>0</v>
      </c>
    </row>
    <row r="31" spans="1:25" ht="20.100000000000001" customHeight="1" x14ac:dyDescent="0.15">
      <c r="A31" s="60">
        <f t="shared" si="7"/>
        <v>41235</v>
      </c>
      <c r="B31" s="62"/>
      <c r="C31" s="14" t="s">
        <v>8</v>
      </c>
      <c r="D31" s="43"/>
      <c r="E31" s="48"/>
      <c r="F31" s="47"/>
      <c r="G31" s="68">
        <f t="shared" ca="1" si="2"/>
        <v>0</v>
      </c>
      <c r="H31" s="57">
        <f t="shared" si="3"/>
        <v>0</v>
      </c>
      <c r="I31" s="413"/>
      <c r="J31" s="414"/>
      <c r="K31" s="415"/>
      <c r="L31" s="416"/>
      <c r="M31" s="39" t="str">
        <f t="shared" ca="1" si="4"/>
        <v/>
      </c>
      <c r="N31" s="77">
        <f t="shared" si="8"/>
        <v>41235</v>
      </c>
      <c r="O31" s="129">
        <f t="shared" ca="1" si="9"/>
        <v>0</v>
      </c>
      <c r="P31" s="130">
        <f t="shared" si="10"/>
        <v>0</v>
      </c>
      <c r="Q31" s="99">
        <f t="shared" ca="1" si="5"/>
        <v>0</v>
      </c>
      <c r="R31" s="92"/>
      <c r="S31" s="102">
        <f t="shared" ca="1" si="5"/>
        <v>0</v>
      </c>
      <c r="T31" s="93"/>
      <c r="U31" s="105">
        <f t="shared" ca="1" si="5"/>
        <v>0</v>
      </c>
      <c r="V31" s="94"/>
      <c r="W31" s="111">
        <f t="shared" ca="1" si="5"/>
        <v>0</v>
      </c>
      <c r="X31" s="112"/>
      <c r="Y31" s="161">
        <f t="shared" si="6"/>
        <v>0</v>
      </c>
    </row>
    <row r="32" spans="1:25" ht="20.100000000000001" customHeight="1" x14ac:dyDescent="0.15">
      <c r="A32" s="60">
        <f t="shared" si="7"/>
        <v>41236</v>
      </c>
      <c r="B32" s="62">
        <v>0.41666666666666669</v>
      </c>
      <c r="C32" s="14" t="s">
        <v>8</v>
      </c>
      <c r="D32" s="43">
        <v>0.9375</v>
      </c>
      <c r="E32" s="48">
        <v>4.1666666666666664E-2</v>
      </c>
      <c r="F32" s="47"/>
      <c r="G32" s="68">
        <f t="shared" ca="1" si="2"/>
        <v>0.33333333333333331</v>
      </c>
      <c r="H32" s="57">
        <f t="shared" si="3"/>
        <v>0.47916666666666657</v>
      </c>
      <c r="I32" s="413"/>
      <c r="J32" s="414"/>
      <c r="K32" s="415"/>
      <c r="L32" s="416"/>
      <c r="M32" s="39" t="str">
        <f t="shared" ca="1" si="4"/>
        <v>営業日</v>
      </c>
      <c r="N32" s="77">
        <f t="shared" si="8"/>
        <v>41236</v>
      </c>
      <c r="O32" s="129">
        <f t="shared" ca="1" si="9"/>
        <v>10</v>
      </c>
      <c r="P32" s="130">
        <f t="shared" si="10"/>
        <v>11.499999999999998</v>
      </c>
      <c r="Q32" s="99">
        <f t="shared" ca="1" si="5"/>
        <v>0</v>
      </c>
      <c r="R32" s="92"/>
      <c r="S32" s="102">
        <f t="shared" ca="1" si="5"/>
        <v>0</v>
      </c>
      <c r="T32" s="93"/>
      <c r="U32" s="105">
        <f t="shared" ca="1" si="5"/>
        <v>0</v>
      </c>
      <c r="V32" s="94"/>
      <c r="W32" s="111">
        <f t="shared" ca="1" si="5"/>
        <v>0</v>
      </c>
      <c r="X32" s="112"/>
      <c r="Y32" s="161">
        <f t="shared" si="6"/>
        <v>0</v>
      </c>
    </row>
    <row r="33" spans="1:25" ht="20.100000000000001" customHeight="1" x14ac:dyDescent="0.15">
      <c r="A33" s="60">
        <f t="shared" si="7"/>
        <v>41237</v>
      </c>
      <c r="B33" s="62">
        <v>0.41666666666666669</v>
      </c>
      <c r="C33" s="14" t="s">
        <v>8</v>
      </c>
      <c r="D33" s="43">
        <v>0.89583333333333337</v>
      </c>
      <c r="E33" s="48">
        <v>4.1666666666666664E-2</v>
      </c>
      <c r="F33" s="47"/>
      <c r="G33" s="68">
        <f t="shared" ca="1" si="2"/>
        <v>0.33333333333333331</v>
      </c>
      <c r="H33" s="57">
        <f t="shared" si="3"/>
        <v>0.4375</v>
      </c>
      <c r="I33" s="413"/>
      <c r="J33" s="414"/>
      <c r="K33" s="415"/>
      <c r="L33" s="416"/>
      <c r="M33" s="39" t="str">
        <f t="shared" ca="1" si="4"/>
        <v>営業日</v>
      </c>
      <c r="N33" s="77">
        <f t="shared" si="8"/>
        <v>41237</v>
      </c>
      <c r="O33" s="129">
        <f t="shared" ca="1" si="9"/>
        <v>10</v>
      </c>
      <c r="P33" s="130">
        <f t="shared" si="10"/>
        <v>10.5</v>
      </c>
      <c r="Q33" s="99">
        <f t="shared" ca="1" si="5"/>
        <v>0</v>
      </c>
      <c r="R33" s="92"/>
      <c r="S33" s="102">
        <f t="shared" ca="1" si="5"/>
        <v>0</v>
      </c>
      <c r="T33" s="93"/>
      <c r="U33" s="105">
        <f t="shared" ca="1" si="5"/>
        <v>0</v>
      </c>
      <c r="V33" s="94"/>
      <c r="W33" s="111">
        <f t="shared" ca="1" si="5"/>
        <v>0</v>
      </c>
      <c r="X33" s="112"/>
      <c r="Y33" s="161">
        <f t="shared" si="6"/>
        <v>0</v>
      </c>
    </row>
    <row r="34" spans="1:25" ht="20.100000000000001" customHeight="1" x14ac:dyDescent="0.15">
      <c r="A34" s="60">
        <f t="shared" si="7"/>
        <v>41238</v>
      </c>
      <c r="B34" s="62"/>
      <c r="C34" s="14" t="s">
        <v>8</v>
      </c>
      <c r="D34" s="43"/>
      <c r="E34" s="48"/>
      <c r="F34" s="47"/>
      <c r="G34" s="68">
        <f t="shared" ca="1" si="2"/>
        <v>0</v>
      </c>
      <c r="H34" s="57">
        <f t="shared" si="3"/>
        <v>0</v>
      </c>
      <c r="I34" s="413"/>
      <c r="J34" s="414"/>
      <c r="K34" s="415"/>
      <c r="L34" s="416"/>
      <c r="M34" s="39" t="str">
        <f t="shared" ca="1" si="4"/>
        <v/>
      </c>
      <c r="N34" s="77">
        <f t="shared" si="8"/>
        <v>41238</v>
      </c>
      <c r="O34" s="129">
        <f t="shared" ca="1" si="9"/>
        <v>0</v>
      </c>
      <c r="P34" s="130">
        <f t="shared" si="10"/>
        <v>0</v>
      </c>
      <c r="Q34" s="99">
        <f t="shared" ca="1" si="5"/>
        <v>0</v>
      </c>
      <c r="R34" s="92"/>
      <c r="S34" s="102">
        <f t="shared" ca="1" si="5"/>
        <v>0</v>
      </c>
      <c r="T34" s="93"/>
      <c r="U34" s="105">
        <f t="shared" ca="1" si="5"/>
        <v>0</v>
      </c>
      <c r="V34" s="94"/>
      <c r="W34" s="111">
        <f t="shared" ca="1" si="5"/>
        <v>0</v>
      </c>
      <c r="X34" s="112"/>
      <c r="Y34" s="161">
        <f t="shared" si="6"/>
        <v>0</v>
      </c>
    </row>
    <row r="35" spans="1:25" ht="20.100000000000001" customHeight="1" x14ac:dyDescent="0.15">
      <c r="A35" s="60">
        <f t="shared" si="7"/>
        <v>41239</v>
      </c>
      <c r="B35" s="62"/>
      <c r="C35" s="14" t="s">
        <v>8</v>
      </c>
      <c r="D35" s="43"/>
      <c r="E35" s="48"/>
      <c r="F35" s="47"/>
      <c r="G35" s="68">
        <f t="shared" ca="1" si="2"/>
        <v>0</v>
      </c>
      <c r="H35" s="57">
        <f t="shared" si="3"/>
        <v>0</v>
      </c>
      <c r="I35" s="413"/>
      <c r="J35" s="414"/>
      <c r="K35" s="415"/>
      <c r="L35" s="416"/>
      <c r="M35" s="39" t="str">
        <f t="shared" ca="1" si="4"/>
        <v/>
      </c>
      <c r="N35" s="77">
        <f t="shared" si="8"/>
        <v>41239</v>
      </c>
      <c r="O35" s="129">
        <f t="shared" ca="1" si="9"/>
        <v>0</v>
      </c>
      <c r="P35" s="130">
        <f t="shared" si="10"/>
        <v>0</v>
      </c>
      <c r="Q35" s="99">
        <f t="shared" ca="1" si="5"/>
        <v>0</v>
      </c>
      <c r="R35" s="92"/>
      <c r="S35" s="102">
        <f t="shared" ca="1" si="5"/>
        <v>0</v>
      </c>
      <c r="T35" s="93"/>
      <c r="U35" s="105">
        <f t="shared" ca="1" si="5"/>
        <v>0</v>
      </c>
      <c r="V35" s="94"/>
      <c r="W35" s="111">
        <f t="shared" ca="1" si="5"/>
        <v>0</v>
      </c>
      <c r="X35" s="112"/>
      <c r="Y35" s="161">
        <f t="shared" si="6"/>
        <v>0</v>
      </c>
    </row>
    <row r="36" spans="1:25" ht="20.100000000000001" customHeight="1" x14ac:dyDescent="0.15">
      <c r="A36" s="60">
        <f t="shared" si="7"/>
        <v>41240</v>
      </c>
      <c r="B36" s="62">
        <v>0.41666666666666669</v>
      </c>
      <c r="C36" s="14" t="s">
        <v>8</v>
      </c>
      <c r="D36" s="43">
        <v>0.91666666666666663</v>
      </c>
      <c r="E36" s="48">
        <v>4.1666666666666664E-2</v>
      </c>
      <c r="F36" s="47"/>
      <c r="G36" s="68">
        <f t="shared" ca="1" si="2"/>
        <v>0.33333333333333331</v>
      </c>
      <c r="H36" s="57">
        <f t="shared" si="3"/>
        <v>0.45833333333333326</v>
      </c>
      <c r="I36" s="413"/>
      <c r="J36" s="414"/>
      <c r="K36" s="415"/>
      <c r="L36" s="416"/>
      <c r="M36" s="39" t="str">
        <f t="shared" ca="1" si="4"/>
        <v>営業日</v>
      </c>
      <c r="N36" s="77">
        <f t="shared" si="8"/>
        <v>41240</v>
      </c>
      <c r="O36" s="129">
        <f t="shared" ca="1" si="9"/>
        <v>10</v>
      </c>
      <c r="P36" s="130">
        <f t="shared" si="10"/>
        <v>10.999999999999998</v>
      </c>
      <c r="Q36" s="99">
        <f t="shared" ca="1" si="5"/>
        <v>0</v>
      </c>
      <c r="R36" s="92"/>
      <c r="S36" s="102">
        <f t="shared" ca="1" si="5"/>
        <v>0</v>
      </c>
      <c r="T36" s="93"/>
      <c r="U36" s="105">
        <f t="shared" ca="1" si="5"/>
        <v>0</v>
      </c>
      <c r="V36" s="94"/>
      <c r="W36" s="111">
        <f t="shared" ca="1" si="5"/>
        <v>0</v>
      </c>
      <c r="X36" s="112"/>
      <c r="Y36" s="161">
        <f t="shared" si="6"/>
        <v>0</v>
      </c>
    </row>
    <row r="37" spans="1:25" ht="20.100000000000001" customHeight="1" x14ac:dyDescent="0.15">
      <c r="A37" s="60">
        <f t="shared" si="7"/>
        <v>41241</v>
      </c>
      <c r="B37" s="62">
        <v>0.41666666666666669</v>
      </c>
      <c r="C37" s="15" t="s">
        <v>13</v>
      </c>
      <c r="D37" s="49">
        <v>0.83333333333333337</v>
      </c>
      <c r="E37" s="48">
        <v>4.1666666666666664E-2</v>
      </c>
      <c r="F37" s="47"/>
      <c r="G37" s="68">
        <f t="shared" ca="1" si="2"/>
        <v>0.33333333333333331</v>
      </c>
      <c r="H37" s="57">
        <f t="shared" si="3"/>
        <v>0.375</v>
      </c>
      <c r="I37" s="413" t="s">
        <v>70</v>
      </c>
      <c r="J37" s="414"/>
      <c r="K37" s="415"/>
      <c r="L37" s="416"/>
      <c r="M37" s="39" t="str">
        <f t="shared" ca="1" si="4"/>
        <v>営業日</v>
      </c>
      <c r="N37" s="77">
        <f t="shared" si="8"/>
        <v>41241</v>
      </c>
      <c r="O37" s="129">
        <f t="shared" ca="1" si="9"/>
        <v>10</v>
      </c>
      <c r="P37" s="130">
        <f t="shared" si="10"/>
        <v>9</v>
      </c>
      <c r="Q37" s="99">
        <f t="shared" ca="1" si="5"/>
        <v>0</v>
      </c>
      <c r="R37" s="92"/>
      <c r="S37" s="102">
        <f t="shared" ca="1" si="5"/>
        <v>0</v>
      </c>
      <c r="T37" s="93"/>
      <c r="U37" s="105">
        <f t="shared" ca="1" si="5"/>
        <v>0</v>
      </c>
      <c r="V37" s="94"/>
      <c r="W37" s="111">
        <f t="shared" ca="1" si="5"/>
        <v>0</v>
      </c>
      <c r="X37" s="112"/>
      <c r="Y37" s="161">
        <f t="shared" si="6"/>
        <v>0</v>
      </c>
    </row>
    <row r="38" spans="1:25" ht="20.100000000000001" customHeight="1" x14ac:dyDescent="0.15">
      <c r="A38" s="60">
        <f t="shared" si="7"/>
        <v>41242</v>
      </c>
      <c r="B38" s="62">
        <v>0.41666666666666669</v>
      </c>
      <c r="C38" s="15" t="s">
        <v>13</v>
      </c>
      <c r="D38" s="43">
        <v>0.8125</v>
      </c>
      <c r="E38" s="48">
        <v>4.1666666666666664E-2</v>
      </c>
      <c r="F38" s="47"/>
      <c r="G38" s="68">
        <f t="shared" ca="1" si="2"/>
        <v>0.33333333333333331</v>
      </c>
      <c r="H38" s="57">
        <f t="shared" si="3"/>
        <v>0.35416666666666663</v>
      </c>
      <c r="I38" s="413"/>
      <c r="J38" s="414"/>
      <c r="K38" s="415"/>
      <c r="L38" s="416"/>
      <c r="M38" s="39" t="str">
        <f t="shared" ca="1" si="4"/>
        <v>営業日</v>
      </c>
      <c r="N38" s="77">
        <f t="shared" si="8"/>
        <v>41242</v>
      </c>
      <c r="O38" s="129">
        <f t="shared" ca="1" si="9"/>
        <v>10</v>
      </c>
      <c r="P38" s="130">
        <f t="shared" si="10"/>
        <v>8.5</v>
      </c>
      <c r="Q38" s="99">
        <f t="shared" ca="1" si="5"/>
        <v>0</v>
      </c>
      <c r="R38" s="92"/>
      <c r="S38" s="102">
        <f t="shared" ca="1" si="5"/>
        <v>0</v>
      </c>
      <c r="T38" s="93"/>
      <c r="U38" s="105">
        <f t="shared" ca="1" si="5"/>
        <v>0</v>
      </c>
      <c r="V38" s="94"/>
      <c r="W38" s="111">
        <f t="shared" ca="1" si="5"/>
        <v>0</v>
      </c>
      <c r="X38" s="112"/>
      <c r="Y38" s="161">
        <f t="shared" si="6"/>
        <v>0</v>
      </c>
    </row>
    <row r="39" spans="1:25" ht="20.100000000000001" customHeight="1" thickBot="1" x14ac:dyDescent="0.2">
      <c r="A39" s="61" t="str">
        <f t="shared" si="7"/>
        <v/>
      </c>
      <c r="B39" s="64"/>
      <c r="C39" s="16" t="s">
        <v>13</v>
      </c>
      <c r="D39" s="50"/>
      <c r="E39" s="51"/>
      <c r="F39" s="52"/>
      <c r="G39" s="69">
        <f t="shared" ca="1" si="2"/>
        <v>0</v>
      </c>
      <c r="H39" s="58">
        <f t="shared" si="3"/>
        <v>0</v>
      </c>
      <c r="I39" s="417"/>
      <c r="J39" s="418"/>
      <c r="K39" s="419"/>
      <c r="L39" s="420"/>
      <c r="M39" s="39" t="e">
        <f t="shared" ca="1" si="4"/>
        <v>#VALUE!</v>
      </c>
      <c r="N39" s="78" t="str">
        <f t="shared" si="8"/>
        <v/>
      </c>
      <c r="O39" s="131">
        <f t="shared" ca="1" si="9"/>
        <v>0</v>
      </c>
      <c r="P39" s="132">
        <f t="shared" si="10"/>
        <v>0</v>
      </c>
      <c r="Q39" s="100">
        <f t="shared" ca="1" si="5"/>
        <v>0</v>
      </c>
      <c r="R39" s="95"/>
      <c r="S39" s="103">
        <f t="shared" ca="1" si="5"/>
        <v>0</v>
      </c>
      <c r="T39" s="96"/>
      <c r="U39" s="106">
        <f t="shared" ca="1" si="5"/>
        <v>0</v>
      </c>
      <c r="V39" s="97"/>
      <c r="W39" s="113">
        <f t="shared" ca="1" si="5"/>
        <v>0</v>
      </c>
      <c r="X39" s="114"/>
      <c r="Y39" s="162">
        <f t="shared" si="6"/>
        <v>0</v>
      </c>
    </row>
    <row r="40" spans="1:25" ht="20.100000000000001" customHeight="1" thickBot="1" x14ac:dyDescent="0.2">
      <c r="A40" s="421" t="s">
        <v>9</v>
      </c>
      <c r="B40" s="422"/>
      <c r="C40" s="53">
        <f ca="1">COUNTIF(M9:M39, "営業日")</f>
        <v>20</v>
      </c>
      <c r="D40" s="74" t="s">
        <v>10</v>
      </c>
      <c r="E40" s="54">
        <v>0</v>
      </c>
      <c r="F40" s="55">
        <v>0</v>
      </c>
      <c r="G40" s="54">
        <f ca="1">SUM(G9:G39)</f>
        <v>6.6666666666666643</v>
      </c>
      <c r="H40" s="59">
        <f>SUM(H9:H39)</f>
        <v>8.2708333333333321</v>
      </c>
      <c r="I40" s="423"/>
      <c r="J40" s="423"/>
      <c r="K40" s="423"/>
      <c r="L40" s="424"/>
      <c r="M40" s="6"/>
      <c r="N40" s="6"/>
      <c r="O40" s="139">
        <f t="shared" ref="O40:X40" ca="1" si="11">SUM(O9:O39)</f>
        <v>200</v>
      </c>
      <c r="P40" s="140">
        <f>SUM(P9:P39)</f>
        <v>198.5</v>
      </c>
      <c r="Q40" s="143">
        <f t="shared" ca="1" si="11"/>
        <v>0</v>
      </c>
      <c r="R40" s="144">
        <f t="shared" si="11"/>
        <v>0</v>
      </c>
      <c r="S40" s="147">
        <f t="shared" ca="1" si="11"/>
        <v>0</v>
      </c>
      <c r="T40" s="148">
        <f t="shared" si="11"/>
        <v>0</v>
      </c>
      <c r="U40" s="151">
        <f t="shared" ca="1" si="11"/>
        <v>0</v>
      </c>
      <c r="V40" s="152">
        <f t="shared" si="11"/>
        <v>0</v>
      </c>
      <c r="W40" s="155">
        <f t="shared" ca="1" si="11"/>
        <v>0</v>
      </c>
      <c r="X40" s="156">
        <f t="shared" si="11"/>
        <v>0</v>
      </c>
      <c r="Y40" s="163">
        <f>SUM(Y9:Y39)</f>
        <v>0</v>
      </c>
    </row>
    <row r="41" spans="1:25" ht="8.25" customHeight="1" thickBot="1" x14ac:dyDescent="0.2">
      <c r="C41" s="2"/>
      <c r="D41" s="2"/>
      <c r="E41" s="2"/>
      <c r="F41" s="2"/>
      <c r="G41" s="2"/>
      <c r="H41" s="2"/>
      <c r="I41" s="6"/>
      <c r="J41" s="6"/>
      <c r="K41" s="6"/>
      <c r="L41" s="6"/>
      <c r="M41" s="6"/>
      <c r="N41" s="6"/>
      <c r="P41">
        <f>COUNTIF(P9:P39,"&lt;&gt;"&amp;0)</f>
        <v>20</v>
      </c>
    </row>
    <row r="42" spans="1:25" s="17" customFormat="1" ht="16.5" customHeight="1" thickBot="1" x14ac:dyDescent="0.2">
      <c r="A42" s="411" t="s">
        <v>11</v>
      </c>
      <c r="B42" s="412"/>
      <c r="I42" s="18"/>
      <c r="J42" s="18"/>
      <c r="K42" s="18"/>
      <c r="L42" s="18"/>
      <c r="M42" s="19"/>
      <c r="N42" s="19"/>
      <c r="Y42" s="159"/>
    </row>
    <row r="43" spans="1:25" s="17" customFormat="1" ht="16.5" customHeight="1" thickBot="1" x14ac:dyDescent="0.2">
      <c r="A43" s="455" t="s">
        <v>65</v>
      </c>
      <c r="B43" s="456"/>
      <c r="C43" s="456"/>
      <c r="D43" s="456"/>
      <c r="E43" s="456"/>
      <c r="F43" s="456"/>
      <c r="G43" s="456"/>
      <c r="H43" s="457"/>
      <c r="I43" s="20"/>
      <c r="J43" s="21"/>
      <c r="K43" s="21"/>
      <c r="L43" s="21"/>
      <c r="M43" s="19"/>
      <c r="N43" s="19"/>
      <c r="O43" s="166" t="s">
        <v>29</v>
      </c>
      <c r="P43" s="167" t="s">
        <v>56</v>
      </c>
      <c r="Y43" s="159"/>
    </row>
    <row r="44" spans="1:25" s="17" customFormat="1" ht="16.5" customHeight="1" thickBot="1" x14ac:dyDescent="0.2">
      <c r="A44" s="452" t="s">
        <v>88</v>
      </c>
      <c r="B44" s="453"/>
      <c r="C44" s="453"/>
      <c r="D44" s="453"/>
      <c r="E44" s="453"/>
      <c r="F44" s="453"/>
      <c r="G44" s="453"/>
      <c r="H44" s="454"/>
      <c r="I44" s="22"/>
      <c r="J44" s="22"/>
      <c r="K44" s="22"/>
      <c r="L44" s="22"/>
      <c r="M44" s="19"/>
      <c r="N44" s="19"/>
      <c r="O44" s="164">
        <f ca="1">Q40+S40+U40+W40</f>
        <v>0</v>
      </c>
      <c r="P44" s="165">
        <f>R40+T40+V40+X40</f>
        <v>0</v>
      </c>
      <c r="Y44" s="159"/>
    </row>
    <row r="45" spans="1:25" s="17" customFormat="1" ht="16.5" customHeight="1" x14ac:dyDescent="0.15">
      <c r="A45" s="452" t="s">
        <v>75</v>
      </c>
      <c r="B45" s="453"/>
      <c r="C45" s="453"/>
      <c r="D45" s="453"/>
      <c r="E45" s="453"/>
      <c r="F45" s="453"/>
      <c r="G45" s="453"/>
      <c r="H45" s="454"/>
      <c r="I45" s="22"/>
      <c r="J45" s="22"/>
      <c r="K45" s="22"/>
      <c r="L45" s="22"/>
      <c r="M45" s="19"/>
      <c r="N45" s="19"/>
      <c r="Y45" s="159"/>
    </row>
    <row r="46" spans="1:25" s="17" customFormat="1" ht="16.5" customHeight="1" thickBot="1" x14ac:dyDescent="0.2">
      <c r="A46" s="458" t="s">
        <v>74</v>
      </c>
      <c r="B46" s="459"/>
      <c r="C46" s="459"/>
      <c r="D46" s="459"/>
      <c r="E46" s="459"/>
      <c r="F46" s="459"/>
      <c r="G46" s="459"/>
      <c r="H46" s="460"/>
      <c r="I46" s="22"/>
      <c r="J46" s="22"/>
      <c r="K46" s="22"/>
      <c r="L46" s="22"/>
      <c r="M46" s="19"/>
      <c r="N46" s="19"/>
      <c r="Y46" s="159"/>
    </row>
    <row r="47" spans="1:25" s="17" customFormat="1" ht="24" customHeight="1" x14ac:dyDescent="0.15">
      <c r="A47"/>
      <c r="B47"/>
      <c r="C47"/>
      <c r="D47"/>
      <c r="E47"/>
      <c r="F47"/>
      <c r="G47"/>
      <c r="H47"/>
      <c r="I47" s="23"/>
      <c r="J47"/>
      <c r="K47"/>
      <c r="L47" s="24"/>
      <c r="M47" s="19"/>
      <c r="N47" s="19"/>
      <c r="Y47" s="159"/>
    </row>
    <row r="48" spans="1:25" ht="13.5" hidden="1" x14ac:dyDescent="0.15"/>
    <row r="49" spans="11:11" ht="13.5" hidden="1" x14ac:dyDescent="0.15">
      <c r="K49" t="s">
        <v>12</v>
      </c>
    </row>
    <row r="50" spans="11:11" ht="13.5" hidden="1" x14ac:dyDescent="0.15"/>
  </sheetData>
  <sheetProtection insertColumns="0" insertRows="0" deleteColumns="0" deleteRows="0" selectLockedCells="1" selectUnlockedCells="1"/>
  <dataConsolidate/>
  <mergeCells count="48">
    <mergeCell ref="B6:D6"/>
    <mergeCell ref="G6:H6"/>
    <mergeCell ref="I6:K6"/>
    <mergeCell ref="A1:L1"/>
    <mergeCell ref="N1:V1"/>
    <mergeCell ref="B5:D5"/>
    <mergeCell ref="G5:H5"/>
    <mergeCell ref="I5:L5"/>
    <mergeCell ref="I18:L18"/>
    <mergeCell ref="B8:D8"/>
    <mergeCell ref="I8:L8"/>
    <mergeCell ref="I9:L9"/>
    <mergeCell ref="I10:L10"/>
    <mergeCell ref="I11:L11"/>
    <mergeCell ref="I12:L12"/>
    <mergeCell ref="I13:L13"/>
    <mergeCell ref="I14:L14"/>
    <mergeCell ref="I15:L15"/>
    <mergeCell ref="I16:L16"/>
    <mergeCell ref="I17:L17"/>
    <mergeCell ref="I30:L30"/>
    <mergeCell ref="I19:L19"/>
    <mergeCell ref="I20:L20"/>
    <mergeCell ref="I21:L21"/>
    <mergeCell ref="I22:L22"/>
    <mergeCell ref="I23:L23"/>
    <mergeCell ref="I24:L24"/>
    <mergeCell ref="I25:L25"/>
    <mergeCell ref="I26:L26"/>
    <mergeCell ref="I27:L27"/>
    <mergeCell ref="I28:L28"/>
    <mergeCell ref="I29:L29"/>
    <mergeCell ref="I36:L36"/>
    <mergeCell ref="I37:L37"/>
    <mergeCell ref="I38:L38"/>
    <mergeCell ref="I39:L39"/>
    <mergeCell ref="A40:B40"/>
    <mergeCell ref="I40:L40"/>
    <mergeCell ref="I31:L31"/>
    <mergeCell ref="I32:L32"/>
    <mergeCell ref="I33:L33"/>
    <mergeCell ref="I34:L34"/>
    <mergeCell ref="I35:L35"/>
    <mergeCell ref="A43:H43"/>
    <mergeCell ref="A44:H44"/>
    <mergeCell ref="A45:H45"/>
    <mergeCell ref="A46:H46"/>
    <mergeCell ref="A42:B42"/>
  </mergeCells>
  <phoneticPr fontId="4"/>
  <conditionalFormatting sqref="F9:F33 B35 D35:D39 F35:F39 D9:D29 B9:B29 D31:D33 B39">
    <cfRule type="expression" dxfId="631" priority="26" stopIfTrue="1">
      <formula>#REF!=1</formula>
    </cfRule>
  </conditionalFormatting>
  <conditionalFormatting sqref="M9:M39">
    <cfRule type="expression" dxfId="630" priority="27" stopIfTrue="1">
      <formula>#REF!</formula>
    </cfRule>
  </conditionalFormatting>
  <conditionalFormatting sqref="E9:E33 E35:E39">
    <cfRule type="expression" dxfId="629" priority="28" stopIfTrue="1">
      <formula>#REF!</formula>
    </cfRule>
    <cfRule type="expression" dxfId="628" priority="29" stopIfTrue="1">
      <formula>#REF!=1</formula>
    </cfRule>
  </conditionalFormatting>
  <conditionalFormatting sqref="A19:A39">
    <cfRule type="expression" dxfId="627" priority="24" stopIfTrue="1">
      <formula>WEEKDAY(A19)=1</formula>
    </cfRule>
    <cfRule type="expression" dxfId="626" priority="25">
      <formula>WEEKDAY(A19)=7</formula>
    </cfRule>
  </conditionalFormatting>
  <conditionalFormatting sqref="A19">
    <cfRule type="expression" dxfId="625" priority="23" stopIfTrue="1">
      <formula>ISERROR(MATCH($A19, INDIRECT("休業日!A1:A365"), 0)) =FALSE</formula>
    </cfRule>
  </conditionalFormatting>
  <conditionalFormatting sqref="A9:A18">
    <cfRule type="expression" dxfId="624" priority="21" stopIfTrue="1">
      <formula>WEEKDAY(A9)=1</formula>
    </cfRule>
    <cfRule type="expression" dxfId="623" priority="22">
      <formula>WEEKDAY(A9)=7</formula>
    </cfRule>
  </conditionalFormatting>
  <conditionalFormatting sqref="A9:A18">
    <cfRule type="expression" dxfId="622" priority="20" stopIfTrue="1">
      <formula>ISERROR(MATCH($A9, INDIRECT("休業日!A1:A365"), 0)) =FALSE</formula>
    </cfRule>
  </conditionalFormatting>
  <conditionalFormatting sqref="A20:A39">
    <cfRule type="expression" dxfId="621" priority="19" stopIfTrue="1">
      <formula>ISERROR(MATCH($A20, INDIRECT("休業日!A1:A365"), 0)) =FALSE</formula>
    </cfRule>
  </conditionalFormatting>
  <conditionalFormatting sqref="N19:N39">
    <cfRule type="expression" dxfId="620" priority="17" stopIfTrue="1">
      <formula>WEEKDAY(N19)=1</formula>
    </cfRule>
    <cfRule type="expression" dxfId="619" priority="18">
      <formula>WEEKDAY(N19)=7</formula>
    </cfRule>
  </conditionalFormatting>
  <conditionalFormatting sqref="N19">
    <cfRule type="expression" dxfId="618" priority="16" stopIfTrue="1">
      <formula>ISERROR(MATCH($A19, INDIRECT("休業日!A1:A365"), 0)) =FALSE</formula>
    </cfRule>
  </conditionalFormatting>
  <conditionalFormatting sqref="N9:N18">
    <cfRule type="expression" dxfId="617" priority="14" stopIfTrue="1">
      <formula>WEEKDAY(N9)=1</formula>
    </cfRule>
    <cfRule type="expression" dxfId="616" priority="15">
      <formula>WEEKDAY(N9)=7</formula>
    </cfRule>
  </conditionalFormatting>
  <conditionalFormatting sqref="N9:N18">
    <cfRule type="expression" dxfId="615" priority="13" stopIfTrue="1">
      <formula>ISERROR(MATCH($A9, INDIRECT("休業日!A1:A365"), 0)) =FALSE</formula>
    </cfRule>
  </conditionalFormatting>
  <conditionalFormatting sqref="N20:N39">
    <cfRule type="expression" dxfId="614" priority="12" stopIfTrue="1">
      <formula>ISERROR(MATCH($A20, INDIRECT("休業日!A1:A365"), 0)) =FALSE</formula>
    </cfRule>
  </conditionalFormatting>
  <conditionalFormatting sqref="D30">
    <cfRule type="expression" dxfId="613" priority="11" stopIfTrue="1">
      <formula>#REF!=1</formula>
    </cfRule>
  </conditionalFormatting>
  <conditionalFormatting sqref="F34 B34 D34">
    <cfRule type="expression" dxfId="612" priority="8" stopIfTrue="1">
      <formula>#REF!=1</formula>
    </cfRule>
  </conditionalFormatting>
  <conditionalFormatting sqref="E34">
    <cfRule type="expression" dxfId="611" priority="9" stopIfTrue="1">
      <formula>#REF!</formula>
    </cfRule>
    <cfRule type="expression" dxfId="610" priority="10" stopIfTrue="1">
      <formula>#REF!=1</formula>
    </cfRule>
  </conditionalFormatting>
  <conditionalFormatting sqref="B31">
    <cfRule type="expression" dxfId="609" priority="7" stopIfTrue="1">
      <formula>#REF!=1</formula>
    </cfRule>
  </conditionalFormatting>
  <conditionalFormatting sqref="B30">
    <cfRule type="expression" dxfId="608" priority="6" stopIfTrue="1">
      <formula>#REF!=1</formula>
    </cfRule>
  </conditionalFormatting>
  <conditionalFormatting sqref="B32">
    <cfRule type="expression" dxfId="607" priority="5" stopIfTrue="1">
      <formula>#REF!=1</formula>
    </cfRule>
  </conditionalFormatting>
  <conditionalFormatting sqref="B33">
    <cfRule type="expression" dxfId="606" priority="4" stopIfTrue="1">
      <formula>#REF!=1</formula>
    </cfRule>
  </conditionalFormatting>
  <conditionalFormatting sqref="B36">
    <cfRule type="expression" dxfId="605" priority="3" stopIfTrue="1">
      <formula>#REF!=1</formula>
    </cfRule>
  </conditionalFormatting>
  <conditionalFormatting sqref="B37">
    <cfRule type="expression" dxfId="604" priority="2" stopIfTrue="1">
      <formula>#REF!=1</formula>
    </cfRule>
  </conditionalFormatting>
  <conditionalFormatting sqref="B38">
    <cfRule type="expression" dxfId="603" priority="1" stopIfTrue="1">
      <formula>#REF!=1</formula>
    </cfRule>
  </conditionalFormatting>
  <dataValidations count="7">
    <dataValidation type="textLength" imeMode="hiragana" operator="lessThanOrEqual" allowBlank="1" showInputMessage="1" showErrorMessage="1" errorTitle="入力文字数制限" error="２５５文字以内で入力してください。" sqref="A43:A46">
      <formula1>256</formula1>
    </dataValidation>
    <dataValidation imeMode="hiragana" allowBlank="1" sqref="I9:L39"/>
    <dataValidation type="whole" showInputMessage="1" showErrorMessage="1" sqref="J4:K4">
      <formula1>1</formula1>
      <formula2>20</formula2>
    </dataValidation>
    <dataValidation type="time" imeMode="off" operator="greaterThanOrEqual" allowBlank="1" showInputMessage="1" showErrorMessage="1" sqref="B9:B39 D9:F39">
      <formula1>0</formula1>
    </dataValidation>
    <dataValidation imeMode="hiragana" allowBlank="1" showInputMessage="1" showErrorMessage="1" sqref="J43:L43 I44:L46 A9:A39 N9:N39"/>
    <dataValidation allowBlank="1" showInputMessage="1" showErrorMessage="1" errorTitle="入力不可" error="自動計算のため、入力不可です。" sqref="C40"/>
    <dataValidation type="whole" operator="lessThanOrEqual" allowBlank="1" showInputMessage="1" showErrorMessage="1" errorTitle="入力不可" error="自動計算のため、入力不可です。" sqref="G9:H40 E40:F40 W9:W40 S9:S40 U9:U40 R40 Q9:Q40 Y9:Y40 X40 V40 T40 O9:P44">
      <formula1>0</formula1>
    </dataValidation>
  </dataValidations>
  <printOptions horizontalCentered="1" verticalCentered="1"/>
  <pageMargins left="0.70866141732283472" right="0.70866141732283472" top="0.74803149606299213" bottom="0.74803149606299213" header="0.31496062992125984" footer="0.31496062992125984"/>
  <pageSetup paperSize="9" scale="88" orientation="portrait" r:id="rId1"/>
  <colBreaks count="1" manualBreakCount="1">
    <brk id="12" max="1048575" man="1"/>
  </colBreak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pageSetUpPr fitToPage="1"/>
  </sheetPr>
  <dimension ref="A1:Y50"/>
  <sheetViews>
    <sheetView zoomScale="85" zoomScaleNormal="85" workbookViewId="0">
      <pane ySplit="8" topLeftCell="A9" activePane="bottomLeft" state="frozen"/>
      <selection pane="bottomLeft" activeCell="A9" sqref="A9"/>
    </sheetView>
  </sheetViews>
  <sheetFormatPr defaultColWidth="8" defaultRowHeight="0" customHeight="1" zeroHeight="1" x14ac:dyDescent="0.15"/>
  <cols>
    <col min="1" max="1" width="11.375" bestFit="1" customWidth="1"/>
    <col min="2" max="2" width="8.625" customWidth="1"/>
    <col min="3" max="3" width="4.375" customWidth="1"/>
    <col min="4" max="8" width="8.625" customWidth="1"/>
    <col min="9" max="9" width="15.75" customWidth="1"/>
    <col min="10" max="10" width="7.75" customWidth="1"/>
    <col min="11" max="12" width="3.875" customWidth="1"/>
    <col min="13" max="13" width="2.5" style="5" customWidth="1"/>
    <col min="14" max="14" width="5.5" style="5" bestFit="1" customWidth="1"/>
    <col min="15" max="15" width="13.875" bestFit="1" customWidth="1"/>
    <col min="16" max="16" width="13.875" customWidth="1"/>
    <col min="17" max="17" width="13.875" bestFit="1" customWidth="1"/>
    <col min="18" max="18" width="13.875" customWidth="1"/>
    <col min="19" max="19" width="13.875" bestFit="1" customWidth="1"/>
    <col min="20" max="20" width="13.875" customWidth="1"/>
    <col min="21" max="21" width="13.875" bestFit="1" customWidth="1"/>
    <col min="22" max="22" width="13.875" customWidth="1"/>
    <col min="23" max="23" width="13.875" bestFit="1" customWidth="1"/>
    <col min="24" max="24" width="13.875" customWidth="1"/>
    <col min="25" max="25" width="17.25" style="157" customWidth="1"/>
  </cols>
  <sheetData>
    <row r="1" spans="1:25" ht="33" customHeight="1" thickBot="1" x14ac:dyDescent="0.2">
      <c r="A1" s="442" t="s">
        <v>19</v>
      </c>
      <c r="B1" s="442"/>
      <c r="C1" s="442"/>
      <c r="D1" s="442"/>
      <c r="E1" s="442"/>
      <c r="F1" s="442"/>
      <c r="G1" s="442"/>
      <c r="H1" s="442"/>
      <c r="I1" s="442"/>
      <c r="J1" s="442"/>
      <c r="K1" s="442"/>
      <c r="L1" s="442"/>
      <c r="N1" s="443" t="s">
        <v>20</v>
      </c>
      <c r="O1" s="444"/>
      <c r="P1" s="444"/>
      <c r="Q1" s="444"/>
      <c r="R1" s="444"/>
      <c r="S1" s="444"/>
      <c r="T1" s="444"/>
      <c r="U1" s="444"/>
      <c r="V1" s="444"/>
    </row>
    <row r="2" spans="1:25" ht="17.25" customHeight="1" thickBot="1" x14ac:dyDescent="0.2">
      <c r="A2" s="41"/>
      <c r="B2" s="2"/>
      <c r="C2" s="2"/>
      <c r="D2" s="2"/>
      <c r="E2" s="36"/>
      <c r="F2" s="36"/>
      <c r="G2" s="36"/>
      <c r="H2" s="36"/>
      <c r="I2" s="3"/>
      <c r="J2" s="4"/>
      <c r="K2" s="4"/>
      <c r="N2" s="26"/>
      <c r="O2" s="134" t="s">
        <v>30</v>
      </c>
      <c r="P2" s="135" t="s">
        <v>31</v>
      </c>
      <c r="Q2" s="135" t="s">
        <v>32</v>
      </c>
      <c r="R2" s="136" t="s">
        <v>28</v>
      </c>
      <c r="Y2" s="158" t="s">
        <v>54</v>
      </c>
    </row>
    <row r="3" spans="1:25" ht="17.25" customHeight="1" thickBot="1" x14ac:dyDescent="0.2">
      <c r="A3" s="1"/>
      <c r="B3" s="2"/>
      <c r="C3" s="2"/>
      <c r="D3" s="2"/>
      <c r="E3" s="36"/>
      <c r="F3" s="36"/>
      <c r="G3" s="36"/>
      <c r="H3" s="36"/>
      <c r="I3" s="3"/>
      <c r="J3" s="4"/>
      <c r="K3" s="4"/>
      <c r="N3" s="26"/>
      <c r="O3" s="42">
        <v>200</v>
      </c>
      <c r="P3" s="40">
        <f ca="1">C40</f>
        <v>21</v>
      </c>
      <c r="Q3" s="65">
        <f ca="1">O3/P3</f>
        <v>9.5238095238095237</v>
      </c>
      <c r="R3" s="66" t="str">
        <f ca="1">TEXT(Q3/24,"h:mm")</f>
        <v>9:31</v>
      </c>
    </row>
    <row r="4" spans="1:25" ht="8.1" customHeight="1" thickBot="1" x14ac:dyDescent="0.2">
      <c r="B4" s="37"/>
      <c r="C4" s="37"/>
      <c r="D4" s="37"/>
      <c r="I4" s="6"/>
      <c r="J4" s="7">
        <v>1</v>
      </c>
      <c r="K4" s="7"/>
      <c r="M4" s="6"/>
      <c r="N4" s="6"/>
      <c r="O4" s="88"/>
      <c r="P4" s="88"/>
    </row>
    <row r="5" spans="1:25" ht="20.100000000000001" customHeight="1" thickTop="1" x14ac:dyDescent="0.15">
      <c r="A5" s="331" t="s">
        <v>18</v>
      </c>
      <c r="B5" s="445">
        <v>41243</v>
      </c>
      <c r="C5" s="446"/>
      <c r="D5" s="447"/>
      <c r="G5" s="448" t="s">
        <v>0</v>
      </c>
      <c r="H5" s="449"/>
      <c r="I5" s="450" t="s">
        <v>59</v>
      </c>
      <c r="J5" s="450"/>
      <c r="K5" s="450"/>
      <c r="L5" s="451"/>
      <c r="M5" s="6"/>
      <c r="N5" s="133" t="s">
        <v>16</v>
      </c>
      <c r="P5" s="133"/>
      <c r="Q5" s="83" t="s">
        <v>52</v>
      </c>
      <c r="R5" s="79"/>
      <c r="S5" s="85" t="s">
        <v>37</v>
      </c>
      <c r="T5" s="117"/>
      <c r="U5" s="87" t="s">
        <v>40</v>
      </c>
      <c r="V5" s="81"/>
      <c r="W5" s="115" t="s">
        <v>43</v>
      </c>
      <c r="X5" s="107"/>
    </row>
    <row r="6" spans="1:25" ht="20.100000000000001" customHeight="1" thickBot="1" x14ac:dyDescent="0.2">
      <c r="A6" s="332" t="s">
        <v>57</v>
      </c>
      <c r="B6" s="436" t="s">
        <v>61</v>
      </c>
      <c r="C6" s="437"/>
      <c r="D6" s="438"/>
      <c r="E6" s="8"/>
      <c r="F6" s="9"/>
      <c r="G6" s="439" t="s">
        <v>1</v>
      </c>
      <c r="H6" s="440"/>
      <c r="I6" s="441" t="s">
        <v>60</v>
      </c>
      <c r="J6" s="441"/>
      <c r="K6" s="441"/>
      <c r="L6" s="25" t="s">
        <v>2</v>
      </c>
      <c r="M6" s="6"/>
      <c r="N6" s="6"/>
      <c r="Q6" s="84" t="s">
        <v>53</v>
      </c>
      <c r="R6" s="80"/>
      <c r="S6" s="86" t="s">
        <v>38</v>
      </c>
      <c r="T6" s="118"/>
      <c r="U6" s="120" t="s">
        <v>41</v>
      </c>
      <c r="V6" s="82"/>
      <c r="W6" s="121" t="s">
        <v>44</v>
      </c>
      <c r="X6" s="108"/>
    </row>
    <row r="7" spans="1:25" ht="19.5" customHeight="1" thickBot="1" x14ac:dyDescent="0.2">
      <c r="A7" s="330" t="str">
        <f>IF(LEN(B5)=6,B5,CONCATENATE(,YEAR(B5),IF(LEN(MONTH(B5)) &gt; 1, "", "0"), MONTH(B5)))</f>
        <v>201612</v>
      </c>
      <c r="D7" s="10"/>
      <c r="E7" s="11"/>
      <c r="F7" s="12"/>
      <c r="G7" s="12"/>
      <c r="H7" s="2"/>
      <c r="I7" s="2"/>
      <c r="J7" s="2"/>
      <c r="K7" s="2"/>
      <c r="L7" s="13"/>
      <c r="M7" s="6"/>
      <c r="N7" s="6"/>
      <c r="Q7" s="84" t="s">
        <v>50</v>
      </c>
      <c r="R7" s="116"/>
      <c r="S7" s="119" t="s">
        <v>39</v>
      </c>
      <c r="T7" s="122"/>
      <c r="U7" s="125" t="s">
        <v>42</v>
      </c>
      <c r="V7" s="123"/>
      <c r="W7" s="126" t="s">
        <v>45</v>
      </c>
      <c r="X7" s="124"/>
    </row>
    <row r="8" spans="1:25" ht="24.75" customHeight="1" thickTop="1" thickBot="1" x14ac:dyDescent="0.2">
      <c r="A8" s="70" t="s">
        <v>3</v>
      </c>
      <c r="B8" s="427" t="s">
        <v>4</v>
      </c>
      <c r="C8" s="428"/>
      <c r="D8" s="429"/>
      <c r="E8" s="71" t="s">
        <v>17</v>
      </c>
      <c r="F8" s="72" t="s">
        <v>5</v>
      </c>
      <c r="G8" s="71" t="s">
        <v>21</v>
      </c>
      <c r="H8" s="73" t="s">
        <v>6</v>
      </c>
      <c r="I8" s="430" t="s">
        <v>7</v>
      </c>
      <c r="J8" s="430"/>
      <c r="K8" s="430"/>
      <c r="L8" s="431"/>
      <c r="M8" s="67">
        <v>0.33333333333333331</v>
      </c>
      <c r="N8" s="75" t="s">
        <v>15</v>
      </c>
      <c r="O8" s="137" t="s">
        <v>27</v>
      </c>
      <c r="P8" s="138" t="s">
        <v>14</v>
      </c>
      <c r="Q8" s="141" t="s">
        <v>46</v>
      </c>
      <c r="R8" s="142" t="s">
        <v>14</v>
      </c>
      <c r="S8" s="145" t="s">
        <v>47</v>
      </c>
      <c r="T8" s="146" t="s">
        <v>14</v>
      </c>
      <c r="U8" s="149" t="s">
        <v>48</v>
      </c>
      <c r="V8" s="150" t="s">
        <v>14</v>
      </c>
      <c r="W8" s="153" t="s">
        <v>49</v>
      </c>
      <c r="X8" s="154" t="s">
        <v>14</v>
      </c>
      <c r="Y8" s="138" t="s">
        <v>55</v>
      </c>
    </row>
    <row r="9" spans="1:25" ht="20.100000000000001" customHeight="1" thickTop="1" x14ac:dyDescent="0.15">
      <c r="A9" s="60">
        <f>TEXT(CONCATENATE(A7, "01"), "0000!/00!/00")*1</f>
        <v>41243</v>
      </c>
      <c r="B9" s="62">
        <v>0.41666666666666669</v>
      </c>
      <c r="C9" s="14" t="s">
        <v>8</v>
      </c>
      <c r="D9" s="43">
        <v>0.95833333333333337</v>
      </c>
      <c r="E9" s="44">
        <v>4.1666666666666664E-2</v>
      </c>
      <c r="F9" s="45"/>
      <c r="G9" s="68">
        <f ca="1">IF(ISERROR(M9), 0, IF(M9="営業日", M$8, 0))</f>
        <v>0.33333333333333331</v>
      </c>
      <c r="H9" s="56">
        <f>D9-B9-E9-F9</f>
        <v>0.50000000000000011</v>
      </c>
      <c r="I9" s="432"/>
      <c r="J9" s="433"/>
      <c r="K9" s="434"/>
      <c r="L9" s="435"/>
      <c r="M9" s="39" t="str">
        <f ca="1">IF(WEEKDAY(A9)=1,"",IF(WEEKDAY(A9)=7,"",IF(ISERROR(MATCH(A9,INDIRECT("休業日!a1:a365"),0))=FALSE,"","営業日")))</f>
        <v>営業日</v>
      </c>
      <c r="N9" s="76">
        <f>TEXT(CONCATENATE(A7, "01"), "0000!/00!/00")*1</f>
        <v>41243</v>
      </c>
      <c r="O9" s="127">
        <f t="shared" ref="O9:O10" ca="1" si="0">IF(ISERROR(M9), 0, IF(M9="営業日", $Q$3, 0))</f>
        <v>9.5238095238095237</v>
      </c>
      <c r="P9" s="128">
        <f t="shared" ref="P9:P10" si="1">H9*24</f>
        <v>12.000000000000004</v>
      </c>
      <c r="Q9" s="98">
        <f ca="1">$O9*R$7</f>
        <v>0</v>
      </c>
      <c r="R9" s="89"/>
      <c r="S9" s="101">
        <f ca="1">$O9*T$7</f>
        <v>0</v>
      </c>
      <c r="T9" s="90"/>
      <c r="U9" s="104">
        <f ca="1">$O9*V$7</f>
        <v>0</v>
      </c>
      <c r="V9" s="91"/>
      <c r="W9" s="109">
        <f ca="1">$O9*X$7</f>
        <v>0</v>
      </c>
      <c r="X9" s="110"/>
      <c r="Y9" s="160">
        <f>R9+T9+V9+X9</f>
        <v>0</v>
      </c>
    </row>
    <row r="10" spans="1:25" ht="20.100000000000001" customHeight="1" x14ac:dyDescent="0.15">
      <c r="A10" s="60">
        <f>IF(A9="", "",IF(MONTH(A9)=MONTH(A9+1),A9+1,""))</f>
        <v>41244</v>
      </c>
      <c r="B10" s="62">
        <v>0.41666666666666669</v>
      </c>
      <c r="C10" s="14" t="s">
        <v>8</v>
      </c>
      <c r="D10" s="43">
        <v>0.95833333333333337</v>
      </c>
      <c r="E10" s="46">
        <v>4.1666666666666664E-2</v>
      </c>
      <c r="F10" s="47"/>
      <c r="G10" s="68">
        <f t="shared" ref="G10:G39" ca="1" si="2">IF(ISERROR(M10), 0, IF(M10="営業日", M$8, 0))</f>
        <v>0.33333333333333331</v>
      </c>
      <c r="H10" s="57">
        <f t="shared" ref="H10:H39" si="3">D10-B10-E10-F10</f>
        <v>0.50000000000000011</v>
      </c>
      <c r="I10" s="413"/>
      <c r="J10" s="414"/>
      <c r="K10" s="415"/>
      <c r="L10" s="416"/>
      <c r="M10" s="39" t="str">
        <f t="shared" ref="M10:M39" ca="1" si="4">IF(WEEKDAY(A10)=1,"",IF(WEEKDAY(A10)=7,"",IF(ISERROR(MATCH(A10,INDIRECT("休業日!a1:a365"),0))=FALSE,"","営業日")))</f>
        <v>営業日</v>
      </c>
      <c r="N10" s="77">
        <f>IF(N9="", "",IF(MONTH(N9)=MONTH(N9+1),N9+1,""))</f>
        <v>41244</v>
      </c>
      <c r="O10" s="129">
        <f t="shared" ca="1" si="0"/>
        <v>9.5238095238095237</v>
      </c>
      <c r="P10" s="130">
        <f t="shared" si="1"/>
        <v>12.000000000000004</v>
      </c>
      <c r="Q10" s="99">
        <f t="shared" ref="Q10:W39" ca="1" si="5">$O10*R$7</f>
        <v>0</v>
      </c>
      <c r="R10" s="92"/>
      <c r="S10" s="102">
        <f t="shared" ca="1" si="5"/>
        <v>0</v>
      </c>
      <c r="T10" s="93"/>
      <c r="U10" s="105">
        <f t="shared" ca="1" si="5"/>
        <v>0</v>
      </c>
      <c r="V10" s="94"/>
      <c r="W10" s="111">
        <f t="shared" ca="1" si="5"/>
        <v>0</v>
      </c>
      <c r="X10" s="112"/>
      <c r="Y10" s="161">
        <f t="shared" ref="Y10:Y39" si="6">R10+T10+V10+X10</f>
        <v>0</v>
      </c>
    </row>
    <row r="11" spans="1:25" ht="20.100000000000001" customHeight="1" x14ac:dyDescent="0.15">
      <c r="A11" s="60">
        <f t="shared" ref="A11:A39" si="7">IF(A10="", "",IF(MONTH(A10)=MONTH(A10+1),A10+1,""))</f>
        <v>41245</v>
      </c>
      <c r="B11" s="62"/>
      <c r="C11" s="14" t="s">
        <v>8</v>
      </c>
      <c r="D11" s="43"/>
      <c r="E11" s="48"/>
      <c r="F11" s="47"/>
      <c r="G11" s="68">
        <f t="shared" ca="1" si="2"/>
        <v>0</v>
      </c>
      <c r="H11" s="57">
        <f t="shared" si="3"/>
        <v>0</v>
      </c>
      <c r="I11" s="413"/>
      <c r="J11" s="414"/>
      <c r="K11" s="415"/>
      <c r="L11" s="416"/>
      <c r="M11" s="39" t="str">
        <f t="shared" ca="1" si="4"/>
        <v/>
      </c>
      <c r="N11" s="77">
        <f t="shared" ref="N11:N39" si="8">IF(N10="", "",IF(MONTH(N10)=MONTH(N10+1),N10+1,""))</f>
        <v>41245</v>
      </c>
      <c r="O11" s="129">
        <f ca="1">IF(ISERROR(M11), 0, IF(M11="営業日", $Q$3, 0))</f>
        <v>0</v>
      </c>
      <c r="P11" s="130">
        <f>H11*24</f>
        <v>0</v>
      </c>
      <c r="Q11" s="99">
        <f t="shared" ca="1" si="5"/>
        <v>0</v>
      </c>
      <c r="R11" s="92"/>
      <c r="S11" s="102">
        <f t="shared" ca="1" si="5"/>
        <v>0</v>
      </c>
      <c r="T11" s="93"/>
      <c r="U11" s="105">
        <f t="shared" ca="1" si="5"/>
        <v>0</v>
      </c>
      <c r="V11" s="94"/>
      <c r="W11" s="111">
        <f t="shared" ca="1" si="5"/>
        <v>0</v>
      </c>
      <c r="X11" s="112"/>
      <c r="Y11" s="161">
        <f t="shared" si="6"/>
        <v>0</v>
      </c>
    </row>
    <row r="12" spans="1:25" ht="20.100000000000001" customHeight="1" x14ac:dyDescent="0.15">
      <c r="A12" s="60">
        <f t="shared" si="7"/>
        <v>41246</v>
      </c>
      <c r="B12" s="62"/>
      <c r="C12" s="14" t="s">
        <v>8</v>
      </c>
      <c r="D12" s="43"/>
      <c r="E12" s="48"/>
      <c r="F12" s="47"/>
      <c r="G12" s="68">
        <f t="shared" ca="1" si="2"/>
        <v>0</v>
      </c>
      <c r="H12" s="57">
        <f t="shared" si="3"/>
        <v>0</v>
      </c>
      <c r="I12" s="413"/>
      <c r="J12" s="414"/>
      <c r="K12" s="415"/>
      <c r="L12" s="416"/>
      <c r="M12" s="39" t="str">
        <f t="shared" ca="1" si="4"/>
        <v/>
      </c>
      <c r="N12" s="77">
        <f t="shared" si="8"/>
        <v>41246</v>
      </c>
      <c r="O12" s="129">
        <f t="shared" ref="O12:O39" ca="1" si="9">IF(ISERROR(M12), 0, IF(M12="営業日", $Q$3, 0))</f>
        <v>0</v>
      </c>
      <c r="P12" s="130">
        <f t="shared" ref="P12:P39" si="10">H12*24</f>
        <v>0</v>
      </c>
      <c r="Q12" s="99">
        <f t="shared" ca="1" si="5"/>
        <v>0</v>
      </c>
      <c r="R12" s="92"/>
      <c r="S12" s="102">
        <f t="shared" ca="1" si="5"/>
        <v>0</v>
      </c>
      <c r="T12" s="93"/>
      <c r="U12" s="105">
        <f t="shared" ca="1" si="5"/>
        <v>0</v>
      </c>
      <c r="V12" s="94"/>
      <c r="W12" s="111">
        <f t="shared" ca="1" si="5"/>
        <v>0</v>
      </c>
      <c r="X12" s="112"/>
      <c r="Y12" s="161">
        <f t="shared" si="6"/>
        <v>0</v>
      </c>
    </row>
    <row r="13" spans="1:25" ht="20.100000000000001" customHeight="1" x14ac:dyDescent="0.15">
      <c r="A13" s="60">
        <f t="shared" si="7"/>
        <v>41247</v>
      </c>
      <c r="B13" s="62">
        <v>0.41666666666666669</v>
      </c>
      <c r="C13" s="14" t="s">
        <v>8</v>
      </c>
      <c r="D13" s="43">
        <v>0.97916666666666663</v>
      </c>
      <c r="E13" s="48">
        <v>4.1666666666666664E-2</v>
      </c>
      <c r="F13" s="47"/>
      <c r="G13" s="68">
        <f t="shared" ca="1" si="2"/>
        <v>0.33333333333333331</v>
      </c>
      <c r="H13" s="57">
        <f t="shared" si="3"/>
        <v>0.52083333333333337</v>
      </c>
      <c r="I13" s="413"/>
      <c r="J13" s="414"/>
      <c r="K13" s="415"/>
      <c r="L13" s="416"/>
      <c r="M13" s="39" t="str">
        <f t="shared" ca="1" si="4"/>
        <v>営業日</v>
      </c>
      <c r="N13" s="77">
        <f t="shared" si="8"/>
        <v>41247</v>
      </c>
      <c r="O13" s="129">
        <f t="shared" ca="1" si="9"/>
        <v>9.5238095238095237</v>
      </c>
      <c r="P13" s="130">
        <f t="shared" si="10"/>
        <v>12.5</v>
      </c>
      <c r="Q13" s="99">
        <f t="shared" ca="1" si="5"/>
        <v>0</v>
      </c>
      <c r="R13" s="92"/>
      <c r="S13" s="102">
        <f t="shared" ca="1" si="5"/>
        <v>0</v>
      </c>
      <c r="T13" s="93"/>
      <c r="U13" s="105">
        <f t="shared" ca="1" si="5"/>
        <v>0</v>
      </c>
      <c r="V13" s="94"/>
      <c r="W13" s="111">
        <f t="shared" ca="1" si="5"/>
        <v>0</v>
      </c>
      <c r="X13" s="112"/>
      <c r="Y13" s="161">
        <f t="shared" si="6"/>
        <v>0</v>
      </c>
    </row>
    <row r="14" spans="1:25" ht="20.100000000000001" customHeight="1" x14ac:dyDescent="0.15">
      <c r="A14" s="60">
        <f t="shared" si="7"/>
        <v>41248</v>
      </c>
      <c r="B14" s="62">
        <v>0.45833333333333331</v>
      </c>
      <c r="C14" s="14" t="s">
        <v>8</v>
      </c>
      <c r="D14" s="43">
        <v>0.97916666666666663</v>
      </c>
      <c r="E14" s="48">
        <v>4.1666666666666664E-2</v>
      </c>
      <c r="F14" s="47"/>
      <c r="G14" s="68">
        <f t="shared" ca="1" si="2"/>
        <v>0.33333333333333331</v>
      </c>
      <c r="H14" s="57">
        <f t="shared" si="3"/>
        <v>0.47916666666666657</v>
      </c>
      <c r="I14" s="413"/>
      <c r="J14" s="414"/>
      <c r="K14" s="415"/>
      <c r="L14" s="416"/>
      <c r="M14" s="39" t="str">
        <f t="shared" ca="1" si="4"/>
        <v>営業日</v>
      </c>
      <c r="N14" s="77">
        <f t="shared" si="8"/>
        <v>41248</v>
      </c>
      <c r="O14" s="129">
        <f t="shared" ca="1" si="9"/>
        <v>9.5238095238095237</v>
      </c>
      <c r="P14" s="130">
        <f t="shared" si="10"/>
        <v>11.499999999999998</v>
      </c>
      <c r="Q14" s="99">
        <f t="shared" ca="1" si="5"/>
        <v>0</v>
      </c>
      <c r="R14" s="92"/>
      <c r="S14" s="102">
        <f t="shared" ca="1" si="5"/>
        <v>0</v>
      </c>
      <c r="T14" s="93"/>
      <c r="U14" s="105">
        <f t="shared" ca="1" si="5"/>
        <v>0</v>
      </c>
      <c r="V14" s="94"/>
      <c r="W14" s="111">
        <f t="shared" ca="1" si="5"/>
        <v>0</v>
      </c>
      <c r="X14" s="112"/>
      <c r="Y14" s="161">
        <f t="shared" si="6"/>
        <v>0</v>
      </c>
    </row>
    <row r="15" spans="1:25" ht="20.100000000000001" customHeight="1" x14ac:dyDescent="0.15">
      <c r="A15" s="60">
        <f t="shared" si="7"/>
        <v>41249</v>
      </c>
      <c r="B15" s="62">
        <v>0.41666666666666669</v>
      </c>
      <c r="C15" s="14" t="s">
        <v>8</v>
      </c>
      <c r="D15" s="43">
        <v>0.83333333333333337</v>
      </c>
      <c r="E15" s="48">
        <v>4.1666666666666664E-2</v>
      </c>
      <c r="F15" s="47"/>
      <c r="G15" s="68">
        <f t="shared" ca="1" si="2"/>
        <v>0.33333333333333331</v>
      </c>
      <c r="H15" s="57">
        <f t="shared" si="3"/>
        <v>0.375</v>
      </c>
      <c r="I15" s="413" t="s">
        <v>70</v>
      </c>
      <c r="J15" s="414"/>
      <c r="K15" s="415"/>
      <c r="L15" s="416"/>
      <c r="M15" s="39" t="str">
        <f t="shared" ca="1" si="4"/>
        <v>営業日</v>
      </c>
      <c r="N15" s="77">
        <f t="shared" si="8"/>
        <v>41249</v>
      </c>
      <c r="O15" s="129">
        <f t="shared" ca="1" si="9"/>
        <v>9.5238095238095237</v>
      </c>
      <c r="P15" s="130">
        <f t="shared" si="10"/>
        <v>9</v>
      </c>
      <c r="Q15" s="99">
        <f t="shared" ca="1" si="5"/>
        <v>0</v>
      </c>
      <c r="R15" s="92"/>
      <c r="S15" s="102">
        <f t="shared" ca="1" si="5"/>
        <v>0</v>
      </c>
      <c r="T15" s="93"/>
      <c r="U15" s="105">
        <f t="shared" ca="1" si="5"/>
        <v>0</v>
      </c>
      <c r="V15" s="94"/>
      <c r="W15" s="111">
        <f t="shared" ca="1" si="5"/>
        <v>0</v>
      </c>
      <c r="X15" s="112"/>
      <c r="Y15" s="161">
        <f t="shared" si="6"/>
        <v>0</v>
      </c>
    </row>
    <row r="16" spans="1:25" ht="20.100000000000001" customHeight="1" x14ac:dyDescent="0.15">
      <c r="A16" s="60">
        <f t="shared" si="7"/>
        <v>41250</v>
      </c>
      <c r="B16" s="62">
        <v>0.41666666666666669</v>
      </c>
      <c r="C16" s="14" t="s">
        <v>8</v>
      </c>
      <c r="D16" s="43">
        <v>1.0208333333333333</v>
      </c>
      <c r="E16" s="48">
        <v>4.1666666666666664E-2</v>
      </c>
      <c r="F16" s="47"/>
      <c r="G16" s="68">
        <f t="shared" ca="1" si="2"/>
        <v>0.33333333333333331</v>
      </c>
      <c r="H16" s="57">
        <f t="shared" si="3"/>
        <v>0.56249999999999989</v>
      </c>
      <c r="I16" s="413"/>
      <c r="J16" s="414"/>
      <c r="K16" s="415"/>
      <c r="L16" s="416"/>
      <c r="M16" s="39" t="str">
        <f t="shared" ca="1" si="4"/>
        <v>営業日</v>
      </c>
      <c r="N16" s="77">
        <f t="shared" si="8"/>
        <v>41250</v>
      </c>
      <c r="O16" s="129">
        <f t="shared" ca="1" si="9"/>
        <v>9.5238095238095237</v>
      </c>
      <c r="P16" s="130">
        <f t="shared" si="10"/>
        <v>13.499999999999996</v>
      </c>
      <c r="Q16" s="99">
        <f t="shared" ca="1" si="5"/>
        <v>0</v>
      </c>
      <c r="R16" s="92"/>
      <c r="S16" s="102">
        <f t="shared" ca="1" si="5"/>
        <v>0</v>
      </c>
      <c r="T16" s="93"/>
      <c r="U16" s="105">
        <f t="shared" ca="1" si="5"/>
        <v>0</v>
      </c>
      <c r="V16" s="94"/>
      <c r="W16" s="111">
        <f t="shared" ca="1" si="5"/>
        <v>0</v>
      </c>
      <c r="X16" s="112"/>
      <c r="Y16" s="161">
        <f t="shared" si="6"/>
        <v>0</v>
      </c>
    </row>
    <row r="17" spans="1:25" ht="20.100000000000001" customHeight="1" x14ac:dyDescent="0.15">
      <c r="A17" s="60">
        <f t="shared" si="7"/>
        <v>41251</v>
      </c>
      <c r="B17" s="62">
        <v>0.41666666666666669</v>
      </c>
      <c r="C17" s="14" t="s">
        <v>8</v>
      </c>
      <c r="D17" s="43">
        <v>1.0208333333333333</v>
      </c>
      <c r="E17" s="48">
        <v>4.1666666666666664E-2</v>
      </c>
      <c r="F17" s="47"/>
      <c r="G17" s="68">
        <f t="shared" ca="1" si="2"/>
        <v>0.33333333333333331</v>
      </c>
      <c r="H17" s="57">
        <f t="shared" si="3"/>
        <v>0.56249999999999989</v>
      </c>
      <c r="I17" s="413"/>
      <c r="J17" s="414"/>
      <c r="K17" s="415"/>
      <c r="L17" s="416"/>
      <c r="M17" s="39" t="str">
        <f t="shared" ca="1" si="4"/>
        <v>営業日</v>
      </c>
      <c r="N17" s="77">
        <f t="shared" si="8"/>
        <v>41251</v>
      </c>
      <c r="O17" s="129">
        <f t="shared" ca="1" si="9"/>
        <v>9.5238095238095237</v>
      </c>
      <c r="P17" s="130">
        <f t="shared" si="10"/>
        <v>13.499999999999996</v>
      </c>
      <c r="Q17" s="99">
        <f t="shared" ca="1" si="5"/>
        <v>0</v>
      </c>
      <c r="R17" s="92"/>
      <c r="S17" s="102">
        <f t="shared" ca="1" si="5"/>
        <v>0</v>
      </c>
      <c r="T17" s="93"/>
      <c r="U17" s="105">
        <f t="shared" ca="1" si="5"/>
        <v>0</v>
      </c>
      <c r="V17" s="94"/>
      <c r="W17" s="111">
        <f t="shared" ca="1" si="5"/>
        <v>0</v>
      </c>
      <c r="X17" s="112"/>
      <c r="Y17" s="161">
        <f t="shared" si="6"/>
        <v>0</v>
      </c>
    </row>
    <row r="18" spans="1:25" ht="20.100000000000001" customHeight="1" x14ac:dyDescent="0.15">
      <c r="A18" s="60">
        <f t="shared" si="7"/>
        <v>41252</v>
      </c>
      <c r="B18" s="62"/>
      <c r="C18" s="14" t="s">
        <v>8</v>
      </c>
      <c r="D18" s="43"/>
      <c r="E18" s="48"/>
      <c r="F18" s="47"/>
      <c r="G18" s="68">
        <f t="shared" ca="1" si="2"/>
        <v>0</v>
      </c>
      <c r="H18" s="57">
        <f t="shared" si="3"/>
        <v>0</v>
      </c>
      <c r="I18" s="413"/>
      <c r="J18" s="414"/>
      <c r="K18" s="415"/>
      <c r="L18" s="416"/>
      <c r="M18" s="39" t="str">
        <f t="shared" ca="1" si="4"/>
        <v/>
      </c>
      <c r="N18" s="77">
        <f t="shared" si="8"/>
        <v>41252</v>
      </c>
      <c r="O18" s="129">
        <f t="shared" ca="1" si="9"/>
        <v>0</v>
      </c>
      <c r="P18" s="130">
        <f t="shared" si="10"/>
        <v>0</v>
      </c>
      <c r="Q18" s="99">
        <f t="shared" ca="1" si="5"/>
        <v>0</v>
      </c>
      <c r="R18" s="92"/>
      <c r="S18" s="102">
        <f t="shared" ca="1" si="5"/>
        <v>0</v>
      </c>
      <c r="T18" s="93"/>
      <c r="U18" s="105">
        <f t="shared" ca="1" si="5"/>
        <v>0</v>
      </c>
      <c r="V18" s="94"/>
      <c r="W18" s="111">
        <f t="shared" ca="1" si="5"/>
        <v>0</v>
      </c>
      <c r="X18" s="112"/>
      <c r="Y18" s="161">
        <f t="shared" si="6"/>
        <v>0</v>
      </c>
    </row>
    <row r="19" spans="1:25" ht="20.100000000000001" customHeight="1" x14ac:dyDescent="0.15">
      <c r="A19" s="60">
        <f t="shared" si="7"/>
        <v>41253</v>
      </c>
      <c r="B19" s="62"/>
      <c r="C19" s="14" t="s">
        <v>8</v>
      </c>
      <c r="D19" s="43"/>
      <c r="E19" s="48"/>
      <c r="F19" s="47"/>
      <c r="G19" s="68">
        <f t="shared" ca="1" si="2"/>
        <v>0</v>
      </c>
      <c r="H19" s="57">
        <f t="shared" si="3"/>
        <v>0</v>
      </c>
      <c r="I19" s="413"/>
      <c r="J19" s="414"/>
      <c r="K19" s="415"/>
      <c r="L19" s="416"/>
      <c r="M19" s="39" t="str">
        <f t="shared" ca="1" si="4"/>
        <v/>
      </c>
      <c r="N19" s="77">
        <f t="shared" si="8"/>
        <v>41253</v>
      </c>
      <c r="O19" s="129">
        <f t="shared" ca="1" si="9"/>
        <v>0</v>
      </c>
      <c r="P19" s="130">
        <f t="shared" si="10"/>
        <v>0</v>
      </c>
      <c r="Q19" s="99">
        <f t="shared" ca="1" si="5"/>
        <v>0</v>
      </c>
      <c r="R19" s="92"/>
      <c r="S19" s="102">
        <f t="shared" ca="1" si="5"/>
        <v>0</v>
      </c>
      <c r="T19" s="93"/>
      <c r="U19" s="105">
        <f t="shared" ca="1" si="5"/>
        <v>0</v>
      </c>
      <c r="V19" s="94"/>
      <c r="W19" s="111">
        <f t="shared" ca="1" si="5"/>
        <v>0</v>
      </c>
      <c r="X19" s="112"/>
      <c r="Y19" s="161">
        <f t="shared" si="6"/>
        <v>0</v>
      </c>
    </row>
    <row r="20" spans="1:25" ht="20.100000000000001" customHeight="1" x14ac:dyDescent="0.15">
      <c r="A20" s="60">
        <f t="shared" si="7"/>
        <v>41254</v>
      </c>
      <c r="B20" s="62">
        <v>0.4375</v>
      </c>
      <c r="C20" s="14" t="s">
        <v>8</v>
      </c>
      <c r="D20" s="43">
        <v>0.97916666666666663</v>
      </c>
      <c r="E20" s="48">
        <v>4.1666666666666664E-2</v>
      </c>
      <c r="F20" s="47"/>
      <c r="G20" s="68">
        <f t="shared" ca="1" si="2"/>
        <v>0.33333333333333331</v>
      </c>
      <c r="H20" s="57">
        <f t="shared" si="3"/>
        <v>0.49999999999999994</v>
      </c>
      <c r="I20" s="413"/>
      <c r="J20" s="414"/>
      <c r="K20" s="415"/>
      <c r="L20" s="416"/>
      <c r="M20" s="39" t="str">
        <f t="shared" ca="1" si="4"/>
        <v>営業日</v>
      </c>
      <c r="N20" s="77">
        <f t="shared" si="8"/>
        <v>41254</v>
      </c>
      <c r="O20" s="129">
        <f t="shared" ca="1" si="9"/>
        <v>9.5238095238095237</v>
      </c>
      <c r="P20" s="130">
        <f t="shared" si="10"/>
        <v>11.999999999999998</v>
      </c>
      <c r="Q20" s="99">
        <f t="shared" ca="1" si="5"/>
        <v>0</v>
      </c>
      <c r="R20" s="92"/>
      <c r="S20" s="102">
        <f t="shared" ca="1" si="5"/>
        <v>0</v>
      </c>
      <c r="T20" s="93"/>
      <c r="U20" s="105">
        <f t="shared" ca="1" si="5"/>
        <v>0</v>
      </c>
      <c r="V20" s="94"/>
      <c r="W20" s="111">
        <f t="shared" ca="1" si="5"/>
        <v>0</v>
      </c>
      <c r="X20" s="112"/>
      <c r="Y20" s="161">
        <f t="shared" si="6"/>
        <v>0</v>
      </c>
    </row>
    <row r="21" spans="1:25" ht="20.100000000000001" customHeight="1" x14ac:dyDescent="0.15">
      <c r="A21" s="60">
        <f t="shared" si="7"/>
        <v>41255</v>
      </c>
      <c r="B21" s="62">
        <v>0.41666666666666669</v>
      </c>
      <c r="C21" s="14" t="s">
        <v>8</v>
      </c>
      <c r="D21" s="43">
        <v>0.97916666666666663</v>
      </c>
      <c r="E21" s="48">
        <v>4.1666666666666664E-2</v>
      </c>
      <c r="F21" s="47"/>
      <c r="G21" s="68">
        <f t="shared" ca="1" si="2"/>
        <v>0.33333333333333331</v>
      </c>
      <c r="H21" s="57">
        <f t="shared" si="3"/>
        <v>0.52083333333333337</v>
      </c>
      <c r="I21" s="413"/>
      <c r="J21" s="414"/>
      <c r="K21" s="415"/>
      <c r="L21" s="416"/>
      <c r="M21" s="39" t="str">
        <f t="shared" ca="1" si="4"/>
        <v>営業日</v>
      </c>
      <c r="N21" s="77">
        <f t="shared" si="8"/>
        <v>41255</v>
      </c>
      <c r="O21" s="129">
        <f t="shared" ca="1" si="9"/>
        <v>9.5238095238095237</v>
      </c>
      <c r="P21" s="130">
        <f t="shared" si="10"/>
        <v>12.5</v>
      </c>
      <c r="Q21" s="99">
        <f t="shared" ca="1" si="5"/>
        <v>0</v>
      </c>
      <c r="R21" s="92"/>
      <c r="S21" s="102">
        <f t="shared" ca="1" si="5"/>
        <v>0</v>
      </c>
      <c r="T21" s="93"/>
      <c r="U21" s="105">
        <f t="shared" ca="1" si="5"/>
        <v>0</v>
      </c>
      <c r="V21" s="94"/>
      <c r="W21" s="111">
        <f t="shared" ca="1" si="5"/>
        <v>0</v>
      </c>
      <c r="X21" s="112"/>
      <c r="Y21" s="161">
        <f t="shared" si="6"/>
        <v>0</v>
      </c>
    </row>
    <row r="22" spans="1:25" ht="20.100000000000001" customHeight="1" x14ac:dyDescent="0.15">
      <c r="A22" s="60">
        <f t="shared" si="7"/>
        <v>41256</v>
      </c>
      <c r="B22" s="62">
        <v>0.4375</v>
      </c>
      <c r="C22" s="14" t="s">
        <v>8</v>
      </c>
      <c r="D22" s="43">
        <v>1</v>
      </c>
      <c r="E22" s="48">
        <v>4.1666666666666664E-2</v>
      </c>
      <c r="F22" s="47"/>
      <c r="G22" s="68">
        <f t="shared" ca="1" si="2"/>
        <v>0.33333333333333331</v>
      </c>
      <c r="H22" s="57">
        <f t="shared" si="3"/>
        <v>0.52083333333333337</v>
      </c>
      <c r="I22" s="413" t="s">
        <v>70</v>
      </c>
      <c r="J22" s="414"/>
      <c r="K22" s="415"/>
      <c r="L22" s="416"/>
      <c r="M22" s="39" t="str">
        <f t="shared" ca="1" si="4"/>
        <v>営業日</v>
      </c>
      <c r="N22" s="77">
        <f t="shared" si="8"/>
        <v>41256</v>
      </c>
      <c r="O22" s="129">
        <f t="shared" ca="1" si="9"/>
        <v>9.5238095238095237</v>
      </c>
      <c r="P22" s="130">
        <f t="shared" si="10"/>
        <v>12.5</v>
      </c>
      <c r="Q22" s="99">
        <f t="shared" ca="1" si="5"/>
        <v>0</v>
      </c>
      <c r="R22" s="92"/>
      <c r="S22" s="102">
        <f t="shared" ca="1" si="5"/>
        <v>0</v>
      </c>
      <c r="T22" s="93"/>
      <c r="U22" s="105">
        <f t="shared" ca="1" si="5"/>
        <v>0</v>
      </c>
      <c r="V22" s="94"/>
      <c r="W22" s="111">
        <f t="shared" ca="1" si="5"/>
        <v>0</v>
      </c>
      <c r="X22" s="112"/>
      <c r="Y22" s="161">
        <f t="shared" si="6"/>
        <v>0</v>
      </c>
    </row>
    <row r="23" spans="1:25" ht="20.100000000000001" customHeight="1" x14ac:dyDescent="0.15">
      <c r="A23" s="60">
        <f t="shared" si="7"/>
        <v>41257</v>
      </c>
      <c r="B23" s="62">
        <v>0.41666666666666669</v>
      </c>
      <c r="C23" s="14" t="s">
        <v>8</v>
      </c>
      <c r="D23" s="43">
        <v>0.79166666666666663</v>
      </c>
      <c r="E23" s="48">
        <v>4.1666666666666664E-2</v>
      </c>
      <c r="F23" s="47"/>
      <c r="G23" s="68">
        <f t="shared" ca="1" si="2"/>
        <v>0.33333333333333331</v>
      </c>
      <c r="H23" s="57">
        <f t="shared" si="3"/>
        <v>0.33333333333333326</v>
      </c>
      <c r="I23" s="413"/>
      <c r="J23" s="414"/>
      <c r="K23" s="415"/>
      <c r="L23" s="416"/>
      <c r="M23" s="39" t="str">
        <f t="shared" ca="1" si="4"/>
        <v>営業日</v>
      </c>
      <c r="N23" s="77">
        <f t="shared" si="8"/>
        <v>41257</v>
      </c>
      <c r="O23" s="129">
        <f t="shared" ca="1" si="9"/>
        <v>9.5238095238095237</v>
      </c>
      <c r="P23" s="130">
        <f t="shared" si="10"/>
        <v>7.9999999999999982</v>
      </c>
      <c r="Q23" s="99">
        <f t="shared" ca="1" si="5"/>
        <v>0</v>
      </c>
      <c r="R23" s="92"/>
      <c r="S23" s="102">
        <f t="shared" ca="1" si="5"/>
        <v>0</v>
      </c>
      <c r="T23" s="93"/>
      <c r="U23" s="105">
        <f t="shared" ca="1" si="5"/>
        <v>0</v>
      </c>
      <c r="V23" s="94"/>
      <c r="W23" s="111">
        <f t="shared" ca="1" si="5"/>
        <v>0</v>
      </c>
      <c r="X23" s="112"/>
      <c r="Y23" s="161">
        <f t="shared" si="6"/>
        <v>0</v>
      </c>
    </row>
    <row r="24" spans="1:25" ht="20.100000000000001" customHeight="1" x14ac:dyDescent="0.15">
      <c r="A24" s="60">
        <f t="shared" si="7"/>
        <v>41258</v>
      </c>
      <c r="B24" s="62">
        <v>0.41666666666666669</v>
      </c>
      <c r="C24" s="14" t="s">
        <v>8</v>
      </c>
      <c r="D24" s="43">
        <v>0.72916666666666663</v>
      </c>
      <c r="E24" s="48">
        <v>4.1666666666666664E-2</v>
      </c>
      <c r="F24" s="47"/>
      <c r="G24" s="68">
        <f t="shared" ca="1" si="2"/>
        <v>0.33333333333333331</v>
      </c>
      <c r="H24" s="57">
        <f t="shared" si="3"/>
        <v>0.27083333333333326</v>
      </c>
      <c r="I24" s="413" t="s">
        <v>78</v>
      </c>
      <c r="J24" s="414"/>
      <c r="K24" s="415"/>
      <c r="L24" s="416"/>
      <c r="M24" s="39" t="str">
        <f t="shared" ca="1" si="4"/>
        <v>営業日</v>
      </c>
      <c r="N24" s="77">
        <f t="shared" si="8"/>
        <v>41258</v>
      </c>
      <c r="O24" s="129">
        <f t="shared" ca="1" si="9"/>
        <v>9.5238095238095237</v>
      </c>
      <c r="P24" s="130">
        <f t="shared" si="10"/>
        <v>6.4999999999999982</v>
      </c>
      <c r="Q24" s="99">
        <f t="shared" ca="1" si="5"/>
        <v>0</v>
      </c>
      <c r="R24" s="92"/>
      <c r="S24" s="102">
        <f t="shared" ca="1" si="5"/>
        <v>0</v>
      </c>
      <c r="T24" s="93"/>
      <c r="U24" s="105">
        <f t="shared" ca="1" si="5"/>
        <v>0</v>
      </c>
      <c r="V24" s="94"/>
      <c r="W24" s="111">
        <f t="shared" ca="1" si="5"/>
        <v>0</v>
      </c>
      <c r="X24" s="112"/>
      <c r="Y24" s="161">
        <f t="shared" si="6"/>
        <v>0</v>
      </c>
    </row>
    <row r="25" spans="1:25" ht="20.100000000000001" customHeight="1" x14ac:dyDescent="0.15">
      <c r="A25" s="60">
        <f t="shared" si="7"/>
        <v>41259</v>
      </c>
      <c r="B25" s="62"/>
      <c r="C25" s="14" t="s">
        <v>8</v>
      </c>
      <c r="D25" s="43"/>
      <c r="E25" s="48"/>
      <c r="F25" s="47"/>
      <c r="G25" s="68">
        <f t="shared" ca="1" si="2"/>
        <v>0</v>
      </c>
      <c r="H25" s="57">
        <f t="shared" si="3"/>
        <v>0</v>
      </c>
      <c r="I25" s="413"/>
      <c r="J25" s="414"/>
      <c r="K25" s="415"/>
      <c r="L25" s="416"/>
      <c r="M25" s="39" t="str">
        <f t="shared" ca="1" si="4"/>
        <v/>
      </c>
      <c r="N25" s="77">
        <f t="shared" si="8"/>
        <v>41259</v>
      </c>
      <c r="O25" s="129">
        <f t="shared" ca="1" si="9"/>
        <v>0</v>
      </c>
      <c r="P25" s="130">
        <f t="shared" si="10"/>
        <v>0</v>
      </c>
      <c r="Q25" s="99">
        <f t="shared" ca="1" si="5"/>
        <v>0</v>
      </c>
      <c r="R25" s="92"/>
      <c r="S25" s="102">
        <f t="shared" ca="1" si="5"/>
        <v>0</v>
      </c>
      <c r="T25" s="93"/>
      <c r="U25" s="105">
        <f t="shared" ca="1" si="5"/>
        <v>0</v>
      </c>
      <c r="V25" s="94"/>
      <c r="W25" s="111">
        <f t="shared" ca="1" si="5"/>
        <v>0</v>
      </c>
      <c r="X25" s="112"/>
      <c r="Y25" s="161">
        <f t="shared" si="6"/>
        <v>0</v>
      </c>
    </row>
    <row r="26" spans="1:25" ht="20.100000000000001" customHeight="1" x14ac:dyDescent="0.15">
      <c r="A26" s="60">
        <f t="shared" si="7"/>
        <v>41260</v>
      </c>
      <c r="B26" s="62">
        <v>0.41666666666666669</v>
      </c>
      <c r="C26" s="14" t="s">
        <v>8</v>
      </c>
      <c r="D26" s="43">
        <v>0.79166666666666663</v>
      </c>
      <c r="E26" s="48">
        <v>4.1666666666666664E-2</v>
      </c>
      <c r="F26" s="47"/>
      <c r="G26" s="68">
        <f t="shared" ca="1" si="2"/>
        <v>0</v>
      </c>
      <c r="H26" s="57">
        <f t="shared" si="3"/>
        <v>0.33333333333333326</v>
      </c>
      <c r="I26" s="413"/>
      <c r="J26" s="414"/>
      <c r="K26" s="415"/>
      <c r="L26" s="416"/>
      <c r="M26" s="39" t="str">
        <f t="shared" ca="1" si="4"/>
        <v/>
      </c>
      <c r="N26" s="77">
        <f t="shared" si="8"/>
        <v>41260</v>
      </c>
      <c r="O26" s="129">
        <f t="shared" ca="1" si="9"/>
        <v>0</v>
      </c>
      <c r="P26" s="130">
        <f t="shared" si="10"/>
        <v>7.9999999999999982</v>
      </c>
      <c r="Q26" s="99">
        <f t="shared" ca="1" si="5"/>
        <v>0</v>
      </c>
      <c r="R26" s="92"/>
      <c r="S26" s="102">
        <f t="shared" ca="1" si="5"/>
        <v>0</v>
      </c>
      <c r="T26" s="93"/>
      <c r="U26" s="105">
        <f t="shared" ca="1" si="5"/>
        <v>0</v>
      </c>
      <c r="V26" s="94"/>
      <c r="W26" s="111">
        <f t="shared" ca="1" si="5"/>
        <v>0</v>
      </c>
      <c r="X26" s="112"/>
      <c r="Y26" s="161">
        <f t="shared" si="6"/>
        <v>0</v>
      </c>
    </row>
    <row r="27" spans="1:25" ht="20.100000000000001" customHeight="1" x14ac:dyDescent="0.15">
      <c r="A27" s="60">
        <f t="shared" si="7"/>
        <v>41261</v>
      </c>
      <c r="B27" s="62">
        <v>0.41666666666666669</v>
      </c>
      <c r="C27" s="14" t="s">
        <v>8</v>
      </c>
      <c r="D27" s="43">
        <v>0.95833333333333337</v>
      </c>
      <c r="E27" s="48">
        <v>4.1666666666666664E-2</v>
      </c>
      <c r="F27" s="47"/>
      <c r="G27" s="68">
        <f t="shared" ca="1" si="2"/>
        <v>0.33333333333333331</v>
      </c>
      <c r="H27" s="57">
        <f t="shared" si="3"/>
        <v>0.50000000000000011</v>
      </c>
      <c r="I27" s="413"/>
      <c r="J27" s="414"/>
      <c r="K27" s="415"/>
      <c r="L27" s="416"/>
      <c r="M27" s="39" t="str">
        <f t="shared" ca="1" si="4"/>
        <v>営業日</v>
      </c>
      <c r="N27" s="77">
        <f t="shared" si="8"/>
        <v>41261</v>
      </c>
      <c r="O27" s="129">
        <f t="shared" ca="1" si="9"/>
        <v>9.5238095238095237</v>
      </c>
      <c r="P27" s="130">
        <f t="shared" si="10"/>
        <v>12.000000000000004</v>
      </c>
      <c r="Q27" s="99">
        <f t="shared" ca="1" si="5"/>
        <v>0</v>
      </c>
      <c r="R27" s="92"/>
      <c r="S27" s="102">
        <f t="shared" ca="1" si="5"/>
        <v>0</v>
      </c>
      <c r="T27" s="93"/>
      <c r="U27" s="105">
        <f t="shared" ca="1" si="5"/>
        <v>0</v>
      </c>
      <c r="V27" s="94"/>
      <c r="W27" s="111">
        <f t="shared" ca="1" si="5"/>
        <v>0</v>
      </c>
      <c r="X27" s="112"/>
      <c r="Y27" s="161">
        <f t="shared" si="6"/>
        <v>0</v>
      </c>
    </row>
    <row r="28" spans="1:25" ht="20.100000000000001" customHeight="1" x14ac:dyDescent="0.15">
      <c r="A28" s="60">
        <f t="shared" si="7"/>
        <v>41262</v>
      </c>
      <c r="B28" s="62">
        <v>0.41666666666666669</v>
      </c>
      <c r="C28" s="14" t="s">
        <v>8</v>
      </c>
      <c r="D28" s="43">
        <v>0.95833333333333337</v>
      </c>
      <c r="E28" s="48">
        <v>4.1666666666666664E-2</v>
      </c>
      <c r="F28" s="47"/>
      <c r="G28" s="68">
        <f t="shared" ca="1" si="2"/>
        <v>0.33333333333333331</v>
      </c>
      <c r="H28" s="57">
        <f t="shared" si="3"/>
        <v>0.50000000000000011</v>
      </c>
      <c r="I28" s="425"/>
      <c r="J28" s="425"/>
      <c r="K28" s="425"/>
      <c r="L28" s="426"/>
      <c r="M28" s="39" t="str">
        <f t="shared" ca="1" si="4"/>
        <v>営業日</v>
      </c>
      <c r="N28" s="77">
        <f t="shared" si="8"/>
        <v>41262</v>
      </c>
      <c r="O28" s="129">
        <f t="shared" ca="1" si="9"/>
        <v>9.5238095238095237</v>
      </c>
      <c r="P28" s="130">
        <f t="shared" si="10"/>
        <v>12.000000000000004</v>
      </c>
      <c r="Q28" s="99">
        <f t="shared" ca="1" si="5"/>
        <v>0</v>
      </c>
      <c r="R28" s="92"/>
      <c r="S28" s="102">
        <f t="shared" ca="1" si="5"/>
        <v>0</v>
      </c>
      <c r="T28" s="93"/>
      <c r="U28" s="105">
        <f t="shared" ca="1" si="5"/>
        <v>0</v>
      </c>
      <c r="V28" s="94"/>
      <c r="W28" s="111">
        <f t="shared" ca="1" si="5"/>
        <v>0</v>
      </c>
      <c r="X28" s="112"/>
      <c r="Y28" s="161">
        <f t="shared" si="6"/>
        <v>0</v>
      </c>
    </row>
    <row r="29" spans="1:25" ht="20.100000000000001" customHeight="1" x14ac:dyDescent="0.15">
      <c r="A29" s="60">
        <f t="shared" si="7"/>
        <v>41263</v>
      </c>
      <c r="B29" s="62">
        <v>0.41666666666666669</v>
      </c>
      <c r="C29" s="14" t="s">
        <v>8</v>
      </c>
      <c r="D29" s="43">
        <v>0.8125</v>
      </c>
      <c r="E29" s="48">
        <v>4.1666666666666664E-2</v>
      </c>
      <c r="F29" s="47"/>
      <c r="G29" s="68">
        <f t="shared" ca="1" si="2"/>
        <v>0.33333333333333331</v>
      </c>
      <c r="H29" s="57">
        <f t="shared" si="3"/>
        <v>0.35416666666666663</v>
      </c>
      <c r="I29" s="413" t="s">
        <v>70</v>
      </c>
      <c r="J29" s="414"/>
      <c r="K29" s="415"/>
      <c r="L29" s="416"/>
      <c r="M29" s="39" t="str">
        <f t="shared" ca="1" si="4"/>
        <v>営業日</v>
      </c>
      <c r="N29" s="77">
        <f t="shared" si="8"/>
        <v>41263</v>
      </c>
      <c r="O29" s="129">
        <f t="shared" ca="1" si="9"/>
        <v>9.5238095238095237</v>
      </c>
      <c r="P29" s="130">
        <f t="shared" si="10"/>
        <v>8.5</v>
      </c>
      <c r="Q29" s="99">
        <f t="shared" ca="1" si="5"/>
        <v>0</v>
      </c>
      <c r="R29" s="92"/>
      <c r="S29" s="102">
        <f t="shared" ca="1" si="5"/>
        <v>0</v>
      </c>
      <c r="T29" s="93"/>
      <c r="U29" s="105">
        <f t="shared" ca="1" si="5"/>
        <v>0</v>
      </c>
      <c r="V29" s="94"/>
      <c r="W29" s="111">
        <f t="shared" ca="1" si="5"/>
        <v>0</v>
      </c>
      <c r="X29" s="112"/>
      <c r="Y29" s="161">
        <f t="shared" si="6"/>
        <v>0</v>
      </c>
    </row>
    <row r="30" spans="1:25" ht="20.100000000000001" customHeight="1" x14ac:dyDescent="0.15">
      <c r="A30" s="60">
        <f t="shared" si="7"/>
        <v>41264</v>
      </c>
      <c r="B30" s="62">
        <v>0.41666666666666669</v>
      </c>
      <c r="C30" s="14" t="s">
        <v>8</v>
      </c>
      <c r="D30" s="43">
        <v>0.97916666666666663</v>
      </c>
      <c r="E30" s="48">
        <v>4.1666666666666664E-2</v>
      </c>
      <c r="F30" s="47"/>
      <c r="G30" s="68">
        <f t="shared" ca="1" si="2"/>
        <v>0.33333333333333331</v>
      </c>
      <c r="H30" s="57">
        <f t="shared" si="3"/>
        <v>0.52083333333333337</v>
      </c>
      <c r="I30" s="413"/>
      <c r="J30" s="414"/>
      <c r="K30" s="415"/>
      <c r="L30" s="416"/>
      <c r="M30" s="39" t="str">
        <f t="shared" ca="1" si="4"/>
        <v>営業日</v>
      </c>
      <c r="N30" s="77">
        <f t="shared" si="8"/>
        <v>41264</v>
      </c>
      <c r="O30" s="129">
        <f t="shared" ca="1" si="9"/>
        <v>9.5238095238095237</v>
      </c>
      <c r="P30" s="130">
        <f t="shared" si="10"/>
        <v>12.5</v>
      </c>
      <c r="Q30" s="99">
        <f t="shared" ca="1" si="5"/>
        <v>0</v>
      </c>
      <c r="R30" s="92"/>
      <c r="S30" s="102">
        <f t="shared" ca="1" si="5"/>
        <v>0</v>
      </c>
      <c r="T30" s="93"/>
      <c r="U30" s="105">
        <f t="shared" ca="1" si="5"/>
        <v>0</v>
      </c>
      <c r="V30" s="94"/>
      <c r="W30" s="111">
        <f t="shared" ca="1" si="5"/>
        <v>0</v>
      </c>
      <c r="X30" s="112"/>
      <c r="Y30" s="161">
        <f t="shared" si="6"/>
        <v>0</v>
      </c>
    </row>
    <row r="31" spans="1:25" ht="20.100000000000001" customHeight="1" x14ac:dyDescent="0.15">
      <c r="A31" s="60">
        <f t="shared" si="7"/>
        <v>41265</v>
      </c>
      <c r="B31" s="62"/>
      <c r="C31" s="14" t="s">
        <v>8</v>
      </c>
      <c r="D31" s="43"/>
      <c r="E31" s="48"/>
      <c r="F31" s="47"/>
      <c r="G31" s="68">
        <f t="shared" ca="1" si="2"/>
        <v>0</v>
      </c>
      <c r="H31" s="57">
        <f t="shared" si="3"/>
        <v>0</v>
      </c>
      <c r="I31" s="413"/>
      <c r="J31" s="414"/>
      <c r="K31" s="415"/>
      <c r="L31" s="416"/>
      <c r="M31" s="39" t="str">
        <f t="shared" ca="1" si="4"/>
        <v/>
      </c>
      <c r="N31" s="77">
        <f t="shared" si="8"/>
        <v>41265</v>
      </c>
      <c r="O31" s="129">
        <f t="shared" ca="1" si="9"/>
        <v>0</v>
      </c>
      <c r="P31" s="130">
        <f t="shared" si="10"/>
        <v>0</v>
      </c>
      <c r="Q31" s="99">
        <f t="shared" ca="1" si="5"/>
        <v>0</v>
      </c>
      <c r="R31" s="92"/>
      <c r="S31" s="102">
        <f t="shared" ca="1" si="5"/>
        <v>0</v>
      </c>
      <c r="T31" s="93"/>
      <c r="U31" s="105">
        <f t="shared" ca="1" si="5"/>
        <v>0</v>
      </c>
      <c r="V31" s="94"/>
      <c r="W31" s="111">
        <f t="shared" ca="1" si="5"/>
        <v>0</v>
      </c>
      <c r="X31" s="112"/>
      <c r="Y31" s="161">
        <f t="shared" si="6"/>
        <v>0</v>
      </c>
    </row>
    <row r="32" spans="1:25" ht="20.100000000000001" customHeight="1" x14ac:dyDescent="0.15">
      <c r="A32" s="60">
        <f t="shared" si="7"/>
        <v>41266</v>
      </c>
      <c r="B32" s="62"/>
      <c r="C32" s="14" t="s">
        <v>8</v>
      </c>
      <c r="D32" s="43"/>
      <c r="E32" s="48"/>
      <c r="F32" s="47"/>
      <c r="G32" s="68">
        <f t="shared" ca="1" si="2"/>
        <v>0</v>
      </c>
      <c r="H32" s="57">
        <f t="shared" si="3"/>
        <v>0</v>
      </c>
      <c r="I32" s="413"/>
      <c r="J32" s="414"/>
      <c r="K32" s="415"/>
      <c r="L32" s="416"/>
      <c r="M32" s="39" t="str">
        <f t="shared" ca="1" si="4"/>
        <v/>
      </c>
      <c r="N32" s="77">
        <f t="shared" si="8"/>
        <v>41266</v>
      </c>
      <c r="O32" s="129">
        <f t="shared" ca="1" si="9"/>
        <v>0</v>
      </c>
      <c r="P32" s="130">
        <f t="shared" si="10"/>
        <v>0</v>
      </c>
      <c r="Q32" s="99">
        <f t="shared" ca="1" si="5"/>
        <v>0</v>
      </c>
      <c r="R32" s="92"/>
      <c r="S32" s="102">
        <f t="shared" ca="1" si="5"/>
        <v>0</v>
      </c>
      <c r="T32" s="93"/>
      <c r="U32" s="105">
        <f t="shared" ca="1" si="5"/>
        <v>0</v>
      </c>
      <c r="V32" s="94"/>
      <c r="W32" s="111">
        <f t="shared" ca="1" si="5"/>
        <v>0</v>
      </c>
      <c r="X32" s="112"/>
      <c r="Y32" s="161">
        <f t="shared" si="6"/>
        <v>0</v>
      </c>
    </row>
    <row r="33" spans="1:25" ht="20.100000000000001" customHeight="1" x14ac:dyDescent="0.15">
      <c r="A33" s="60">
        <f t="shared" si="7"/>
        <v>41267</v>
      </c>
      <c r="B33" s="62"/>
      <c r="C33" s="14" t="s">
        <v>8</v>
      </c>
      <c r="D33" s="43"/>
      <c r="E33" s="48"/>
      <c r="F33" s="47"/>
      <c r="G33" s="68">
        <f t="shared" ca="1" si="2"/>
        <v>0</v>
      </c>
      <c r="H33" s="57">
        <f t="shared" si="3"/>
        <v>0</v>
      </c>
      <c r="I33" s="413"/>
      <c r="J33" s="414"/>
      <c r="K33" s="415"/>
      <c r="L33" s="416"/>
      <c r="M33" s="39" t="str">
        <f t="shared" ca="1" si="4"/>
        <v/>
      </c>
      <c r="N33" s="77">
        <f t="shared" si="8"/>
        <v>41267</v>
      </c>
      <c r="O33" s="129">
        <f t="shared" ca="1" si="9"/>
        <v>0</v>
      </c>
      <c r="P33" s="130">
        <f t="shared" si="10"/>
        <v>0</v>
      </c>
      <c r="Q33" s="99">
        <f t="shared" ca="1" si="5"/>
        <v>0</v>
      </c>
      <c r="R33" s="92"/>
      <c r="S33" s="102">
        <f t="shared" ca="1" si="5"/>
        <v>0</v>
      </c>
      <c r="T33" s="93"/>
      <c r="U33" s="105">
        <f t="shared" ca="1" si="5"/>
        <v>0</v>
      </c>
      <c r="V33" s="94"/>
      <c r="W33" s="111">
        <f t="shared" ca="1" si="5"/>
        <v>0</v>
      </c>
      <c r="X33" s="112"/>
      <c r="Y33" s="161">
        <f t="shared" si="6"/>
        <v>0</v>
      </c>
    </row>
    <row r="34" spans="1:25" ht="20.100000000000001" customHeight="1" x14ac:dyDescent="0.15">
      <c r="A34" s="60">
        <f t="shared" si="7"/>
        <v>41268</v>
      </c>
      <c r="B34" s="62">
        <v>0.41666666666666669</v>
      </c>
      <c r="C34" s="14" t="s">
        <v>8</v>
      </c>
      <c r="D34" s="43">
        <v>0.95833333333333337</v>
      </c>
      <c r="E34" s="48">
        <v>4.1666666666666664E-2</v>
      </c>
      <c r="F34" s="47"/>
      <c r="G34" s="68">
        <f t="shared" ca="1" si="2"/>
        <v>0.33333333333333331</v>
      </c>
      <c r="H34" s="57">
        <f t="shared" si="3"/>
        <v>0.50000000000000011</v>
      </c>
      <c r="I34" s="413"/>
      <c r="J34" s="414"/>
      <c r="K34" s="415"/>
      <c r="L34" s="416"/>
      <c r="M34" s="39" t="str">
        <f t="shared" ca="1" si="4"/>
        <v>営業日</v>
      </c>
      <c r="N34" s="77">
        <f t="shared" si="8"/>
        <v>41268</v>
      </c>
      <c r="O34" s="129">
        <f t="shared" ca="1" si="9"/>
        <v>9.5238095238095237</v>
      </c>
      <c r="P34" s="130">
        <f t="shared" si="10"/>
        <v>12.000000000000004</v>
      </c>
      <c r="Q34" s="99">
        <f t="shared" ca="1" si="5"/>
        <v>0</v>
      </c>
      <c r="R34" s="92"/>
      <c r="S34" s="102">
        <f t="shared" ca="1" si="5"/>
        <v>0</v>
      </c>
      <c r="T34" s="93"/>
      <c r="U34" s="105">
        <f t="shared" ca="1" si="5"/>
        <v>0</v>
      </c>
      <c r="V34" s="94"/>
      <c r="W34" s="111">
        <f t="shared" ca="1" si="5"/>
        <v>0</v>
      </c>
      <c r="X34" s="112"/>
      <c r="Y34" s="161">
        <f t="shared" si="6"/>
        <v>0</v>
      </c>
    </row>
    <row r="35" spans="1:25" ht="20.100000000000001" customHeight="1" x14ac:dyDescent="0.15">
      <c r="A35" s="60">
        <f t="shared" si="7"/>
        <v>41269</v>
      </c>
      <c r="B35" s="62">
        <v>0.41666666666666669</v>
      </c>
      <c r="C35" s="14" t="s">
        <v>8</v>
      </c>
      <c r="D35" s="43">
        <v>0.95833333333333337</v>
      </c>
      <c r="E35" s="48">
        <v>4.1666666666666664E-2</v>
      </c>
      <c r="F35" s="47"/>
      <c r="G35" s="68">
        <f t="shared" ca="1" si="2"/>
        <v>0.33333333333333331</v>
      </c>
      <c r="H35" s="57">
        <f t="shared" si="3"/>
        <v>0.50000000000000011</v>
      </c>
      <c r="I35" s="413"/>
      <c r="J35" s="414"/>
      <c r="K35" s="415"/>
      <c r="L35" s="416"/>
      <c r="M35" s="39" t="str">
        <f t="shared" ca="1" si="4"/>
        <v>営業日</v>
      </c>
      <c r="N35" s="77">
        <f t="shared" si="8"/>
        <v>41269</v>
      </c>
      <c r="O35" s="129">
        <f t="shared" ca="1" si="9"/>
        <v>9.5238095238095237</v>
      </c>
      <c r="P35" s="130">
        <f t="shared" si="10"/>
        <v>12.000000000000004</v>
      </c>
      <c r="Q35" s="99">
        <f t="shared" ca="1" si="5"/>
        <v>0</v>
      </c>
      <c r="R35" s="92"/>
      <c r="S35" s="102">
        <f t="shared" ca="1" si="5"/>
        <v>0</v>
      </c>
      <c r="T35" s="93"/>
      <c r="U35" s="105">
        <f t="shared" ca="1" si="5"/>
        <v>0</v>
      </c>
      <c r="V35" s="94"/>
      <c r="W35" s="111">
        <f t="shared" ca="1" si="5"/>
        <v>0</v>
      </c>
      <c r="X35" s="112"/>
      <c r="Y35" s="161">
        <f t="shared" si="6"/>
        <v>0</v>
      </c>
    </row>
    <row r="36" spans="1:25" ht="20.100000000000001" customHeight="1" x14ac:dyDescent="0.15">
      <c r="A36" s="60">
        <f t="shared" si="7"/>
        <v>41270</v>
      </c>
      <c r="B36" s="62">
        <v>0.41666666666666669</v>
      </c>
      <c r="C36" s="14" t="s">
        <v>8</v>
      </c>
      <c r="D36" s="43">
        <v>0.79166666666666663</v>
      </c>
      <c r="E36" s="48">
        <v>4.1666666666666664E-2</v>
      </c>
      <c r="F36" s="47"/>
      <c r="G36" s="68">
        <f t="shared" ca="1" si="2"/>
        <v>0.33333333333333331</v>
      </c>
      <c r="H36" s="57">
        <f t="shared" si="3"/>
        <v>0.33333333333333326</v>
      </c>
      <c r="I36" s="413" t="s">
        <v>79</v>
      </c>
      <c r="J36" s="414"/>
      <c r="K36" s="415"/>
      <c r="L36" s="416"/>
      <c r="M36" s="39" t="str">
        <f t="shared" ca="1" si="4"/>
        <v>営業日</v>
      </c>
      <c r="N36" s="77">
        <f t="shared" si="8"/>
        <v>41270</v>
      </c>
      <c r="O36" s="129">
        <f t="shared" ca="1" si="9"/>
        <v>9.5238095238095237</v>
      </c>
      <c r="P36" s="130">
        <f t="shared" si="10"/>
        <v>7.9999999999999982</v>
      </c>
      <c r="Q36" s="99">
        <f t="shared" ca="1" si="5"/>
        <v>0</v>
      </c>
      <c r="R36" s="92"/>
      <c r="S36" s="102">
        <f t="shared" ca="1" si="5"/>
        <v>0</v>
      </c>
      <c r="T36" s="93"/>
      <c r="U36" s="105">
        <f t="shared" ca="1" si="5"/>
        <v>0</v>
      </c>
      <c r="V36" s="94"/>
      <c r="W36" s="111">
        <f t="shared" ca="1" si="5"/>
        <v>0</v>
      </c>
      <c r="X36" s="112"/>
      <c r="Y36" s="161">
        <f t="shared" si="6"/>
        <v>0</v>
      </c>
    </row>
    <row r="37" spans="1:25" ht="20.100000000000001" customHeight="1" x14ac:dyDescent="0.15">
      <c r="A37" s="60">
        <f t="shared" si="7"/>
        <v>41271</v>
      </c>
      <c r="B37" s="63"/>
      <c r="C37" s="15" t="s">
        <v>13</v>
      </c>
      <c r="D37" s="49"/>
      <c r="E37" s="48"/>
      <c r="F37" s="47"/>
      <c r="G37" s="68">
        <f t="shared" ca="1" si="2"/>
        <v>0.33333333333333331</v>
      </c>
      <c r="H37" s="57">
        <f t="shared" si="3"/>
        <v>0</v>
      </c>
      <c r="I37" s="413"/>
      <c r="J37" s="414"/>
      <c r="K37" s="415"/>
      <c r="L37" s="416"/>
      <c r="M37" s="39" t="str">
        <f t="shared" ca="1" si="4"/>
        <v>営業日</v>
      </c>
      <c r="N37" s="77">
        <f t="shared" si="8"/>
        <v>41271</v>
      </c>
      <c r="O37" s="129">
        <f t="shared" ca="1" si="9"/>
        <v>9.5238095238095237</v>
      </c>
      <c r="P37" s="130">
        <f t="shared" si="10"/>
        <v>0</v>
      </c>
      <c r="Q37" s="99">
        <f t="shared" ca="1" si="5"/>
        <v>0</v>
      </c>
      <c r="R37" s="92"/>
      <c r="S37" s="102">
        <f t="shared" ca="1" si="5"/>
        <v>0</v>
      </c>
      <c r="T37" s="93"/>
      <c r="U37" s="105">
        <f t="shared" ca="1" si="5"/>
        <v>0</v>
      </c>
      <c r="V37" s="94"/>
      <c r="W37" s="111">
        <f t="shared" ca="1" si="5"/>
        <v>0</v>
      </c>
      <c r="X37" s="112"/>
      <c r="Y37" s="161">
        <f t="shared" si="6"/>
        <v>0</v>
      </c>
    </row>
    <row r="38" spans="1:25" ht="20.100000000000001" customHeight="1" x14ac:dyDescent="0.15">
      <c r="A38" s="60">
        <f t="shared" si="7"/>
        <v>41272</v>
      </c>
      <c r="B38" s="62"/>
      <c r="C38" s="15" t="s">
        <v>13</v>
      </c>
      <c r="D38" s="43"/>
      <c r="E38" s="48"/>
      <c r="F38" s="47"/>
      <c r="G38" s="68">
        <f t="shared" ca="1" si="2"/>
        <v>0.33333333333333331</v>
      </c>
      <c r="H38" s="57">
        <f t="shared" si="3"/>
        <v>0</v>
      </c>
      <c r="I38" s="413"/>
      <c r="J38" s="414"/>
      <c r="K38" s="415"/>
      <c r="L38" s="416"/>
      <c r="M38" s="39" t="str">
        <f t="shared" ca="1" si="4"/>
        <v>営業日</v>
      </c>
      <c r="N38" s="77">
        <f t="shared" si="8"/>
        <v>41272</v>
      </c>
      <c r="O38" s="129">
        <f t="shared" ca="1" si="9"/>
        <v>9.5238095238095237</v>
      </c>
      <c r="P38" s="130">
        <f t="shared" si="10"/>
        <v>0</v>
      </c>
      <c r="Q38" s="99">
        <f t="shared" ca="1" si="5"/>
        <v>0</v>
      </c>
      <c r="R38" s="92"/>
      <c r="S38" s="102">
        <f t="shared" ca="1" si="5"/>
        <v>0</v>
      </c>
      <c r="T38" s="93"/>
      <c r="U38" s="105">
        <f t="shared" ca="1" si="5"/>
        <v>0</v>
      </c>
      <c r="V38" s="94"/>
      <c r="W38" s="111">
        <f t="shared" ca="1" si="5"/>
        <v>0</v>
      </c>
      <c r="X38" s="112"/>
      <c r="Y38" s="161">
        <f t="shared" si="6"/>
        <v>0</v>
      </c>
    </row>
    <row r="39" spans="1:25" ht="20.100000000000001" customHeight="1" thickBot="1" x14ac:dyDescent="0.2">
      <c r="A39" s="61">
        <f t="shared" si="7"/>
        <v>41273</v>
      </c>
      <c r="B39" s="64"/>
      <c r="C39" s="16" t="s">
        <v>13</v>
      </c>
      <c r="D39" s="50"/>
      <c r="E39" s="51"/>
      <c r="F39" s="52"/>
      <c r="G39" s="69">
        <f t="shared" ca="1" si="2"/>
        <v>0</v>
      </c>
      <c r="H39" s="58">
        <f t="shared" si="3"/>
        <v>0</v>
      </c>
      <c r="I39" s="417"/>
      <c r="J39" s="418"/>
      <c r="K39" s="419"/>
      <c r="L39" s="420"/>
      <c r="M39" s="39" t="str">
        <f t="shared" ca="1" si="4"/>
        <v/>
      </c>
      <c r="N39" s="78">
        <f t="shared" si="8"/>
        <v>41273</v>
      </c>
      <c r="O39" s="131">
        <f t="shared" ca="1" si="9"/>
        <v>0</v>
      </c>
      <c r="P39" s="132">
        <f t="shared" si="10"/>
        <v>0</v>
      </c>
      <c r="Q39" s="100">
        <f t="shared" ca="1" si="5"/>
        <v>0</v>
      </c>
      <c r="R39" s="95"/>
      <c r="S39" s="103">
        <f t="shared" ca="1" si="5"/>
        <v>0</v>
      </c>
      <c r="T39" s="96"/>
      <c r="U39" s="106">
        <f t="shared" ca="1" si="5"/>
        <v>0</v>
      </c>
      <c r="V39" s="97"/>
      <c r="W39" s="113">
        <f t="shared" ca="1" si="5"/>
        <v>0</v>
      </c>
      <c r="X39" s="114"/>
      <c r="Y39" s="162">
        <f t="shared" si="6"/>
        <v>0</v>
      </c>
    </row>
    <row r="40" spans="1:25" ht="20.100000000000001" customHeight="1" thickBot="1" x14ac:dyDescent="0.2">
      <c r="A40" s="421" t="s">
        <v>9</v>
      </c>
      <c r="B40" s="422"/>
      <c r="C40" s="53">
        <f ca="1">COUNTIF(M9:M39, "営業日")</f>
        <v>21</v>
      </c>
      <c r="D40" s="74" t="s">
        <v>10</v>
      </c>
      <c r="E40" s="54">
        <v>0</v>
      </c>
      <c r="F40" s="55">
        <v>0</v>
      </c>
      <c r="G40" s="54">
        <f ca="1">SUM(G9:G39)</f>
        <v>6.9999999999999973</v>
      </c>
      <c r="H40" s="59">
        <f>SUM(H9:H39)</f>
        <v>9.1875</v>
      </c>
      <c r="I40" s="423"/>
      <c r="J40" s="423"/>
      <c r="K40" s="423"/>
      <c r="L40" s="424"/>
      <c r="M40" s="6"/>
      <c r="N40" s="6"/>
      <c r="O40" s="139">
        <f t="shared" ref="O40:X40" ca="1" si="11">SUM(O9:O39)</f>
        <v>199.99999999999994</v>
      </c>
      <c r="P40" s="140">
        <f>SUM(P9:P39)</f>
        <v>220.5</v>
      </c>
      <c r="Q40" s="143">
        <f t="shared" ca="1" si="11"/>
        <v>0</v>
      </c>
      <c r="R40" s="144">
        <f t="shared" si="11"/>
        <v>0</v>
      </c>
      <c r="S40" s="147">
        <f t="shared" ca="1" si="11"/>
        <v>0</v>
      </c>
      <c r="T40" s="148">
        <f t="shared" si="11"/>
        <v>0</v>
      </c>
      <c r="U40" s="151">
        <f t="shared" ca="1" si="11"/>
        <v>0</v>
      </c>
      <c r="V40" s="152">
        <f t="shared" si="11"/>
        <v>0</v>
      </c>
      <c r="W40" s="155">
        <f t="shared" ca="1" si="11"/>
        <v>0</v>
      </c>
      <c r="X40" s="156">
        <f t="shared" si="11"/>
        <v>0</v>
      </c>
      <c r="Y40" s="163">
        <f>SUM(Y9:Y39)</f>
        <v>0</v>
      </c>
    </row>
    <row r="41" spans="1:25" ht="8.25" customHeight="1" thickBot="1" x14ac:dyDescent="0.2">
      <c r="C41" s="2"/>
      <c r="D41" s="2"/>
      <c r="E41" s="2"/>
      <c r="F41" s="2"/>
      <c r="G41" s="2"/>
      <c r="H41" s="2"/>
      <c r="I41" s="6"/>
      <c r="J41" s="6"/>
      <c r="K41" s="6"/>
      <c r="L41" s="6"/>
      <c r="M41" s="6"/>
      <c r="N41" s="6"/>
      <c r="P41">
        <f>COUNTIF(P9:P39,"&lt;&gt;"&amp;0)</f>
        <v>20</v>
      </c>
    </row>
    <row r="42" spans="1:25" s="17" customFormat="1" ht="16.5" customHeight="1" thickBot="1" x14ac:dyDescent="0.2">
      <c r="A42" s="411" t="s">
        <v>11</v>
      </c>
      <c r="B42" s="412"/>
      <c r="I42" s="18"/>
      <c r="J42" s="18"/>
      <c r="K42" s="18"/>
      <c r="L42" s="18"/>
      <c r="M42" s="19"/>
      <c r="N42" s="19"/>
      <c r="Y42" s="159"/>
    </row>
    <row r="43" spans="1:25" s="17" customFormat="1" ht="16.5" customHeight="1" thickBot="1" x14ac:dyDescent="0.2">
      <c r="A43" s="455" t="s">
        <v>65</v>
      </c>
      <c r="B43" s="456"/>
      <c r="C43" s="456"/>
      <c r="D43" s="456"/>
      <c r="E43" s="456"/>
      <c r="F43" s="456"/>
      <c r="G43" s="456"/>
      <c r="H43" s="457"/>
      <c r="I43" s="20"/>
      <c r="J43" s="21"/>
      <c r="K43" s="21"/>
      <c r="L43" s="21"/>
      <c r="M43" s="19"/>
      <c r="N43" s="19"/>
      <c r="O43" s="166" t="s">
        <v>29</v>
      </c>
      <c r="P43" s="167" t="s">
        <v>56</v>
      </c>
      <c r="Y43" s="159"/>
    </row>
    <row r="44" spans="1:25" s="17" customFormat="1" ht="16.5" customHeight="1" thickBot="1" x14ac:dyDescent="0.2">
      <c r="A44" s="452" t="s">
        <v>86</v>
      </c>
      <c r="B44" s="453"/>
      <c r="C44" s="453"/>
      <c r="D44" s="453"/>
      <c r="E44" s="453"/>
      <c r="F44" s="453"/>
      <c r="G44" s="453"/>
      <c r="H44" s="454"/>
      <c r="I44" s="22"/>
      <c r="J44" s="22"/>
      <c r="K44" s="22"/>
      <c r="L44" s="22"/>
      <c r="M44" s="19"/>
      <c r="N44" s="19"/>
      <c r="O44" s="164">
        <f ca="1">Q40+S40+U40+W40</f>
        <v>0</v>
      </c>
      <c r="P44" s="165">
        <f>R40+T40+V40+X40</f>
        <v>0</v>
      </c>
      <c r="Y44" s="159"/>
    </row>
    <row r="45" spans="1:25" s="17" customFormat="1" ht="16.5" customHeight="1" x14ac:dyDescent="0.15">
      <c r="A45" s="452" t="s">
        <v>77</v>
      </c>
      <c r="B45" s="453"/>
      <c r="C45" s="453"/>
      <c r="D45" s="453"/>
      <c r="E45" s="453"/>
      <c r="F45" s="453"/>
      <c r="G45" s="453"/>
      <c r="H45" s="454"/>
      <c r="I45" s="22"/>
      <c r="J45" s="22"/>
      <c r="K45" s="22"/>
      <c r="L45" s="22"/>
      <c r="M45" s="19"/>
      <c r="N45" s="19"/>
      <c r="Y45" s="159"/>
    </row>
    <row r="46" spans="1:25" s="17" customFormat="1" ht="16.5" customHeight="1" thickBot="1" x14ac:dyDescent="0.2">
      <c r="A46" s="458" t="s">
        <v>90</v>
      </c>
      <c r="B46" s="459"/>
      <c r="C46" s="459"/>
      <c r="D46" s="459"/>
      <c r="E46" s="459"/>
      <c r="F46" s="459"/>
      <c r="G46" s="459"/>
      <c r="H46" s="460"/>
      <c r="I46" s="22"/>
      <c r="J46" s="22"/>
      <c r="K46" s="22"/>
      <c r="L46" s="22"/>
      <c r="M46" s="19"/>
      <c r="N46" s="19"/>
      <c r="Y46" s="159"/>
    </row>
    <row r="47" spans="1:25" s="17" customFormat="1" ht="24" customHeight="1" x14ac:dyDescent="0.15">
      <c r="A47"/>
      <c r="B47"/>
      <c r="C47"/>
      <c r="D47"/>
      <c r="E47"/>
      <c r="F47"/>
      <c r="G47"/>
      <c r="H47"/>
      <c r="I47" s="23"/>
      <c r="J47"/>
      <c r="K47"/>
      <c r="L47" s="24"/>
      <c r="M47" s="19"/>
      <c r="N47" s="19"/>
      <c r="Y47" s="159"/>
    </row>
    <row r="48" spans="1:25" ht="13.5" hidden="1" x14ac:dyDescent="0.15"/>
    <row r="49" spans="11:11" ht="13.5" hidden="1" x14ac:dyDescent="0.15">
      <c r="K49" t="s">
        <v>12</v>
      </c>
    </row>
    <row r="50" spans="11:11" ht="13.5" hidden="1" x14ac:dyDescent="0.15"/>
  </sheetData>
  <sheetProtection insertColumns="0" insertRows="0" deleteColumns="0" deleteRows="0" selectLockedCells="1" selectUnlockedCells="1"/>
  <dataConsolidate/>
  <mergeCells count="48">
    <mergeCell ref="B6:D6"/>
    <mergeCell ref="G6:H6"/>
    <mergeCell ref="I6:K6"/>
    <mergeCell ref="A1:L1"/>
    <mergeCell ref="N1:V1"/>
    <mergeCell ref="B5:D5"/>
    <mergeCell ref="G5:H5"/>
    <mergeCell ref="I5:L5"/>
    <mergeCell ref="I18:L18"/>
    <mergeCell ref="B8:D8"/>
    <mergeCell ref="I8:L8"/>
    <mergeCell ref="I9:L9"/>
    <mergeCell ref="I10:L10"/>
    <mergeCell ref="I11:L11"/>
    <mergeCell ref="I12:L12"/>
    <mergeCell ref="I13:L13"/>
    <mergeCell ref="I14:L14"/>
    <mergeCell ref="I15:L15"/>
    <mergeCell ref="I16:L16"/>
    <mergeCell ref="I17:L17"/>
    <mergeCell ref="I30:L30"/>
    <mergeCell ref="I19:L19"/>
    <mergeCell ref="I20:L20"/>
    <mergeCell ref="I21:L21"/>
    <mergeCell ref="I22:L22"/>
    <mergeCell ref="I23:L23"/>
    <mergeCell ref="I24:L24"/>
    <mergeCell ref="I25:L25"/>
    <mergeCell ref="I26:L26"/>
    <mergeCell ref="I27:L27"/>
    <mergeCell ref="I28:L28"/>
    <mergeCell ref="I29:L29"/>
    <mergeCell ref="I36:L36"/>
    <mergeCell ref="I37:L37"/>
    <mergeCell ref="I38:L38"/>
    <mergeCell ref="I39:L39"/>
    <mergeCell ref="A40:B40"/>
    <mergeCell ref="I40:L40"/>
    <mergeCell ref="I31:L31"/>
    <mergeCell ref="I32:L32"/>
    <mergeCell ref="I33:L33"/>
    <mergeCell ref="I34:L34"/>
    <mergeCell ref="I35:L35"/>
    <mergeCell ref="A43:H43"/>
    <mergeCell ref="A44:H44"/>
    <mergeCell ref="A45:H45"/>
    <mergeCell ref="A46:H46"/>
    <mergeCell ref="A42:B42"/>
  </mergeCells>
  <phoneticPr fontId="4"/>
  <conditionalFormatting sqref="F9:F33 D31:D33 B32:B33 B37:B39 D37:D39 F35:F39 D9:D29 B9:B29">
    <cfRule type="expression" dxfId="602" priority="46" stopIfTrue="1">
      <formula>#REF!=1</formula>
    </cfRule>
  </conditionalFormatting>
  <conditionalFormatting sqref="M9:M39">
    <cfRule type="expression" dxfId="601" priority="47" stopIfTrue="1">
      <formula>#REF!</formula>
    </cfRule>
  </conditionalFormatting>
  <conditionalFormatting sqref="E37:E39 E9:E33">
    <cfRule type="expression" dxfId="600" priority="48" stopIfTrue="1">
      <formula>#REF!</formula>
    </cfRule>
    <cfRule type="expression" dxfId="599" priority="49" stopIfTrue="1">
      <formula>#REF!=1</formula>
    </cfRule>
  </conditionalFormatting>
  <conditionalFormatting sqref="A19:A39">
    <cfRule type="expression" dxfId="598" priority="44" stopIfTrue="1">
      <formula>WEEKDAY(A19)=1</formula>
    </cfRule>
    <cfRule type="expression" dxfId="597" priority="45">
      <formula>WEEKDAY(A19)=7</formula>
    </cfRule>
  </conditionalFormatting>
  <conditionalFormatting sqref="A19">
    <cfRule type="expression" dxfId="596" priority="43" stopIfTrue="1">
      <formula>ISERROR(MATCH($A19, INDIRECT("休業日!A1:A365"), 0)) =FALSE</formula>
    </cfRule>
  </conditionalFormatting>
  <conditionalFormatting sqref="A9:A18">
    <cfRule type="expression" dxfId="595" priority="41" stopIfTrue="1">
      <formula>WEEKDAY(A9)=1</formula>
    </cfRule>
    <cfRule type="expression" dxfId="594" priority="42">
      <formula>WEEKDAY(A9)=7</formula>
    </cfRule>
  </conditionalFormatting>
  <conditionalFormatting sqref="A9:A18">
    <cfRule type="expression" dxfId="593" priority="40" stopIfTrue="1">
      <formula>ISERROR(MATCH($A9, INDIRECT("休業日!A1:A365"), 0)) =FALSE</formula>
    </cfRule>
  </conditionalFormatting>
  <conditionalFormatting sqref="A20:A39">
    <cfRule type="expression" dxfId="592" priority="39" stopIfTrue="1">
      <formula>ISERROR(MATCH($A20, INDIRECT("休業日!A1:A365"), 0)) =FALSE</formula>
    </cfRule>
  </conditionalFormatting>
  <conditionalFormatting sqref="N19:N39">
    <cfRule type="expression" dxfId="591" priority="37" stopIfTrue="1">
      <formula>WEEKDAY(N19)=1</formula>
    </cfRule>
    <cfRule type="expression" dxfId="590" priority="38">
      <formula>WEEKDAY(N19)=7</formula>
    </cfRule>
  </conditionalFormatting>
  <conditionalFormatting sqref="N19">
    <cfRule type="expression" dxfId="589" priority="36" stopIfTrue="1">
      <formula>ISERROR(MATCH($A19, INDIRECT("休業日!A1:A365"), 0)) =FALSE</formula>
    </cfRule>
  </conditionalFormatting>
  <conditionalFormatting sqref="N9:N18">
    <cfRule type="expression" dxfId="588" priority="34" stopIfTrue="1">
      <formula>WEEKDAY(N9)=1</formula>
    </cfRule>
    <cfRule type="expression" dxfId="587" priority="35">
      <formula>WEEKDAY(N9)=7</formula>
    </cfRule>
  </conditionalFormatting>
  <conditionalFormatting sqref="N9:N18">
    <cfRule type="expression" dxfId="586" priority="33" stopIfTrue="1">
      <formula>ISERROR(MATCH($A9, INDIRECT("休業日!A1:A365"), 0)) =FALSE</formula>
    </cfRule>
  </conditionalFormatting>
  <conditionalFormatting sqref="N20:N39">
    <cfRule type="expression" dxfId="585" priority="32" stopIfTrue="1">
      <formula>ISERROR(MATCH($A20, INDIRECT("休業日!A1:A365"), 0)) =FALSE</formula>
    </cfRule>
  </conditionalFormatting>
  <conditionalFormatting sqref="F34">
    <cfRule type="expression" dxfId="584" priority="28" stopIfTrue="1">
      <formula>#REF!=1</formula>
    </cfRule>
  </conditionalFormatting>
  <conditionalFormatting sqref="B31">
    <cfRule type="expression" dxfId="583" priority="27" stopIfTrue="1">
      <formula>#REF!=1</formula>
    </cfRule>
  </conditionalFormatting>
  <conditionalFormatting sqref="B30">
    <cfRule type="expression" dxfId="582" priority="12" stopIfTrue="1">
      <formula>#REF!=1</formula>
    </cfRule>
  </conditionalFormatting>
  <conditionalFormatting sqref="D30">
    <cfRule type="expression" dxfId="581" priority="11" stopIfTrue="1">
      <formula>#REF!=1</formula>
    </cfRule>
  </conditionalFormatting>
  <conditionalFormatting sqref="B34">
    <cfRule type="expression" dxfId="580" priority="10" stopIfTrue="1">
      <formula>#REF!=1</formula>
    </cfRule>
  </conditionalFormatting>
  <conditionalFormatting sqref="D34">
    <cfRule type="expression" dxfId="579" priority="9" stopIfTrue="1">
      <formula>#REF!=1</formula>
    </cfRule>
  </conditionalFormatting>
  <conditionalFormatting sqref="E34">
    <cfRule type="expression" dxfId="578" priority="7" stopIfTrue="1">
      <formula>#REF!</formula>
    </cfRule>
    <cfRule type="expression" dxfId="577" priority="8" stopIfTrue="1">
      <formula>#REF!=1</formula>
    </cfRule>
  </conditionalFormatting>
  <conditionalFormatting sqref="B35">
    <cfRule type="expression" dxfId="576" priority="6" stopIfTrue="1">
      <formula>#REF!=1</formula>
    </cfRule>
  </conditionalFormatting>
  <conditionalFormatting sqref="B36">
    <cfRule type="expression" dxfId="575" priority="5" stopIfTrue="1">
      <formula>#REF!=1</formula>
    </cfRule>
  </conditionalFormatting>
  <conditionalFormatting sqref="D35">
    <cfRule type="expression" dxfId="574" priority="4" stopIfTrue="1">
      <formula>#REF!=1</formula>
    </cfRule>
  </conditionalFormatting>
  <conditionalFormatting sqref="D36">
    <cfRule type="expression" dxfId="573" priority="3" stopIfTrue="1">
      <formula>#REF!=1</formula>
    </cfRule>
  </conditionalFormatting>
  <conditionalFormatting sqref="E35:E36">
    <cfRule type="expression" dxfId="572" priority="1" stopIfTrue="1">
      <formula>#REF!</formula>
    </cfRule>
    <cfRule type="expression" dxfId="571" priority="2" stopIfTrue="1">
      <formula>#REF!=1</formula>
    </cfRule>
  </conditionalFormatting>
  <dataValidations count="7">
    <dataValidation type="textLength" imeMode="hiragana" operator="lessThanOrEqual" allowBlank="1" showInputMessage="1" showErrorMessage="1" errorTitle="入力文字数制限" error="２５５文字以内で入力してください。" sqref="A43:A46">
      <formula1>256</formula1>
    </dataValidation>
    <dataValidation imeMode="hiragana" allowBlank="1" sqref="I9:L39"/>
    <dataValidation type="whole" showInputMessage="1" showErrorMessage="1" sqref="J4:K4">
      <formula1>1</formula1>
      <formula2>20</formula2>
    </dataValidation>
    <dataValidation type="time" imeMode="off" operator="greaterThanOrEqual" allowBlank="1" showInputMessage="1" showErrorMessage="1" sqref="B9:B39 D9:F39">
      <formula1>0</formula1>
    </dataValidation>
    <dataValidation imeMode="hiragana" allowBlank="1" showInputMessage="1" showErrorMessage="1" sqref="J43:L43 I44:L46 A9:A39 N9:N39"/>
    <dataValidation allowBlank="1" showInputMessage="1" showErrorMessage="1" errorTitle="入力不可" error="自動計算のため、入力不可です。" sqref="C40"/>
    <dataValidation type="whole" operator="lessThanOrEqual" allowBlank="1" showInputMessage="1" showErrorMessage="1" errorTitle="入力不可" error="自動計算のため、入力不可です。" sqref="G9:H40 E40:F40 W9:W40 S9:S40 U9:U40 R40 Q9:Q40 Y9:Y40 X40 V40 T40 O9:P44">
      <formula1>0</formula1>
    </dataValidation>
  </dataValidations>
  <printOptions horizontalCentered="1" verticalCentered="1"/>
  <pageMargins left="0.70866141732283472" right="0.70866141732283472" top="0.74803149606299213" bottom="0.74803149606299213" header="0.31496062992125984" footer="0.31496062992125984"/>
  <pageSetup paperSize="9" scale="88" orientation="portrait" r:id="rId1"/>
  <colBreaks count="1" manualBreakCount="1">
    <brk id="12" max="1048575" man="1"/>
  </colBreak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pageSetUpPr fitToPage="1"/>
  </sheetPr>
  <dimension ref="A1:Y50"/>
  <sheetViews>
    <sheetView zoomScale="85" zoomScaleNormal="85" workbookViewId="0">
      <pane ySplit="8" topLeftCell="A9" activePane="bottomLeft" state="frozen"/>
      <selection pane="bottomLeft" activeCell="A9" sqref="A9"/>
    </sheetView>
  </sheetViews>
  <sheetFormatPr defaultColWidth="8" defaultRowHeight="0" customHeight="1" zeroHeight="1" x14ac:dyDescent="0.15"/>
  <cols>
    <col min="1" max="1" width="11.375" bestFit="1" customWidth="1"/>
    <col min="2" max="2" width="8.625" customWidth="1"/>
    <col min="3" max="3" width="4.375" customWidth="1"/>
    <col min="4" max="8" width="8.625" customWidth="1"/>
    <col min="9" max="9" width="15.75" customWidth="1"/>
    <col min="10" max="10" width="7.75" customWidth="1"/>
    <col min="11" max="12" width="3.875" customWidth="1"/>
    <col min="13" max="13" width="2.5" style="5" customWidth="1"/>
    <col min="14" max="14" width="5.5" style="5" bestFit="1" customWidth="1"/>
    <col min="15" max="15" width="13.875" bestFit="1" customWidth="1"/>
    <col min="16" max="16" width="13.875" customWidth="1"/>
    <col min="17" max="17" width="13.875" bestFit="1" customWidth="1"/>
    <col min="18" max="18" width="13.875" customWidth="1"/>
    <col min="19" max="19" width="13.875" bestFit="1" customWidth="1"/>
    <col min="20" max="20" width="13.875" customWidth="1"/>
    <col min="21" max="21" width="13.875" bestFit="1" customWidth="1"/>
    <col min="22" max="22" width="13.875" customWidth="1"/>
    <col min="23" max="23" width="13.875" bestFit="1" customWidth="1"/>
    <col min="24" max="24" width="13.875" customWidth="1"/>
    <col min="25" max="25" width="17.25" style="157" customWidth="1"/>
  </cols>
  <sheetData>
    <row r="1" spans="1:25" ht="33" customHeight="1" thickBot="1" x14ac:dyDescent="0.2">
      <c r="A1" s="442" t="s">
        <v>19</v>
      </c>
      <c r="B1" s="442"/>
      <c r="C1" s="442"/>
      <c r="D1" s="442"/>
      <c r="E1" s="442"/>
      <c r="F1" s="442"/>
      <c r="G1" s="442"/>
      <c r="H1" s="442"/>
      <c r="I1" s="442"/>
      <c r="J1" s="442"/>
      <c r="K1" s="442"/>
      <c r="L1" s="442"/>
      <c r="N1" s="443" t="s">
        <v>20</v>
      </c>
      <c r="O1" s="444"/>
      <c r="P1" s="444"/>
      <c r="Q1" s="444"/>
      <c r="R1" s="444"/>
      <c r="S1" s="444"/>
      <c r="T1" s="444"/>
      <c r="U1" s="444"/>
      <c r="V1" s="444"/>
    </row>
    <row r="2" spans="1:25" ht="17.25" customHeight="1" thickBot="1" x14ac:dyDescent="0.2">
      <c r="A2" s="41"/>
      <c r="B2" s="2"/>
      <c r="C2" s="2"/>
      <c r="D2" s="2"/>
      <c r="E2" s="36"/>
      <c r="F2" s="36"/>
      <c r="G2" s="36"/>
      <c r="H2" s="36"/>
      <c r="I2" s="3"/>
      <c r="J2" s="4"/>
      <c r="K2" s="4"/>
      <c r="N2" s="26"/>
      <c r="O2" s="134" t="s">
        <v>30</v>
      </c>
      <c r="P2" s="135" t="s">
        <v>31</v>
      </c>
      <c r="Q2" s="135" t="s">
        <v>32</v>
      </c>
      <c r="R2" s="136" t="s">
        <v>28</v>
      </c>
      <c r="Y2" s="158" t="s">
        <v>54</v>
      </c>
    </row>
    <row r="3" spans="1:25" ht="17.25" customHeight="1" thickBot="1" x14ac:dyDescent="0.2">
      <c r="A3" s="1"/>
      <c r="B3" s="2"/>
      <c r="C3" s="2"/>
      <c r="D3" s="2"/>
      <c r="E3" s="36"/>
      <c r="F3" s="36"/>
      <c r="G3" s="36"/>
      <c r="H3" s="36"/>
      <c r="I3" s="3"/>
      <c r="J3" s="4"/>
      <c r="K3" s="4"/>
      <c r="N3" s="26"/>
      <c r="O3" s="42">
        <v>200</v>
      </c>
      <c r="P3" s="40">
        <f ca="1">C40</f>
        <v>19</v>
      </c>
      <c r="Q3" s="65">
        <f ca="1">O3/P3</f>
        <v>10.526315789473685</v>
      </c>
      <c r="R3" s="66" t="str">
        <f ca="1">TEXT(Q3/24,"h:mm")</f>
        <v>10:31</v>
      </c>
    </row>
    <row r="4" spans="1:25" ht="8.1" customHeight="1" thickBot="1" x14ac:dyDescent="0.2">
      <c r="B4" s="37"/>
      <c r="C4" s="37"/>
      <c r="D4" s="37"/>
      <c r="I4" s="6"/>
      <c r="J4" s="7">
        <v>1</v>
      </c>
      <c r="K4" s="7"/>
      <c r="M4" s="6"/>
      <c r="N4" s="6"/>
      <c r="O4" s="88"/>
      <c r="P4" s="88"/>
    </row>
    <row r="5" spans="1:25" ht="20.100000000000001" customHeight="1" thickTop="1" x14ac:dyDescent="0.15">
      <c r="A5" s="331" t="s">
        <v>18</v>
      </c>
      <c r="B5" s="445">
        <v>41274</v>
      </c>
      <c r="C5" s="446"/>
      <c r="D5" s="447"/>
      <c r="G5" s="448" t="s">
        <v>0</v>
      </c>
      <c r="H5" s="449"/>
      <c r="I5" s="450" t="s">
        <v>59</v>
      </c>
      <c r="J5" s="450"/>
      <c r="K5" s="450"/>
      <c r="L5" s="451"/>
      <c r="M5" s="6"/>
      <c r="N5" s="133" t="s">
        <v>16</v>
      </c>
      <c r="P5" s="133"/>
      <c r="Q5" s="83" t="s">
        <v>52</v>
      </c>
      <c r="R5" s="79"/>
      <c r="S5" s="85" t="s">
        <v>37</v>
      </c>
      <c r="T5" s="117"/>
      <c r="U5" s="87" t="s">
        <v>40</v>
      </c>
      <c r="V5" s="81"/>
      <c r="W5" s="115" t="s">
        <v>43</v>
      </c>
      <c r="X5" s="107"/>
    </row>
    <row r="6" spans="1:25" ht="20.100000000000001" customHeight="1" thickBot="1" x14ac:dyDescent="0.2">
      <c r="A6" s="332" t="s">
        <v>57</v>
      </c>
      <c r="B6" s="436" t="s">
        <v>61</v>
      </c>
      <c r="C6" s="437"/>
      <c r="D6" s="438"/>
      <c r="E6" s="8"/>
      <c r="F6" s="9"/>
      <c r="G6" s="439" t="s">
        <v>1</v>
      </c>
      <c r="H6" s="440"/>
      <c r="I6" s="441" t="s">
        <v>60</v>
      </c>
      <c r="J6" s="441"/>
      <c r="K6" s="441"/>
      <c r="L6" s="25" t="s">
        <v>2</v>
      </c>
      <c r="M6" s="6"/>
      <c r="N6" s="6"/>
      <c r="Q6" s="84" t="s">
        <v>53</v>
      </c>
      <c r="R6" s="80"/>
      <c r="S6" s="86" t="s">
        <v>38</v>
      </c>
      <c r="T6" s="118"/>
      <c r="U6" s="120" t="s">
        <v>41</v>
      </c>
      <c r="V6" s="82"/>
      <c r="W6" s="121" t="s">
        <v>44</v>
      </c>
      <c r="X6" s="108"/>
    </row>
    <row r="7" spans="1:25" ht="19.5" customHeight="1" thickBot="1" x14ac:dyDescent="0.2">
      <c r="A7" s="330" t="str">
        <f>IF(LEN(B5)=6,B5,CONCATENATE(,YEAR(B5),IF(LEN(MONTH(B5)) &gt; 1, "", "0"), MONTH(B5)))</f>
        <v>201701</v>
      </c>
      <c r="D7" s="10"/>
      <c r="E7" s="11"/>
      <c r="F7" s="12"/>
      <c r="G7" s="12"/>
      <c r="H7" s="2"/>
      <c r="I7" s="2"/>
      <c r="J7" s="2"/>
      <c r="K7" s="2"/>
      <c r="L7" s="13"/>
      <c r="M7" s="6"/>
      <c r="N7" s="6"/>
      <c r="Q7" s="84" t="s">
        <v>50</v>
      </c>
      <c r="R7" s="116"/>
      <c r="S7" s="119" t="s">
        <v>39</v>
      </c>
      <c r="T7" s="122"/>
      <c r="U7" s="125" t="s">
        <v>42</v>
      </c>
      <c r="V7" s="123"/>
      <c r="W7" s="126" t="s">
        <v>45</v>
      </c>
      <c r="X7" s="124"/>
    </row>
    <row r="8" spans="1:25" ht="24.75" customHeight="1" thickTop="1" thickBot="1" x14ac:dyDescent="0.2">
      <c r="A8" s="70" t="s">
        <v>3</v>
      </c>
      <c r="B8" s="427" t="s">
        <v>4</v>
      </c>
      <c r="C8" s="428"/>
      <c r="D8" s="429"/>
      <c r="E8" s="71" t="s">
        <v>17</v>
      </c>
      <c r="F8" s="72" t="s">
        <v>5</v>
      </c>
      <c r="G8" s="71" t="s">
        <v>21</v>
      </c>
      <c r="H8" s="73" t="s">
        <v>6</v>
      </c>
      <c r="I8" s="430" t="s">
        <v>7</v>
      </c>
      <c r="J8" s="430"/>
      <c r="K8" s="430"/>
      <c r="L8" s="431"/>
      <c r="M8" s="67">
        <v>0.33333333333333331</v>
      </c>
      <c r="N8" s="75" t="s">
        <v>15</v>
      </c>
      <c r="O8" s="137" t="s">
        <v>27</v>
      </c>
      <c r="P8" s="138" t="s">
        <v>14</v>
      </c>
      <c r="Q8" s="141" t="s">
        <v>46</v>
      </c>
      <c r="R8" s="142" t="s">
        <v>14</v>
      </c>
      <c r="S8" s="145" t="s">
        <v>47</v>
      </c>
      <c r="T8" s="146" t="s">
        <v>14</v>
      </c>
      <c r="U8" s="149" t="s">
        <v>48</v>
      </c>
      <c r="V8" s="150" t="s">
        <v>14</v>
      </c>
      <c r="W8" s="153" t="s">
        <v>49</v>
      </c>
      <c r="X8" s="154" t="s">
        <v>14</v>
      </c>
      <c r="Y8" s="138" t="s">
        <v>55</v>
      </c>
    </row>
    <row r="9" spans="1:25" ht="20.100000000000001" customHeight="1" thickTop="1" x14ac:dyDescent="0.15">
      <c r="A9" s="60">
        <f>TEXT(CONCATENATE(A7, "01"), "0000!/00!/00")*1</f>
        <v>41274</v>
      </c>
      <c r="B9" s="62"/>
      <c r="C9" s="14" t="s">
        <v>8</v>
      </c>
      <c r="D9" s="43"/>
      <c r="E9" s="44"/>
      <c r="F9" s="45"/>
      <c r="G9" s="68">
        <f ca="1">IF(ISERROR(M9), 0, IF(M9="営業日", M$8, 0))</f>
        <v>0</v>
      </c>
      <c r="H9" s="56">
        <f>D9-B9-E9-F9</f>
        <v>0</v>
      </c>
      <c r="I9" s="432"/>
      <c r="J9" s="433"/>
      <c r="K9" s="434"/>
      <c r="L9" s="435"/>
      <c r="M9" s="39" t="str">
        <f ca="1">IF(WEEKDAY(A9)=1,"",IF(WEEKDAY(A9)=7,"",IF(ISERROR(MATCH(A9,INDIRECT("休業日!a1:a365"),0))=FALSE,"","営業日")))</f>
        <v/>
      </c>
      <c r="N9" s="76">
        <f>TEXT(CONCATENATE(A7, "01"), "0000!/00!/00")*1</f>
        <v>41274</v>
      </c>
      <c r="O9" s="127">
        <f t="shared" ref="O9:O10" ca="1" si="0">IF(ISERROR(M9), 0, IF(M9="営業日", $Q$3, 0))</f>
        <v>0</v>
      </c>
      <c r="P9" s="128">
        <f t="shared" ref="P9:P10" si="1">H9*24</f>
        <v>0</v>
      </c>
      <c r="Q9" s="98">
        <f ca="1">$O9*R$7</f>
        <v>0</v>
      </c>
      <c r="R9" s="89"/>
      <c r="S9" s="101">
        <f ca="1">$O9*T$7</f>
        <v>0</v>
      </c>
      <c r="T9" s="90"/>
      <c r="U9" s="104">
        <f ca="1">$O9*V$7</f>
        <v>0</v>
      </c>
      <c r="V9" s="91"/>
      <c r="W9" s="109">
        <f ca="1">$O9*X$7</f>
        <v>0</v>
      </c>
      <c r="X9" s="110"/>
      <c r="Y9" s="160">
        <f>R9+T9+V9+X9</f>
        <v>0</v>
      </c>
    </row>
    <row r="10" spans="1:25" ht="20.100000000000001" customHeight="1" x14ac:dyDescent="0.15">
      <c r="A10" s="60">
        <f>IF(A9="", "",IF(MONTH(A9)=MONTH(A9+1),A9+1,""))</f>
        <v>41275</v>
      </c>
      <c r="B10" s="62"/>
      <c r="C10" s="14" t="s">
        <v>8</v>
      </c>
      <c r="D10" s="43"/>
      <c r="E10" s="46"/>
      <c r="F10" s="47"/>
      <c r="G10" s="68">
        <f t="shared" ref="G10:G39" ca="1" si="2">IF(ISERROR(M10), 0, IF(M10="営業日", M$8, 0))</f>
        <v>0</v>
      </c>
      <c r="H10" s="57">
        <f t="shared" ref="H10:H39" si="3">D10-B10-E10-F10</f>
        <v>0</v>
      </c>
      <c r="I10" s="413"/>
      <c r="J10" s="414"/>
      <c r="K10" s="415"/>
      <c r="L10" s="416"/>
      <c r="M10" s="39" t="str">
        <f t="shared" ref="M10:M39" ca="1" si="4">IF(WEEKDAY(A10)=1,"",IF(WEEKDAY(A10)=7,"",IF(ISERROR(MATCH(A10,INDIRECT("休業日!a1:a365"),0))=FALSE,"","営業日")))</f>
        <v/>
      </c>
      <c r="N10" s="77">
        <f>IF(N9="", "",IF(MONTH(N9)=MONTH(N9+1),N9+1,""))</f>
        <v>41275</v>
      </c>
      <c r="O10" s="129">
        <f t="shared" ca="1" si="0"/>
        <v>0</v>
      </c>
      <c r="P10" s="130">
        <f t="shared" si="1"/>
        <v>0</v>
      </c>
      <c r="Q10" s="99">
        <f t="shared" ref="Q10:W39" ca="1" si="5">$O10*R$7</f>
        <v>0</v>
      </c>
      <c r="R10" s="92"/>
      <c r="S10" s="102">
        <f t="shared" ca="1" si="5"/>
        <v>0</v>
      </c>
      <c r="T10" s="93"/>
      <c r="U10" s="105">
        <f t="shared" ca="1" si="5"/>
        <v>0</v>
      </c>
      <c r="V10" s="94"/>
      <c r="W10" s="111">
        <f t="shared" ca="1" si="5"/>
        <v>0</v>
      </c>
      <c r="X10" s="112"/>
      <c r="Y10" s="161">
        <f t="shared" ref="Y10:Y39" si="6">R10+T10+V10+X10</f>
        <v>0</v>
      </c>
    </row>
    <row r="11" spans="1:25" ht="20.100000000000001" customHeight="1" x14ac:dyDescent="0.15">
      <c r="A11" s="60">
        <f t="shared" ref="A11:A39" si="7">IF(A10="", "",IF(MONTH(A10)=MONTH(A10+1),A10+1,""))</f>
        <v>41276</v>
      </c>
      <c r="B11" s="62"/>
      <c r="C11" s="14" t="s">
        <v>8</v>
      </c>
      <c r="D11" s="43"/>
      <c r="E11" s="48"/>
      <c r="F11" s="47"/>
      <c r="G11" s="68">
        <f t="shared" ca="1" si="2"/>
        <v>0</v>
      </c>
      <c r="H11" s="57">
        <f t="shared" si="3"/>
        <v>0</v>
      </c>
      <c r="I11" s="413"/>
      <c r="J11" s="414"/>
      <c r="K11" s="415"/>
      <c r="L11" s="416"/>
      <c r="M11" s="39" t="str">
        <f t="shared" ca="1" si="4"/>
        <v/>
      </c>
      <c r="N11" s="77">
        <f t="shared" ref="N11:N39" si="8">IF(N10="", "",IF(MONTH(N10)=MONTH(N10+1),N10+1,""))</f>
        <v>41276</v>
      </c>
      <c r="O11" s="129">
        <f ca="1">IF(ISERROR(M11), 0, IF(M11="営業日", $Q$3, 0))</f>
        <v>0</v>
      </c>
      <c r="P11" s="130">
        <f>H11*24</f>
        <v>0</v>
      </c>
      <c r="Q11" s="99">
        <f t="shared" ca="1" si="5"/>
        <v>0</v>
      </c>
      <c r="R11" s="92"/>
      <c r="S11" s="102">
        <f t="shared" ca="1" si="5"/>
        <v>0</v>
      </c>
      <c r="T11" s="93"/>
      <c r="U11" s="105">
        <f t="shared" ca="1" si="5"/>
        <v>0</v>
      </c>
      <c r="V11" s="94"/>
      <c r="W11" s="111">
        <f t="shared" ca="1" si="5"/>
        <v>0</v>
      </c>
      <c r="X11" s="112"/>
      <c r="Y11" s="161">
        <f t="shared" si="6"/>
        <v>0</v>
      </c>
    </row>
    <row r="12" spans="1:25" ht="20.100000000000001" customHeight="1" x14ac:dyDescent="0.15">
      <c r="A12" s="60">
        <f t="shared" si="7"/>
        <v>41277</v>
      </c>
      <c r="B12" s="62">
        <v>0.41666666666666669</v>
      </c>
      <c r="C12" s="14" t="s">
        <v>8</v>
      </c>
      <c r="D12" s="43">
        <v>0.8125</v>
      </c>
      <c r="E12" s="48">
        <v>4.1666666666666664E-2</v>
      </c>
      <c r="F12" s="47"/>
      <c r="G12" s="68">
        <f t="shared" ca="1" si="2"/>
        <v>0.33333333333333331</v>
      </c>
      <c r="H12" s="57">
        <f t="shared" si="3"/>
        <v>0.35416666666666663</v>
      </c>
      <c r="I12" s="413"/>
      <c r="J12" s="414"/>
      <c r="K12" s="415"/>
      <c r="L12" s="416"/>
      <c r="M12" s="39" t="str">
        <f t="shared" ca="1" si="4"/>
        <v>営業日</v>
      </c>
      <c r="N12" s="77">
        <f t="shared" si="8"/>
        <v>41277</v>
      </c>
      <c r="O12" s="129">
        <f t="shared" ref="O12:O39" ca="1" si="9">IF(ISERROR(M12), 0, IF(M12="営業日", $Q$3, 0))</f>
        <v>10.526315789473685</v>
      </c>
      <c r="P12" s="130">
        <f t="shared" ref="P12:P39" si="10">H12*24</f>
        <v>8.5</v>
      </c>
      <c r="Q12" s="99">
        <f t="shared" ca="1" si="5"/>
        <v>0</v>
      </c>
      <c r="R12" s="92"/>
      <c r="S12" s="102">
        <f t="shared" ca="1" si="5"/>
        <v>0</v>
      </c>
      <c r="T12" s="93"/>
      <c r="U12" s="105">
        <f t="shared" ca="1" si="5"/>
        <v>0</v>
      </c>
      <c r="V12" s="94"/>
      <c r="W12" s="111">
        <f t="shared" ca="1" si="5"/>
        <v>0</v>
      </c>
      <c r="X12" s="112"/>
      <c r="Y12" s="161">
        <f t="shared" si="6"/>
        <v>0</v>
      </c>
    </row>
    <row r="13" spans="1:25" ht="20.100000000000001" customHeight="1" x14ac:dyDescent="0.15">
      <c r="A13" s="60">
        <f t="shared" si="7"/>
        <v>41278</v>
      </c>
      <c r="B13" s="62">
        <v>0.41666666666666669</v>
      </c>
      <c r="C13" s="14" t="s">
        <v>8</v>
      </c>
      <c r="D13" s="43">
        <v>0.64583333333333337</v>
      </c>
      <c r="E13" s="48">
        <v>4.1666666666666664E-2</v>
      </c>
      <c r="F13" s="47"/>
      <c r="G13" s="68">
        <f t="shared" ca="1" si="2"/>
        <v>0.33333333333333331</v>
      </c>
      <c r="H13" s="57">
        <f t="shared" si="3"/>
        <v>0.18750000000000003</v>
      </c>
      <c r="I13" s="413" t="s">
        <v>81</v>
      </c>
      <c r="J13" s="414"/>
      <c r="K13" s="415"/>
      <c r="L13" s="416"/>
      <c r="M13" s="39" t="str">
        <f t="shared" ca="1" si="4"/>
        <v>営業日</v>
      </c>
      <c r="N13" s="77">
        <f t="shared" si="8"/>
        <v>41278</v>
      </c>
      <c r="O13" s="129">
        <f t="shared" ca="1" si="9"/>
        <v>10.526315789473685</v>
      </c>
      <c r="P13" s="130">
        <f t="shared" si="10"/>
        <v>4.5000000000000009</v>
      </c>
      <c r="Q13" s="99">
        <f t="shared" ca="1" si="5"/>
        <v>0</v>
      </c>
      <c r="R13" s="92"/>
      <c r="S13" s="102">
        <f t="shared" ca="1" si="5"/>
        <v>0</v>
      </c>
      <c r="T13" s="93"/>
      <c r="U13" s="105">
        <f t="shared" ca="1" si="5"/>
        <v>0</v>
      </c>
      <c r="V13" s="94"/>
      <c r="W13" s="111">
        <f t="shared" ca="1" si="5"/>
        <v>0</v>
      </c>
      <c r="X13" s="112"/>
      <c r="Y13" s="161">
        <f t="shared" si="6"/>
        <v>0</v>
      </c>
    </row>
    <row r="14" spans="1:25" ht="20.100000000000001" customHeight="1" x14ac:dyDescent="0.15">
      <c r="A14" s="60">
        <f t="shared" si="7"/>
        <v>41279</v>
      </c>
      <c r="B14" s="62">
        <v>0.41666666666666669</v>
      </c>
      <c r="C14" s="14" t="s">
        <v>8</v>
      </c>
      <c r="D14" s="43">
        <v>0.95833333333333337</v>
      </c>
      <c r="E14" s="48">
        <v>4.1666666666666664E-2</v>
      </c>
      <c r="F14" s="47"/>
      <c r="G14" s="68">
        <f t="shared" ca="1" si="2"/>
        <v>0.33333333333333331</v>
      </c>
      <c r="H14" s="57">
        <f t="shared" si="3"/>
        <v>0.50000000000000011</v>
      </c>
      <c r="I14" s="413"/>
      <c r="J14" s="414"/>
      <c r="K14" s="415"/>
      <c r="L14" s="416"/>
      <c r="M14" s="39" t="str">
        <f t="shared" ca="1" si="4"/>
        <v>営業日</v>
      </c>
      <c r="N14" s="77">
        <f t="shared" si="8"/>
        <v>41279</v>
      </c>
      <c r="O14" s="129">
        <f t="shared" ca="1" si="9"/>
        <v>10.526315789473685</v>
      </c>
      <c r="P14" s="130">
        <f t="shared" si="10"/>
        <v>12.000000000000004</v>
      </c>
      <c r="Q14" s="99">
        <f t="shared" ca="1" si="5"/>
        <v>0</v>
      </c>
      <c r="R14" s="92"/>
      <c r="S14" s="102">
        <f t="shared" ca="1" si="5"/>
        <v>0</v>
      </c>
      <c r="T14" s="93"/>
      <c r="U14" s="105">
        <f t="shared" ca="1" si="5"/>
        <v>0</v>
      </c>
      <c r="V14" s="94"/>
      <c r="W14" s="111">
        <f t="shared" ca="1" si="5"/>
        <v>0</v>
      </c>
      <c r="X14" s="112"/>
      <c r="Y14" s="161">
        <f t="shared" si="6"/>
        <v>0</v>
      </c>
    </row>
    <row r="15" spans="1:25" ht="20.100000000000001" customHeight="1" x14ac:dyDescent="0.15">
      <c r="A15" s="60">
        <f t="shared" si="7"/>
        <v>41280</v>
      </c>
      <c r="B15" s="62"/>
      <c r="C15" s="14" t="s">
        <v>8</v>
      </c>
      <c r="D15" s="43"/>
      <c r="E15" s="48"/>
      <c r="F15" s="47"/>
      <c r="G15" s="68">
        <f t="shared" ca="1" si="2"/>
        <v>0</v>
      </c>
      <c r="H15" s="57">
        <f t="shared" si="3"/>
        <v>0</v>
      </c>
      <c r="I15" s="413"/>
      <c r="J15" s="414"/>
      <c r="K15" s="415"/>
      <c r="L15" s="416"/>
      <c r="M15" s="39" t="str">
        <f t="shared" ca="1" si="4"/>
        <v/>
      </c>
      <c r="N15" s="77">
        <f t="shared" si="8"/>
        <v>41280</v>
      </c>
      <c r="O15" s="129">
        <f t="shared" ca="1" si="9"/>
        <v>0</v>
      </c>
      <c r="P15" s="130">
        <f t="shared" si="10"/>
        <v>0</v>
      </c>
      <c r="Q15" s="99">
        <f t="shared" ca="1" si="5"/>
        <v>0</v>
      </c>
      <c r="R15" s="92"/>
      <c r="S15" s="102">
        <f t="shared" ca="1" si="5"/>
        <v>0</v>
      </c>
      <c r="T15" s="93"/>
      <c r="U15" s="105">
        <f t="shared" ca="1" si="5"/>
        <v>0</v>
      </c>
      <c r="V15" s="94"/>
      <c r="W15" s="111">
        <f t="shared" ca="1" si="5"/>
        <v>0</v>
      </c>
      <c r="X15" s="112"/>
      <c r="Y15" s="161">
        <f t="shared" si="6"/>
        <v>0</v>
      </c>
    </row>
    <row r="16" spans="1:25" ht="20.100000000000001" customHeight="1" x14ac:dyDescent="0.15">
      <c r="A16" s="60">
        <f t="shared" si="7"/>
        <v>41281</v>
      </c>
      <c r="B16" s="62"/>
      <c r="C16" s="14" t="s">
        <v>8</v>
      </c>
      <c r="D16" s="43"/>
      <c r="E16" s="48"/>
      <c r="F16" s="47"/>
      <c r="G16" s="68">
        <f t="shared" ca="1" si="2"/>
        <v>0</v>
      </c>
      <c r="H16" s="57">
        <f t="shared" si="3"/>
        <v>0</v>
      </c>
      <c r="I16" s="413"/>
      <c r="J16" s="414"/>
      <c r="K16" s="415"/>
      <c r="L16" s="416"/>
      <c r="M16" s="39" t="str">
        <f t="shared" ca="1" si="4"/>
        <v/>
      </c>
      <c r="N16" s="77">
        <f t="shared" si="8"/>
        <v>41281</v>
      </c>
      <c r="O16" s="129">
        <f t="shared" ca="1" si="9"/>
        <v>0</v>
      </c>
      <c r="P16" s="130">
        <f t="shared" si="10"/>
        <v>0</v>
      </c>
      <c r="Q16" s="99">
        <f t="shared" ca="1" si="5"/>
        <v>0</v>
      </c>
      <c r="R16" s="92"/>
      <c r="S16" s="102">
        <f t="shared" ca="1" si="5"/>
        <v>0</v>
      </c>
      <c r="T16" s="93"/>
      <c r="U16" s="105">
        <f t="shared" ca="1" si="5"/>
        <v>0</v>
      </c>
      <c r="V16" s="94"/>
      <c r="W16" s="111">
        <f t="shared" ca="1" si="5"/>
        <v>0</v>
      </c>
      <c r="X16" s="112"/>
      <c r="Y16" s="161">
        <f t="shared" si="6"/>
        <v>0</v>
      </c>
    </row>
    <row r="17" spans="1:25" ht="20.100000000000001" customHeight="1" x14ac:dyDescent="0.15">
      <c r="A17" s="60">
        <f t="shared" si="7"/>
        <v>41282</v>
      </c>
      <c r="B17" s="62"/>
      <c r="C17" s="14" t="s">
        <v>8</v>
      </c>
      <c r="D17" s="43"/>
      <c r="E17" s="48"/>
      <c r="F17" s="47"/>
      <c r="G17" s="68">
        <f t="shared" ca="1" si="2"/>
        <v>0</v>
      </c>
      <c r="H17" s="57">
        <f t="shared" si="3"/>
        <v>0</v>
      </c>
      <c r="I17" s="413"/>
      <c r="J17" s="414"/>
      <c r="K17" s="415"/>
      <c r="L17" s="416"/>
      <c r="M17" s="39" t="str">
        <f t="shared" ca="1" si="4"/>
        <v/>
      </c>
      <c r="N17" s="77">
        <f t="shared" si="8"/>
        <v>41282</v>
      </c>
      <c r="O17" s="129">
        <f t="shared" ca="1" si="9"/>
        <v>0</v>
      </c>
      <c r="P17" s="130">
        <f t="shared" si="10"/>
        <v>0</v>
      </c>
      <c r="Q17" s="99">
        <f t="shared" ca="1" si="5"/>
        <v>0</v>
      </c>
      <c r="R17" s="92"/>
      <c r="S17" s="102">
        <f t="shared" ca="1" si="5"/>
        <v>0</v>
      </c>
      <c r="T17" s="93"/>
      <c r="U17" s="105">
        <f t="shared" ca="1" si="5"/>
        <v>0</v>
      </c>
      <c r="V17" s="94"/>
      <c r="W17" s="111">
        <f t="shared" ca="1" si="5"/>
        <v>0</v>
      </c>
      <c r="X17" s="112"/>
      <c r="Y17" s="161">
        <f t="shared" si="6"/>
        <v>0</v>
      </c>
    </row>
    <row r="18" spans="1:25" ht="20.100000000000001" customHeight="1" x14ac:dyDescent="0.15">
      <c r="A18" s="60">
        <f t="shared" si="7"/>
        <v>41283</v>
      </c>
      <c r="B18" s="62">
        <v>0.41666666666666669</v>
      </c>
      <c r="C18" s="14" t="s">
        <v>8</v>
      </c>
      <c r="D18" s="43">
        <v>0.8125</v>
      </c>
      <c r="E18" s="48">
        <v>4.1666666666666664E-2</v>
      </c>
      <c r="F18" s="47"/>
      <c r="G18" s="68">
        <f t="shared" ca="1" si="2"/>
        <v>0.33333333333333331</v>
      </c>
      <c r="H18" s="57">
        <f t="shared" si="3"/>
        <v>0.35416666666666663</v>
      </c>
      <c r="I18" s="413"/>
      <c r="J18" s="414"/>
      <c r="K18" s="415"/>
      <c r="L18" s="416"/>
      <c r="M18" s="39" t="str">
        <f t="shared" ca="1" si="4"/>
        <v>営業日</v>
      </c>
      <c r="N18" s="77">
        <f t="shared" si="8"/>
        <v>41283</v>
      </c>
      <c r="O18" s="129">
        <f t="shared" ca="1" si="9"/>
        <v>10.526315789473685</v>
      </c>
      <c r="P18" s="130">
        <f t="shared" si="10"/>
        <v>8.5</v>
      </c>
      <c r="Q18" s="99">
        <f t="shared" ca="1" si="5"/>
        <v>0</v>
      </c>
      <c r="R18" s="92"/>
      <c r="S18" s="102">
        <f t="shared" ca="1" si="5"/>
        <v>0</v>
      </c>
      <c r="T18" s="93"/>
      <c r="U18" s="105">
        <f t="shared" ca="1" si="5"/>
        <v>0</v>
      </c>
      <c r="V18" s="94"/>
      <c r="W18" s="111">
        <f t="shared" ca="1" si="5"/>
        <v>0</v>
      </c>
      <c r="X18" s="112"/>
      <c r="Y18" s="161">
        <f t="shared" si="6"/>
        <v>0</v>
      </c>
    </row>
    <row r="19" spans="1:25" ht="20.100000000000001" customHeight="1" x14ac:dyDescent="0.15">
      <c r="A19" s="60">
        <f t="shared" si="7"/>
        <v>41284</v>
      </c>
      <c r="B19" s="62">
        <v>0.41666666666666669</v>
      </c>
      <c r="C19" s="14" t="s">
        <v>8</v>
      </c>
      <c r="D19" s="43">
        <v>0.95833333333333337</v>
      </c>
      <c r="E19" s="48">
        <v>4.1666666666666664E-2</v>
      </c>
      <c r="F19" s="47"/>
      <c r="G19" s="68">
        <f t="shared" ca="1" si="2"/>
        <v>0.33333333333333331</v>
      </c>
      <c r="H19" s="57">
        <f t="shared" si="3"/>
        <v>0.50000000000000011</v>
      </c>
      <c r="I19" s="413"/>
      <c r="J19" s="414"/>
      <c r="K19" s="415"/>
      <c r="L19" s="416"/>
      <c r="M19" s="39" t="str">
        <f t="shared" ca="1" si="4"/>
        <v>営業日</v>
      </c>
      <c r="N19" s="77">
        <f t="shared" si="8"/>
        <v>41284</v>
      </c>
      <c r="O19" s="129">
        <f t="shared" ca="1" si="9"/>
        <v>10.526315789473685</v>
      </c>
      <c r="P19" s="130">
        <f t="shared" si="10"/>
        <v>12.000000000000004</v>
      </c>
      <c r="Q19" s="99">
        <f t="shared" ca="1" si="5"/>
        <v>0</v>
      </c>
      <c r="R19" s="92"/>
      <c r="S19" s="102">
        <f t="shared" ca="1" si="5"/>
        <v>0</v>
      </c>
      <c r="T19" s="93"/>
      <c r="U19" s="105">
        <f t="shared" ca="1" si="5"/>
        <v>0</v>
      </c>
      <c r="V19" s="94"/>
      <c r="W19" s="111">
        <f t="shared" ca="1" si="5"/>
        <v>0</v>
      </c>
      <c r="X19" s="112"/>
      <c r="Y19" s="161">
        <f t="shared" si="6"/>
        <v>0</v>
      </c>
    </row>
    <row r="20" spans="1:25" ht="20.100000000000001" customHeight="1" x14ac:dyDescent="0.15">
      <c r="A20" s="60">
        <f t="shared" si="7"/>
        <v>41285</v>
      </c>
      <c r="B20" s="62">
        <v>0.41666666666666669</v>
      </c>
      <c r="C20" s="14" t="s">
        <v>8</v>
      </c>
      <c r="D20" s="43">
        <v>0.95833333333333337</v>
      </c>
      <c r="E20" s="48">
        <v>4.1666666666666664E-2</v>
      </c>
      <c r="F20" s="47"/>
      <c r="G20" s="68">
        <f t="shared" ca="1" si="2"/>
        <v>0.33333333333333331</v>
      </c>
      <c r="H20" s="57">
        <f t="shared" si="3"/>
        <v>0.50000000000000011</v>
      </c>
      <c r="I20" s="413"/>
      <c r="J20" s="414"/>
      <c r="K20" s="415"/>
      <c r="L20" s="416"/>
      <c r="M20" s="39" t="str">
        <f t="shared" ca="1" si="4"/>
        <v>営業日</v>
      </c>
      <c r="N20" s="77">
        <f t="shared" si="8"/>
        <v>41285</v>
      </c>
      <c r="O20" s="129">
        <f t="shared" ca="1" si="9"/>
        <v>10.526315789473685</v>
      </c>
      <c r="P20" s="130">
        <f t="shared" si="10"/>
        <v>12.000000000000004</v>
      </c>
      <c r="Q20" s="99">
        <f t="shared" ca="1" si="5"/>
        <v>0</v>
      </c>
      <c r="R20" s="92"/>
      <c r="S20" s="102">
        <f t="shared" ca="1" si="5"/>
        <v>0</v>
      </c>
      <c r="T20" s="93"/>
      <c r="U20" s="105">
        <f t="shared" ca="1" si="5"/>
        <v>0</v>
      </c>
      <c r="V20" s="94"/>
      <c r="W20" s="111">
        <f t="shared" ca="1" si="5"/>
        <v>0</v>
      </c>
      <c r="X20" s="112"/>
      <c r="Y20" s="161">
        <f t="shared" si="6"/>
        <v>0</v>
      </c>
    </row>
    <row r="21" spans="1:25" ht="20.100000000000001" customHeight="1" x14ac:dyDescent="0.15">
      <c r="A21" s="60">
        <f t="shared" si="7"/>
        <v>41286</v>
      </c>
      <c r="B21" s="62">
        <v>0.41666666666666669</v>
      </c>
      <c r="C21" s="14" t="s">
        <v>8</v>
      </c>
      <c r="D21" s="43">
        <v>0.70833333333333337</v>
      </c>
      <c r="E21" s="48">
        <v>4.1666666666666664E-2</v>
      </c>
      <c r="F21" s="47"/>
      <c r="G21" s="68">
        <f t="shared" ca="1" si="2"/>
        <v>0.33333333333333331</v>
      </c>
      <c r="H21" s="57">
        <f t="shared" si="3"/>
        <v>0.25</v>
      </c>
      <c r="I21" s="413"/>
      <c r="J21" s="414"/>
      <c r="K21" s="415"/>
      <c r="L21" s="416"/>
      <c r="M21" s="39" t="str">
        <f t="shared" ca="1" si="4"/>
        <v>営業日</v>
      </c>
      <c r="N21" s="77">
        <f t="shared" si="8"/>
        <v>41286</v>
      </c>
      <c r="O21" s="129">
        <f t="shared" ca="1" si="9"/>
        <v>10.526315789473685</v>
      </c>
      <c r="P21" s="130">
        <f t="shared" si="10"/>
        <v>6</v>
      </c>
      <c r="Q21" s="99">
        <f t="shared" ca="1" si="5"/>
        <v>0</v>
      </c>
      <c r="R21" s="92"/>
      <c r="S21" s="102">
        <f t="shared" ca="1" si="5"/>
        <v>0</v>
      </c>
      <c r="T21" s="93"/>
      <c r="U21" s="105">
        <f t="shared" ca="1" si="5"/>
        <v>0</v>
      </c>
      <c r="V21" s="94"/>
      <c r="W21" s="111">
        <f t="shared" ca="1" si="5"/>
        <v>0</v>
      </c>
      <c r="X21" s="112"/>
      <c r="Y21" s="161">
        <f t="shared" si="6"/>
        <v>0</v>
      </c>
    </row>
    <row r="22" spans="1:25" ht="20.100000000000001" customHeight="1" x14ac:dyDescent="0.15">
      <c r="A22" s="60">
        <f t="shared" si="7"/>
        <v>41287</v>
      </c>
      <c r="B22" s="62"/>
      <c r="C22" s="14" t="s">
        <v>8</v>
      </c>
      <c r="D22" s="43"/>
      <c r="E22" s="48"/>
      <c r="F22" s="47"/>
      <c r="G22" s="68">
        <f t="shared" ca="1" si="2"/>
        <v>0</v>
      </c>
      <c r="H22" s="57">
        <f t="shared" si="3"/>
        <v>0</v>
      </c>
      <c r="I22" s="413"/>
      <c r="J22" s="414"/>
      <c r="K22" s="415"/>
      <c r="L22" s="416"/>
      <c r="M22" s="39" t="str">
        <f t="shared" ca="1" si="4"/>
        <v/>
      </c>
      <c r="N22" s="77">
        <f t="shared" si="8"/>
        <v>41287</v>
      </c>
      <c r="O22" s="129">
        <f t="shared" ca="1" si="9"/>
        <v>0</v>
      </c>
      <c r="P22" s="130">
        <f t="shared" si="10"/>
        <v>0</v>
      </c>
      <c r="Q22" s="99">
        <f t="shared" ca="1" si="5"/>
        <v>0</v>
      </c>
      <c r="R22" s="92"/>
      <c r="S22" s="102">
        <f t="shared" ca="1" si="5"/>
        <v>0</v>
      </c>
      <c r="T22" s="93"/>
      <c r="U22" s="105">
        <f t="shared" ca="1" si="5"/>
        <v>0</v>
      </c>
      <c r="V22" s="94"/>
      <c r="W22" s="111">
        <f t="shared" ca="1" si="5"/>
        <v>0</v>
      </c>
      <c r="X22" s="112"/>
      <c r="Y22" s="161">
        <f t="shared" si="6"/>
        <v>0</v>
      </c>
    </row>
    <row r="23" spans="1:25" ht="20.100000000000001" customHeight="1" x14ac:dyDescent="0.15">
      <c r="A23" s="60">
        <f t="shared" si="7"/>
        <v>41288</v>
      </c>
      <c r="B23" s="62"/>
      <c r="C23" s="14" t="s">
        <v>8</v>
      </c>
      <c r="D23" s="43"/>
      <c r="E23" s="48"/>
      <c r="F23" s="47"/>
      <c r="G23" s="68">
        <f t="shared" ca="1" si="2"/>
        <v>0</v>
      </c>
      <c r="H23" s="57">
        <f t="shared" si="3"/>
        <v>0</v>
      </c>
      <c r="I23" s="413"/>
      <c r="J23" s="414"/>
      <c r="K23" s="415"/>
      <c r="L23" s="416"/>
      <c r="M23" s="39" t="str">
        <f t="shared" ca="1" si="4"/>
        <v/>
      </c>
      <c r="N23" s="77">
        <f t="shared" si="8"/>
        <v>41288</v>
      </c>
      <c r="O23" s="129">
        <f t="shared" ca="1" si="9"/>
        <v>0</v>
      </c>
      <c r="P23" s="130">
        <f t="shared" si="10"/>
        <v>0</v>
      </c>
      <c r="Q23" s="99">
        <f t="shared" ca="1" si="5"/>
        <v>0</v>
      </c>
      <c r="R23" s="92"/>
      <c r="S23" s="102">
        <f t="shared" ca="1" si="5"/>
        <v>0</v>
      </c>
      <c r="T23" s="93"/>
      <c r="U23" s="105">
        <f t="shared" ca="1" si="5"/>
        <v>0</v>
      </c>
      <c r="V23" s="94"/>
      <c r="W23" s="111">
        <f t="shared" ca="1" si="5"/>
        <v>0</v>
      </c>
      <c r="X23" s="112"/>
      <c r="Y23" s="161">
        <f t="shared" si="6"/>
        <v>0</v>
      </c>
    </row>
    <row r="24" spans="1:25" ht="20.100000000000001" customHeight="1" x14ac:dyDescent="0.15">
      <c r="A24" s="60">
        <f t="shared" si="7"/>
        <v>41289</v>
      </c>
      <c r="B24" s="62">
        <v>0.41666666666666669</v>
      </c>
      <c r="C24" s="14" t="s">
        <v>8</v>
      </c>
      <c r="D24" s="43">
        <v>0.95833333333333337</v>
      </c>
      <c r="E24" s="48">
        <v>4.1666666666666664E-2</v>
      </c>
      <c r="F24" s="47"/>
      <c r="G24" s="68">
        <f t="shared" ca="1" si="2"/>
        <v>0.33333333333333331</v>
      </c>
      <c r="H24" s="57">
        <f t="shared" si="3"/>
        <v>0.50000000000000011</v>
      </c>
      <c r="I24" s="413"/>
      <c r="J24" s="414"/>
      <c r="K24" s="415"/>
      <c r="L24" s="416"/>
      <c r="M24" s="39" t="str">
        <f t="shared" ca="1" si="4"/>
        <v>営業日</v>
      </c>
      <c r="N24" s="77">
        <f t="shared" si="8"/>
        <v>41289</v>
      </c>
      <c r="O24" s="129">
        <f t="shared" ca="1" si="9"/>
        <v>10.526315789473685</v>
      </c>
      <c r="P24" s="130">
        <f t="shared" si="10"/>
        <v>12.000000000000004</v>
      </c>
      <c r="Q24" s="99">
        <f t="shared" ca="1" si="5"/>
        <v>0</v>
      </c>
      <c r="R24" s="92"/>
      <c r="S24" s="102">
        <f t="shared" ca="1" si="5"/>
        <v>0</v>
      </c>
      <c r="T24" s="93"/>
      <c r="U24" s="105">
        <f t="shared" ca="1" si="5"/>
        <v>0</v>
      </c>
      <c r="V24" s="94"/>
      <c r="W24" s="111">
        <f t="shared" ca="1" si="5"/>
        <v>0</v>
      </c>
      <c r="X24" s="112"/>
      <c r="Y24" s="161">
        <f t="shared" si="6"/>
        <v>0</v>
      </c>
    </row>
    <row r="25" spans="1:25" ht="20.100000000000001" customHeight="1" x14ac:dyDescent="0.15">
      <c r="A25" s="60">
        <f t="shared" si="7"/>
        <v>41290</v>
      </c>
      <c r="B25" s="62">
        <v>0.45833333333333331</v>
      </c>
      <c r="C25" s="14" t="s">
        <v>8</v>
      </c>
      <c r="D25" s="43">
        <v>0.95833333333333337</v>
      </c>
      <c r="E25" s="48">
        <v>4.1666666666666664E-2</v>
      </c>
      <c r="F25" s="47"/>
      <c r="G25" s="68">
        <f t="shared" ca="1" si="2"/>
        <v>0.33333333333333331</v>
      </c>
      <c r="H25" s="57">
        <f t="shared" si="3"/>
        <v>0.45833333333333331</v>
      </c>
      <c r="I25" s="413"/>
      <c r="J25" s="414"/>
      <c r="K25" s="415"/>
      <c r="L25" s="416"/>
      <c r="M25" s="39" t="str">
        <f t="shared" ca="1" si="4"/>
        <v>営業日</v>
      </c>
      <c r="N25" s="77">
        <f t="shared" si="8"/>
        <v>41290</v>
      </c>
      <c r="O25" s="129">
        <f t="shared" ca="1" si="9"/>
        <v>10.526315789473685</v>
      </c>
      <c r="P25" s="130">
        <f t="shared" si="10"/>
        <v>11</v>
      </c>
      <c r="Q25" s="99">
        <f t="shared" ca="1" si="5"/>
        <v>0</v>
      </c>
      <c r="R25" s="92"/>
      <c r="S25" s="102">
        <f t="shared" ca="1" si="5"/>
        <v>0</v>
      </c>
      <c r="T25" s="93"/>
      <c r="U25" s="105">
        <f t="shared" ca="1" si="5"/>
        <v>0</v>
      </c>
      <c r="V25" s="94"/>
      <c r="W25" s="111">
        <f t="shared" ca="1" si="5"/>
        <v>0</v>
      </c>
      <c r="X25" s="112"/>
      <c r="Y25" s="161">
        <f t="shared" si="6"/>
        <v>0</v>
      </c>
    </row>
    <row r="26" spans="1:25" ht="20.100000000000001" customHeight="1" x14ac:dyDescent="0.15">
      <c r="A26" s="60">
        <f t="shared" si="7"/>
        <v>41291</v>
      </c>
      <c r="B26" s="62">
        <v>0.41666666666666669</v>
      </c>
      <c r="C26" s="14" t="s">
        <v>8</v>
      </c>
      <c r="D26" s="43">
        <v>1</v>
      </c>
      <c r="E26" s="48">
        <v>4.1666666666666664E-2</v>
      </c>
      <c r="F26" s="47"/>
      <c r="G26" s="68">
        <f t="shared" ca="1" si="2"/>
        <v>0.33333333333333331</v>
      </c>
      <c r="H26" s="57">
        <f t="shared" si="3"/>
        <v>0.54166666666666663</v>
      </c>
      <c r="I26" s="413"/>
      <c r="J26" s="414"/>
      <c r="K26" s="415"/>
      <c r="L26" s="416"/>
      <c r="M26" s="39" t="str">
        <f t="shared" ca="1" si="4"/>
        <v>営業日</v>
      </c>
      <c r="N26" s="77">
        <f t="shared" si="8"/>
        <v>41291</v>
      </c>
      <c r="O26" s="129">
        <f t="shared" ca="1" si="9"/>
        <v>10.526315789473685</v>
      </c>
      <c r="P26" s="130">
        <f t="shared" si="10"/>
        <v>13</v>
      </c>
      <c r="Q26" s="99">
        <f t="shared" ca="1" si="5"/>
        <v>0</v>
      </c>
      <c r="R26" s="92"/>
      <c r="S26" s="102">
        <f t="shared" ca="1" si="5"/>
        <v>0</v>
      </c>
      <c r="T26" s="93"/>
      <c r="U26" s="105">
        <f t="shared" ca="1" si="5"/>
        <v>0</v>
      </c>
      <c r="V26" s="94"/>
      <c r="W26" s="111">
        <f t="shared" ca="1" si="5"/>
        <v>0</v>
      </c>
      <c r="X26" s="112"/>
      <c r="Y26" s="161">
        <f t="shared" si="6"/>
        <v>0</v>
      </c>
    </row>
    <row r="27" spans="1:25" ht="20.100000000000001" customHeight="1" x14ac:dyDescent="0.15">
      <c r="A27" s="60">
        <f t="shared" si="7"/>
        <v>41292</v>
      </c>
      <c r="B27" s="62">
        <v>0.41666666666666669</v>
      </c>
      <c r="C27" s="14" t="s">
        <v>8</v>
      </c>
      <c r="D27" s="43">
        <v>0.95833333333333337</v>
      </c>
      <c r="E27" s="48">
        <v>4.1666666666666664E-2</v>
      </c>
      <c r="F27" s="47"/>
      <c r="G27" s="68">
        <f t="shared" ca="1" si="2"/>
        <v>0.33333333333333331</v>
      </c>
      <c r="H27" s="57">
        <f t="shared" si="3"/>
        <v>0.50000000000000011</v>
      </c>
      <c r="I27" s="413"/>
      <c r="J27" s="414"/>
      <c r="K27" s="415"/>
      <c r="L27" s="416"/>
      <c r="M27" s="39" t="str">
        <f t="shared" ca="1" si="4"/>
        <v>営業日</v>
      </c>
      <c r="N27" s="77">
        <f t="shared" si="8"/>
        <v>41292</v>
      </c>
      <c r="O27" s="129">
        <f t="shared" ca="1" si="9"/>
        <v>10.526315789473685</v>
      </c>
      <c r="P27" s="130">
        <f t="shared" si="10"/>
        <v>12.000000000000004</v>
      </c>
      <c r="Q27" s="99">
        <f t="shared" ca="1" si="5"/>
        <v>0</v>
      </c>
      <c r="R27" s="92"/>
      <c r="S27" s="102">
        <f t="shared" ca="1" si="5"/>
        <v>0</v>
      </c>
      <c r="T27" s="93"/>
      <c r="U27" s="105">
        <f t="shared" ca="1" si="5"/>
        <v>0</v>
      </c>
      <c r="V27" s="94"/>
      <c r="W27" s="111">
        <f t="shared" ca="1" si="5"/>
        <v>0</v>
      </c>
      <c r="X27" s="112"/>
      <c r="Y27" s="161">
        <f t="shared" si="6"/>
        <v>0</v>
      </c>
    </row>
    <row r="28" spans="1:25" ht="20.100000000000001" customHeight="1" x14ac:dyDescent="0.15">
      <c r="A28" s="60">
        <f t="shared" si="7"/>
        <v>41293</v>
      </c>
      <c r="B28" s="62">
        <v>0.45833333333333331</v>
      </c>
      <c r="C28" s="14" t="s">
        <v>8</v>
      </c>
      <c r="D28" s="43">
        <v>0.97916666666666663</v>
      </c>
      <c r="E28" s="48">
        <v>4.1666666666666664E-2</v>
      </c>
      <c r="F28" s="47"/>
      <c r="G28" s="68">
        <f t="shared" ca="1" si="2"/>
        <v>0.33333333333333331</v>
      </c>
      <c r="H28" s="57">
        <f t="shared" si="3"/>
        <v>0.47916666666666657</v>
      </c>
      <c r="I28" s="425"/>
      <c r="J28" s="425"/>
      <c r="K28" s="425"/>
      <c r="L28" s="426"/>
      <c r="M28" s="39" t="str">
        <f t="shared" ca="1" si="4"/>
        <v>営業日</v>
      </c>
      <c r="N28" s="77">
        <f t="shared" si="8"/>
        <v>41293</v>
      </c>
      <c r="O28" s="129">
        <f t="shared" ca="1" si="9"/>
        <v>10.526315789473685</v>
      </c>
      <c r="P28" s="130">
        <f t="shared" si="10"/>
        <v>11.499999999999998</v>
      </c>
      <c r="Q28" s="99">
        <f t="shared" ca="1" si="5"/>
        <v>0</v>
      </c>
      <c r="R28" s="92"/>
      <c r="S28" s="102">
        <f t="shared" ca="1" si="5"/>
        <v>0</v>
      </c>
      <c r="T28" s="93"/>
      <c r="U28" s="105">
        <f t="shared" ca="1" si="5"/>
        <v>0</v>
      </c>
      <c r="V28" s="94"/>
      <c r="W28" s="111">
        <f t="shared" ca="1" si="5"/>
        <v>0</v>
      </c>
      <c r="X28" s="112"/>
      <c r="Y28" s="161">
        <f t="shared" si="6"/>
        <v>0</v>
      </c>
    </row>
    <row r="29" spans="1:25" ht="20.100000000000001" customHeight="1" x14ac:dyDescent="0.15">
      <c r="A29" s="60">
        <f t="shared" si="7"/>
        <v>41294</v>
      </c>
      <c r="B29" s="62">
        <v>0.5</v>
      </c>
      <c r="C29" s="14" t="s">
        <v>8</v>
      </c>
      <c r="D29" s="43">
        <v>0.79166666666666663</v>
      </c>
      <c r="E29" s="48">
        <v>4.1666666666666664E-2</v>
      </c>
      <c r="F29" s="47"/>
      <c r="G29" s="68">
        <f t="shared" ca="1" si="2"/>
        <v>0</v>
      </c>
      <c r="H29" s="57">
        <f t="shared" si="3"/>
        <v>0.24999999999999997</v>
      </c>
      <c r="I29" s="413"/>
      <c r="J29" s="414"/>
      <c r="K29" s="415"/>
      <c r="L29" s="416"/>
      <c r="M29" s="39" t="str">
        <f t="shared" ca="1" si="4"/>
        <v/>
      </c>
      <c r="N29" s="77">
        <f t="shared" si="8"/>
        <v>41294</v>
      </c>
      <c r="O29" s="129">
        <f t="shared" ca="1" si="9"/>
        <v>0</v>
      </c>
      <c r="P29" s="130">
        <f t="shared" si="10"/>
        <v>5.9999999999999991</v>
      </c>
      <c r="Q29" s="99">
        <f t="shared" ca="1" si="5"/>
        <v>0</v>
      </c>
      <c r="R29" s="92"/>
      <c r="S29" s="102">
        <f t="shared" ca="1" si="5"/>
        <v>0</v>
      </c>
      <c r="T29" s="93"/>
      <c r="U29" s="105">
        <f t="shared" ca="1" si="5"/>
        <v>0</v>
      </c>
      <c r="V29" s="94"/>
      <c r="W29" s="111">
        <f t="shared" ca="1" si="5"/>
        <v>0</v>
      </c>
      <c r="X29" s="112"/>
      <c r="Y29" s="161">
        <f t="shared" si="6"/>
        <v>0</v>
      </c>
    </row>
    <row r="30" spans="1:25" ht="20.100000000000001" customHeight="1" x14ac:dyDescent="0.15">
      <c r="A30" s="60">
        <f t="shared" si="7"/>
        <v>41295</v>
      </c>
      <c r="B30" s="62">
        <v>0.5</v>
      </c>
      <c r="C30" s="14" t="s">
        <v>8</v>
      </c>
      <c r="D30" s="43">
        <v>0.875</v>
      </c>
      <c r="E30" s="48">
        <v>4.1666666666666664E-2</v>
      </c>
      <c r="F30" s="47"/>
      <c r="G30" s="68">
        <f t="shared" ca="1" si="2"/>
        <v>0</v>
      </c>
      <c r="H30" s="57">
        <f t="shared" si="3"/>
        <v>0.33333333333333331</v>
      </c>
      <c r="I30" s="413"/>
      <c r="J30" s="414"/>
      <c r="K30" s="415"/>
      <c r="L30" s="416"/>
      <c r="M30" s="39" t="str">
        <f t="shared" ca="1" si="4"/>
        <v/>
      </c>
      <c r="N30" s="77">
        <f t="shared" si="8"/>
        <v>41295</v>
      </c>
      <c r="O30" s="129">
        <f t="shared" ca="1" si="9"/>
        <v>0</v>
      </c>
      <c r="P30" s="130">
        <f t="shared" si="10"/>
        <v>8</v>
      </c>
      <c r="Q30" s="99">
        <f t="shared" ca="1" si="5"/>
        <v>0</v>
      </c>
      <c r="R30" s="92"/>
      <c r="S30" s="102">
        <f t="shared" ca="1" si="5"/>
        <v>0</v>
      </c>
      <c r="T30" s="93"/>
      <c r="U30" s="105">
        <f t="shared" ca="1" si="5"/>
        <v>0</v>
      </c>
      <c r="V30" s="94"/>
      <c r="W30" s="111">
        <f t="shared" ca="1" si="5"/>
        <v>0</v>
      </c>
      <c r="X30" s="112"/>
      <c r="Y30" s="161">
        <f t="shared" si="6"/>
        <v>0</v>
      </c>
    </row>
    <row r="31" spans="1:25" ht="20.100000000000001" customHeight="1" x14ac:dyDescent="0.15">
      <c r="A31" s="60">
        <f t="shared" si="7"/>
        <v>41296</v>
      </c>
      <c r="B31" s="62">
        <v>0.41666666666666669</v>
      </c>
      <c r="C31" s="14" t="s">
        <v>8</v>
      </c>
      <c r="D31" s="43">
        <v>1</v>
      </c>
      <c r="E31" s="48">
        <v>4.1666666666666664E-2</v>
      </c>
      <c r="F31" s="47"/>
      <c r="G31" s="68">
        <f t="shared" ca="1" si="2"/>
        <v>0.33333333333333331</v>
      </c>
      <c r="H31" s="57">
        <f t="shared" si="3"/>
        <v>0.54166666666666663</v>
      </c>
      <c r="I31" s="413"/>
      <c r="J31" s="414"/>
      <c r="K31" s="415"/>
      <c r="L31" s="416"/>
      <c r="M31" s="39" t="str">
        <f t="shared" ca="1" si="4"/>
        <v>営業日</v>
      </c>
      <c r="N31" s="77">
        <f t="shared" si="8"/>
        <v>41296</v>
      </c>
      <c r="O31" s="129">
        <f t="shared" ca="1" si="9"/>
        <v>10.526315789473685</v>
      </c>
      <c r="P31" s="130">
        <f t="shared" si="10"/>
        <v>13</v>
      </c>
      <c r="Q31" s="99">
        <f t="shared" ca="1" si="5"/>
        <v>0</v>
      </c>
      <c r="R31" s="92"/>
      <c r="S31" s="102">
        <f t="shared" ca="1" si="5"/>
        <v>0</v>
      </c>
      <c r="T31" s="93"/>
      <c r="U31" s="105">
        <f t="shared" ca="1" si="5"/>
        <v>0</v>
      </c>
      <c r="V31" s="94"/>
      <c r="W31" s="111">
        <f t="shared" ca="1" si="5"/>
        <v>0</v>
      </c>
      <c r="X31" s="112"/>
      <c r="Y31" s="161">
        <f t="shared" si="6"/>
        <v>0</v>
      </c>
    </row>
    <row r="32" spans="1:25" ht="20.100000000000001" customHeight="1" x14ac:dyDescent="0.15">
      <c r="A32" s="60">
        <f t="shared" si="7"/>
        <v>41297</v>
      </c>
      <c r="B32" s="62">
        <v>0.41666666666666669</v>
      </c>
      <c r="C32" s="14" t="s">
        <v>8</v>
      </c>
      <c r="D32" s="43">
        <v>1</v>
      </c>
      <c r="E32" s="48">
        <v>4.1666666666666664E-2</v>
      </c>
      <c r="F32" s="47"/>
      <c r="G32" s="68">
        <f t="shared" ca="1" si="2"/>
        <v>0.33333333333333331</v>
      </c>
      <c r="H32" s="57">
        <f t="shared" si="3"/>
        <v>0.54166666666666663</v>
      </c>
      <c r="I32" s="413"/>
      <c r="J32" s="414"/>
      <c r="K32" s="415"/>
      <c r="L32" s="416"/>
      <c r="M32" s="39" t="str">
        <f t="shared" ca="1" si="4"/>
        <v>営業日</v>
      </c>
      <c r="N32" s="77">
        <f t="shared" si="8"/>
        <v>41297</v>
      </c>
      <c r="O32" s="129">
        <f t="shared" ca="1" si="9"/>
        <v>10.526315789473685</v>
      </c>
      <c r="P32" s="130">
        <f t="shared" si="10"/>
        <v>13</v>
      </c>
      <c r="Q32" s="99">
        <f t="shared" ca="1" si="5"/>
        <v>0</v>
      </c>
      <c r="R32" s="92"/>
      <c r="S32" s="102">
        <f t="shared" ca="1" si="5"/>
        <v>0</v>
      </c>
      <c r="T32" s="93"/>
      <c r="U32" s="105">
        <f t="shared" ca="1" si="5"/>
        <v>0</v>
      </c>
      <c r="V32" s="94"/>
      <c r="W32" s="111">
        <f t="shared" ca="1" si="5"/>
        <v>0</v>
      </c>
      <c r="X32" s="112"/>
      <c r="Y32" s="161">
        <f t="shared" si="6"/>
        <v>0</v>
      </c>
    </row>
    <row r="33" spans="1:25" ht="20.100000000000001" customHeight="1" x14ac:dyDescent="0.15">
      <c r="A33" s="60">
        <f t="shared" si="7"/>
        <v>41298</v>
      </c>
      <c r="B33" s="62">
        <v>0.41666666666666669</v>
      </c>
      <c r="C33" s="14" t="s">
        <v>8</v>
      </c>
      <c r="D33" s="43">
        <v>0.95833333333333337</v>
      </c>
      <c r="E33" s="48">
        <v>4.1666666666666664E-2</v>
      </c>
      <c r="F33" s="47"/>
      <c r="G33" s="68">
        <f t="shared" ca="1" si="2"/>
        <v>0.33333333333333331</v>
      </c>
      <c r="H33" s="57">
        <f t="shared" si="3"/>
        <v>0.50000000000000011</v>
      </c>
      <c r="I33" s="413"/>
      <c r="J33" s="414"/>
      <c r="K33" s="415"/>
      <c r="L33" s="416"/>
      <c r="M33" s="39" t="str">
        <f t="shared" ca="1" si="4"/>
        <v>営業日</v>
      </c>
      <c r="N33" s="77">
        <f t="shared" si="8"/>
        <v>41298</v>
      </c>
      <c r="O33" s="129">
        <f t="shared" ca="1" si="9"/>
        <v>10.526315789473685</v>
      </c>
      <c r="P33" s="130">
        <f t="shared" si="10"/>
        <v>12.000000000000004</v>
      </c>
      <c r="Q33" s="99">
        <f t="shared" ca="1" si="5"/>
        <v>0</v>
      </c>
      <c r="R33" s="92"/>
      <c r="S33" s="102">
        <f t="shared" ca="1" si="5"/>
        <v>0</v>
      </c>
      <c r="T33" s="93"/>
      <c r="U33" s="105">
        <f t="shared" ca="1" si="5"/>
        <v>0</v>
      </c>
      <c r="V33" s="94"/>
      <c r="W33" s="111">
        <f t="shared" ca="1" si="5"/>
        <v>0</v>
      </c>
      <c r="X33" s="112"/>
      <c r="Y33" s="161">
        <f t="shared" si="6"/>
        <v>0</v>
      </c>
    </row>
    <row r="34" spans="1:25" ht="20.100000000000001" customHeight="1" x14ac:dyDescent="0.15">
      <c r="A34" s="60">
        <f t="shared" si="7"/>
        <v>41299</v>
      </c>
      <c r="B34" s="62">
        <v>0.45833333333333331</v>
      </c>
      <c r="C34" s="14" t="s">
        <v>8</v>
      </c>
      <c r="D34" s="43">
        <v>0.89583333333333337</v>
      </c>
      <c r="E34" s="48">
        <v>4.1666666666666664E-2</v>
      </c>
      <c r="F34" s="47"/>
      <c r="G34" s="68">
        <f t="shared" ca="1" si="2"/>
        <v>0.33333333333333331</v>
      </c>
      <c r="H34" s="57">
        <f t="shared" si="3"/>
        <v>0.39583333333333337</v>
      </c>
      <c r="I34" s="413"/>
      <c r="J34" s="414"/>
      <c r="K34" s="415"/>
      <c r="L34" s="416"/>
      <c r="M34" s="39" t="str">
        <f t="shared" ca="1" si="4"/>
        <v>営業日</v>
      </c>
      <c r="N34" s="77">
        <f t="shared" si="8"/>
        <v>41299</v>
      </c>
      <c r="O34" s="129">
        <f t="shared" ca="1" si="9"/>
        <v>10.526315789473685</v>
      </c>
      <c r="P34" s="130">
        <f t="shared" si="10"/>
        <v>9.5</v>
      </c>
      <c r="Q34" s="99">
        <f t="shared" ca="1" si="5"/>
        <v>0</v>
      </c>
      <c r="R34" s="92"/>
      <c r="S34" s="102">
        <f t="shared" ca="1" si="5"/>
        <v>0</v>
      </c>
      <c r="T34" s="93"/>
      <c r="U34" s="105">
        <f t="shared" ca="1" si="5"/>
        <v>0</v>
      </c>
      <c r="V34" s="94"/>
      <c r="W34" s="111">
        <f t="shared" ca="1" si="5"/>
        <v>0</v>
      </c>
      <c r="X34" s="112"/>
      <c r="Y34" s="161">
        <f t="shared" si="6"/>
        <v>0</v>
      </c>
    </row>
    <row r="35" spans="1:25" ht="20.100000000000001" customHeight="1" x14ac:dyDescent="0.15">
      <c r="A35" s="60">
        <f t="shared" si="7"/>
        <v>41300</v>
      </c>
      <c r="B35" s="62">
        <v>0.41666666666666669</v>
      </c>
      <c r="C35" s="14" t="s">
        <v>8</v>
      </c>
      <c r="D35" s="43">
        <v>0.95833333333333337</v>
      </c>
      <c r="E35" s="48">
        <v>4.1666666666666664E-2</v>
      </c>
      <c r="F35" s="47"/>
      <c r="G35" s="68">
        <f t="shared" ca="1" si="2"/>
        <v>0.33333333333333331</v>
      </c>
      <c r="H35" s="57">
        <f t="shared" si="3"/>
        <v>0.50000000000000011</v>
      </c>
      <c r="I35" s="413"/>
      <c r="J35" s="414"/>
      <c r="K35" s="415"/>
      <c r="L35" s="416"/>
      <c r="M35" s="39" t="str">
        <f t="shared" ca="1" si="4"/>
        <v>営業日</v>
      </c>
      <c r="N35" s="77">
        <f t="shared" si="8"/>
        <v>41300</v>
      </c>
      <c r="O35" s="129">
        <f t="shared" ca="1" si="9"/>
        <v>10.526315789473685</v>
      </c>
      <c r="P35" s="130">
        <f t="shared" si="10"/>
        <v>12.000000000000004</v>
      </c>
      <c r="Q35" s="99">
        <f t="shared" ca="1" si="5"/>
        <v>0</v>
      </c>
      <c r="R35" s="92"/>
      <c r="S35" s="102">
        <f t="shared" ca="1" si="5"/>
        <v>0</v>
      </c>
      <c r="T35" s="93"/>
      <c r="U35" s="105">
        <f t="shared" ca="1" si="5"/>
        <v>0</v>
      </c>
      <c r="V35" s="94"/>
      <c r="W35" s="111">
        <f t="shared" ca="1" si="5"/>
        <v>0</v>
      </c>
      <c r="X35" s="112"/>
      <c r="Y35" s="161">
        <f t="shared" si="6"/>
        <v>0</v>
      </c>
    </row>
    <row r="36" spans="1:25" ht="20.100000000000001" customHeight="1" x14ac:dyDescent="0.15">
      <c r="A36" s="60">
        <f t="shared" si="7"/>
        <v>41301</v>
      </c>
      <c r="B36" s="62"/>
      <c r="C36" s="14" t="s">
        <v>8</v>
      </c>
      <c r="D36" s="43"/>
      <c r="E36" s="48"/>
      <c r="F36" s="47"/>
      <c r="G36" s="68">
        <f t="shared" ca="1" si="2"/>
        <v>0</v>
      </c>
      <c r="H36" s="57">
        <f t="shared" si="3"/>
        <v>0</v>
      </c>
      <c r="I36" s="413"/>
      <c r="J36" s="414"/>
      <c r="K36" s="415"/>
      <c r="L36" s="416"/>
      <c r="M36" s="39" t="str">
        <f t="shared" ca="1" si="4"/>
        <v/>
      </c>
      <c r="N36" s="77">
        <f t="shared" si="8"/>
        <v>41301</v>
      </c>
      <c r="O36" s="129">
        <f t="shared" ca="1" si="9"/>
        <v>0</v>
      </c>
      <c r="P36" s="130">
        <f t="shared" si="10"/>
        <v>0</v>
      </c>
      <c r="Q36" s="99">
        <f t="shared" ca="1" si="5"/>
        <v>0</v>
      </c>
      <c r="R36" s="92"/>
      <c r="S36" s="102">
        <f t="shared" ca="1" si="5"/>
        <v>0</v>
      </c>
      <c r="T36" s="93"/>
      <c r="U36" s="105">
        <f t="shared" ca="1" si="5"/>
        <v>0</v>
      </c>
      <c r="V36" s="94"/>
      <c r="W36" s="111">
        <f t="shared" ca="1" si="5"/>
        <v>0</v>
      </c>
      <c r="X36" s="112"/>
      <c r="Y36" s="161">
        <f t="shared" si="6"/>
        <v>0</v>
      </c>
    </row>
    <row r="37" spans="1:25" ht="20.100000000000001" customHeight="1" x14ac:dyDescent="0.15">
      <c r="A37" s="60">
        <f t="shared" si="7"/>
        <v>41302</v>
      </c>
      <c r="B37" s="63"/>
      <c r="C37" s="15" t="s">
        <v>13</v>
      </c>
      <c r="D37" s="49"/>
      <c r="E37" s="48"/>
      <c r="F37" s="47"/>
      <c r="G37" s="68">
        <f t="shared" ca="1" si="2"/>
        <v>0</v>
      </c>
      <c r="H37" s="57">
        <f t="shared" si="3"/>
        <v>0</v>
      </c>
      <c r="I37" s="413"/>
      <c r="J37" s="414"/>
      <c r="K37" s="415"/>
      <c r="L37" s="416"/>
      <c r="M37" s="39" t="str">
        <f t="shared" ca="1" si="4"/>
        <v/>
      </c>
      <c r="N37" s="77">
        <f t="shared" si="8"/>
        <v>41302</v>
      </c>
      <c r="O37" s="129">
        <f t="shared" ca="1" si="9"/>
        <v>0</v>
      </c>
      <c r="P37" s="130">
        <f t="shared" si="10"/>
        <v>0</v>
      </c>
      <c r="Q37" s="99">
        <f t="shared" ca="1" si="5"/>
        <v>0</v>
      </c>
      <c r="R37" s="92"/>
      <c r="S37" s="102">
        <f t="shared" ca="1" si="5"/>
        <v>0</v>
      </c>
      <c r="T37" s="93"/>
      <c r="U37" s="105">
        <f t="shared" ca="1" si="5"/>
        <v>0</v>
      </c>
      <c r="V37" s="94"/>
      <c r="W37" s="111">
        <f t="shared" ca="1" si="5"/>
        <v>0</v>
      </c>
      <c r="X37" s="112"/>
      <c r="Y37" s="161">
        <f t="shared" si="6"/>
        <v>0</v>
      </c>
    </row>
    <row r="38" spans="1:25" ht="20.100000000000001" customHeight="1" x14ac:dyDescent="0.15">
      <c r="A38" s="60">
        <f t="shared" si="7"/>
        <v>41303</v>
      </c>
      <c r="B38" s="62">
        <v>0.41666666666666669</v>
      </c>
      <c r="C38" s="15" t="s">
        <v>13</v>
      </c>
      <c r="D38" s="43">
        <v>0.9375</v>
      </c>
      <c r="E38" s="48">
        <v>4.1666666666666664E-2</v>
      </c>
      <c r="F38" s="47"/>
      <c r="G38" s="68">
        <f t="shared" ca="1" si="2"/>
        <v>0.33333333333333331</v>
      </c>
      <c r="H38" s="57">
        <f t="shared" si="3"/>
        <v>0.47916666666666657</v>
      </c>
      <c r="I38" s="413"/>
      <c r="J38" s="414"/>
      <c r="K38" s="415"/>
      <c r="L38" s="416"/>
      <c r="M38" s="39" t="str">
        <f t="shared" ca="1" si="4"/>
        <v>営業日</v>
      </c>
      <c r="N38" s="77">
        <f t="shared" si="8"/>
        <v>41303</v>
      </c>
      <c r="O38" s="129">
        <f t="shared" ca="1" si="9"/>
        <v>10.526315789473685</v>
      </c>
      <c r="P38" s="130">
        <f t="shared" si="10"/>
        <v>11.499999999999998</v>
      </c>
      <c r="Q38" s="99">
        <f t="shared" ca="1" si="5"/>
        <v>0</v>
      </c>
      <c r="R38" s="92"/>
      <c r="S38" s="102">
        <f t="shared" ca="1" si="5"/>
        <v>0</v>
      </c>
      <c r="T38" s="93"/>
      <c r="U38" s="105">
        <f t="shared" ca="1" si="5"/>
        <v>0</v>
      </c>
      <c r="V38" s="94"/>
      <c r="W38" s="111">
        <f t="shared" ca="1" si="5"/>
        <v>0</v>
      </c>
      <c r="X38" s="112"/>
      <c r="Y38" s="161">
        <f t="shared" si="6"/>
        <v>0</v>
      </c>
    </row>
    <row r="39" spans="1:25" ht="20.100000000000001" customHeight="1" thickBot="1" x14ac:dyDescent="0.2">
      <c r="A39" s="343">
        <f t="shared" si="7"/>
        <v>41304</v>
      </c>
      <c r="B39" s="344">
        <v>0.41666666666666669</v>
      </c>
      <c r="C39" s="16" t="s">
        <v>13</v>
      </c>
      <c r="D39" s="43">
        <v>0.95833333333333337</v>
      </c>
      <c r="E39" s="51">
        <v>4.1666666666666664E-2</v>
      </c>
      <c r="F39" s="52"/>
      <c r="G39" s="69">
        <f t="shared" ca="1" si="2"/>
        <v>0.33333333333333331</v>
      </c>
      <c r="H39" s="58">
        <f t="shared" si="3"/>
        <v>0.50000000000000011</v>
      </c>
      <c r="I39" s="417"/>
      <c r="J39" s="418"/>
      <c r="K39" s="419"/>
      <c r="L39" s="420"/>
      <c r="M39" s="39" t="str">
        <f t="shared" ca="1" si="4"/>
        <v>営業日</v>
      </c>
      <c r="N39" s="78">
        <f t="shared" si="8"/>
        <v>41304</v>
      </c>
      <c r="O39" s="131">
        <f t="shared" ca="1" si="9"/>
        <v>10.526315789473685</v>
      </c>
      <c r="P39" s="132">
        <f t="shared" si="10"/>
        <v>12.000000000000004</v>
      </c>
      <c r="Q39" s="100">
        <f t="shared" ca="1" si="5"/>
        <v>0</v>
      </c>
      <c r="R39" s="95"/>
      <c r="S39" s="103">
        <f t="shared" ca="1" si="5"/>
        <v>0</v>
      </c>
      <c r="T39" s="96"/>
      <c r="U39" s="106">
        <f t="shared" ca="1" si="5"/>
        <v>0</v>
      </c>
      <c r="V39" s="97"/>
      <c r="W39" s="113">
        <f t="shared" ca="1" si="5"/>
        <v>0</v>
      </c>
      <c r="X39" s="114"/>
      <c r="Y39" s="162">
        <f t="shared" si="6"/>
        <v>0</v>
      </c>
    </row>
    <row r="40" spans="1:25" ht="20.100000000000001" customHeight="1" thickBot="1" x14ac:dyDescent="0.2">
      <c r="A40" s="461" t="s">
        <v>9</v>
      </c>
      <c r="B40" s="462"/>
      <c r="C40" s="342">
        <f ca="1">COUNTIF(M9:M39, "営業日")</f>
        <v>19</v>
      </c>
      <c r="D40" s="74" t="s">
        <v>10</v>
      </c>
      <c r="E40" s="54">
        <v>0</v>
      </c>
      <c r="F40" s="55">
        <v>0</v>
      </c>
      <c r="G40" s="54">
        <f ca="1">SUM(G9:G39)</f>
        <v>6.3333333333333313</v>
      </c>
      <c r="H40" s="59">
        <f>SUM(H9:H39)</f>
        <v>9.1666666666666679</v>
      </c>
      <c r="I40" s="423"/>
      <c r="J40" s="423"/>
      <c r="K40" s="423"/>
      <c r="L40" s="424"/>
      <c r="M40" s="6"/>
      <c r="N40" s="6"/>
      <c r="O40" s="139">
        <f t="shared" ref="O40:X40" ca="1" si="11">SUM(O9:O39)</f>
        <v>200.00000000000011</v>
      </c>
      <c r="P40" s="140">
        <f>SUM(P9:P39)</f>
        <v>220</v>
      </c>
      <c r="Q40" s="143">
        <f t="shared" ca="1" si="11"/>
        <v>0</v>
      </c>
      <c r="R40" s="144">
        <f t="shared" si="11"/>
        <v>0</v>
      </c>
      <c r="S40" s="147">
        <f t="shared" ca="1" si="11"/>
        <v>0</v>
      </c>
      <c r="T40" s="148">
        <f t="shared" si="11"/>
        <v>0</v>
      </c>
      <c r="U40" s="151">
        <f t="shared" ca="1" si="11"/>
        <v>0</v>
      </c>
      <c r="V40" s="152">
        <f t="shared" si="11"/>
        <v>0</v>
      </c>
      <c r="W40" s="155">
        <f t="shared" ca="1" si="11"/>
        <v>0</v>
      </c>
      <c r="X40" s="156">
        <f t="shared" si="11"/>
        <v>0</v>
      </c>
      <c r="Y40" s="163">
        <f>SUM(Y9:Y39)</f>
        <v>0</v>
      </c>
    </row>
    <row r="41" spans="1:25" ht="8.25" customHeight="1" thickBot="1" x14ac:dyDescent="0.2">
      <c r="C41" s="2"/>
      <c r="D41" s="2"/>
      <c r="E41" s="2"/>
      <c r="F41" s="2"/>
      <c r="G41" s="2"/>
      <c r="H41" s="2"/>
      <c r="I41" s="6"/>
      <c r="J41" s="6"/>
      <c r="K41" s="6"/>
      <c r="L41" s="6"/>
      <c r="M41" s="6"/>
      <c r="N41" s="6"/>
      <c r="P41">
        <f>COUNTIF(P9:P39,"&lt;&gt;"&amp;0)</f>
        <v>21</v>
      </c>
    </row>
    <row r="42" spans="1:25" s="17" customFormat="1" ht="16.5" customHeight="1" thickBot="1" x14ac:dyDescent="0.2">
      <c r="A42" s="411" t="s">
        <v>11</v>
      </c>
      <c r="B42" s="412"/>
      <c r="I42" s="18"/>
      <c r="J42" s="18"/>
      <c r="K42" s="18"/>
      <c r="L42" s="18"/>
      <c r="M42" s="19"/>
      <c r="N42" s="19"/>
      <c r="Y42" s="159"/>
    </row>
    <row r="43" spans="1:25" s="17" customFormat="1" ht="16.5" customHeight="1" thickBot="1" x14ac:dyDescent="0.2">
      <c r="A43" s="336"/>
      <c r="B43" s="337"/>
      <c r="C43" s="337"/>
      <c r="D43" s="337"/>
      <c r="E43" s="337"/>
      <c r="F43" s="337"/>
      <c r="G43" s="337"/>
      <c r="H43" s="338"/>
      <c r="I43" s="20"/>
      <c r="J43" s="21"/>
      <c r="K43" s="21"/>
      <c r="L43" s="21"/>
      <c r="M43" s="19"/>
      <c r="N43" s="19"/>
      <c r="O43" s="166" t="s">
        <v>29</v>
      </c>
      <c r="P43" s="167" t="s">
        <v>56</v>
      </c>
      <c r="Y43" s="159"/>
    </row>
    <row r="44" spans="1:25" s="17" customFormat="1" ht="16.5" customHeight="1" thickBot="1" x14ac:dyDescent="0.2">
      <c r="A44" s="333"/>
      <c r="B44" s="334"/>
      <c r="C44" s="334"/>
      <c r="D44" s="334"/>
      <c r="E44" s="334"/>
      <c r="F44" s="334"/>
      <c r="G44" s="334"/>
      <c r="H44" s="335"/>
      <c r="I44" s="22"/>
      <c r="J44" s="22"/>
      <c r="K44" s="22"/>
      <c r="L44" s="22"/>
      <c r="M44" s="19"/>
      <c r="N44" s="19"/>
      <c r="O44" s="164">
        <f ca="1">Q40+S40+U40+W40</f>
        <v>0</v>
      </c>
      <c r="P44" s="165">
        <f>R40+T40+V40+X40</f>
        <v>0</v>
      </c>
      <c r="Y44" s="159"/>
    </row>
    <row r="45" spans="1:25" s="17" customFormat="1" ht="16.5" customHeight="1" x14ac:dyDescent="0.15">
      <c r="A45" s="333"/>
      <c r="B45" s="334"/>
      <c r="C45" s="334"/>
      <c r="D45" s="334"/>
      <c r="E45" s="334"/>
      <c r="F45" s="334"/>
      <c r="G45" s="334"/>
      <c r="H45" s="335"/>
      <c r="I45" s="22"/>
      <c r="J45" s="22"/>
      <c r="K45" s="22"/>
      <c r="L45" s="22"/>
      <c r="M45" s="19"/>
      <c r="N45" s="19"/>
      <c r="Y45" s="159"/>
    </row>
    <row r="46" spans="1:25" s="17" customFormat="1" ht="16.5" customHeight="1" thickBot="1" x14ac:dyDescent="0.2">
      <c r="A46" s="339"/>
      <c r="B46" s="340"/>
      <c r="C46" s="340"/>
      <c r="D46" s="340"/>
      <c r="E46" s="340"/>
      <c r="F46" s="340"/>
      <c r="G46" s="340"/>
      <c r="H46" s="341"/>
      <c r="I46" s="22"/>
      <c r="J46" s="22"/>
      <c r="K46" s="22"/>
      <c r="L46" s="22"/>
      <c r="M46" s="19"/>
      <c r="N46" s="19"/>
      <c r="Y46" s="159"/>
    </row>
    <row r="47" spans="1:25" s="17" customFormat="1" ht="24" customHeight="1" x14ac:dyDescent="0.15">
      <c r="A47"/>
      <c r="B47"/>
      <c r="C47"/>
      <c r="D47"/>
      <c r="E47"/>
      <c r="F47"/>
      <c r="G47"/>
      <c r="H47"/>
      <c r="I47" s="23"/>
      <c r="J47"/>
      <c r="K47"/>
      <c r="L47" s="24"/>
      <c r="M47" s="19"/>
      <c r="N47" s="19"/>
      <c r="Y47" s="159"/>
    </row>
    <row r="48" spans="1:25" ht="13.5" hidden="1" x14ac:dyDescent="0.15"/>
    <row r="49" spans="11:11" ht="13.5" hidden="1" x14ac:dyDescent="0.15">
      <c r="K49" t="s">
        <v>12</v>
      </c>
    </row>
    <row r="50" spans="11:11" ht="13.5" hidden="1" x14ac:dyDescent="0.15"/>
  </sheetData>
  <sheetProtection insertColumns="0" insertRows="0" deleteColumns="0" deleteRows="0" selectLockedCells="1" selectUnlockedCells="1"/>
  <dataConsolidate/>
  <mergeCells count="44">
    <mergeCell ref="A42:B42"/>
    <mergeCell ref="I31:L31"/>
    <mergeCell ref="I32:L32"/>
    <mergeCell ref="I33:L33"/>
    <mergeCell ref="I34:L34"/>
    <mergeCell ref="I35:L35"/>
    <mergeCell ref="I36:L36"/>
    <mergeCell ref="I37:L37"/>
    <mergeCell ref="I38:L38"/>
    <mergeCell ref="I39:L39"/>
    <mergeCell ref="A40:B40"/>
    <mergeCell ref="I40:L40"/>
    <mergeCell ref="I30:L30"/>
    <mergeCell ref="I19:L19"/>
    <mergeCell ref="I20:L20"/>
    <mergeCell ref="I21:L21"/>
    <mergeCell ref="I22:L22"/>
    <mergeCell ref="I23:L23"/>
    <mergeCell ref="I24:L24"/>
    <mergeCell ref="I25:L25"/>
    <mergeCell ref="I26:L26"/>
    <mergeCell ref="I27:L27"/>
    <mergeCell ref="I28:L28"/>
    <mergeCell ref="I29:L29"/>
    <mergeCell ref="I18:L18"/>
    <mergeCell ref="B8:D8"/>
    <mergeCell ref="I8:L8"/>
    <mergeCell ref="I9:L9"/>
    <mergeCell ref="I10:L10"/>
    <mergeCell ref="I11:L11"/>
    <mergeCell ref="I12:L12"/>
    <mergeCell ref="I13:L13"/>
    <mergeCell ref="I14:L14"/>
    <mergeCell ref="I15:L15"/>
    <mergeCell ref="I16:L16"/>
    <mergeCell ref="I17:L17"/>
    <mergeCell ref="B6:D6"/>
    <mergeCell ref="G6:H6"/>
    <mergeCell ref="I6:K6"/>
    <mergeCell ref="A1:L1"/>
    <mergeCell ref="N1:V1"/>
    <mergeCell ref="B5:D5"/>
    <mergeCell ref="G5:H5"/>
    <mergeCell ref="I5:L5"/>
  </mergeCells>
  <phoneticPr fontId="4"/>
  <conditionalFormatting sqref="F9:F33 B36:B37 F35:F39 B9:B29 D9:D29 D31:D33 D35:D39">
    <cfRule type="expression" dxfId="570" priority="37" stopIfTrue="1">
      <formula>#REF!=1</formula>
    </cfRule>
  </conditionalFormatting>
  <conditionalFormatting sqref="M9:M39">
    <cfRule type="expression" dxfId="569" priority="38" stopIfTrue="1">
      <formula>#REF!</formula>
    </cfRule>
  </conditionalFormatting>
  <conditionalFormatting sqref="E36:E37 E9:E33 E39">
    <cfRule type="expression" dxfId="568" priority="39" stopIfTrue="1">
      <formula>#REF!</formula>
    </cfRule>
    <cfRule type="expression" dxfId="567" priority="40" stopIfTrue="1">
      <formula>#REF!=1</formula>
    </cfRule>
  </conditionalFormatting>
  <conditionalFormatting sqref="A19:A39">
    <cfRule type="expression" dxfId="566" priority="35" stopIfTrue="1">
      <formula>WEEKDAY(A19)=1</formula>
    </cfRule>
    <cfRule type="expression" dxfId="565" priority="36">
      <formula>WEEKDAY(A19)=7</formula>
    </cfRule>
  </conditionalFormatting>
  <conditionalFormatting sqref="A19">
    <cfRule type="expression" dxfId="564" priority="34" stopIfTrue="1">
      <formula>ISERROR(MATCH($A19, INDIRECT("休業日!A1:A365"), 0)) =FALSE</formula>
    </cfRule>
  </conditionalFormatting>
  <conditionalFormatting sqref="A9:A18">
    <cfRule type="expression" dxfId="563" priority="32" stopIfTrue="1">
      <formula>WEEKDAY(A9)=1</formula>
    </cfRule>
    <cfRule type="expression" dxfId="562" priority="33">
      <formula>WEEKDAY(A9)=7</formula>
    </cfRule>
  </conditionalFormatting>
  <conditionalFormatting sqref="A9:A18">
    <cfRule type="expression" dxfId="561" priority="31" stopIfTrue="1">
      <formula>ISERROR(MATCH($A9, INDIRECT("休業日!A1:A365"), 0)) =FALSE</formula>
    </cfRule>
  </conditionalFormatting>
  <conditionalFormatting sqref="A20:A39">
    <cfRule type="expression" dxfId="560" priority="30" stopIfTrue="1">
      <formula>ISERROR(MATCH($A20, INDIRECT("休業日!A1:A365"), 0)) =FALSE</formula>
    </cfRule>
  </conditionalFormatting>
  <conditionalFormatting sqref="N19:N39">
    <cfRule type="expression" dxfId="559" priority="28" stopIfTrue="1">
      <formula>WEEKDAY(N19)=1</formula>
    </cfRule>
    <cfRule type="expression" dxfId="558" priority="29">
      <formula>WEEKDAY(N19)=7</formula>
    </cfRule>
  </conditionalFormatting>
  <conditionalFormatting sqref="N19">
    <cfRule type="expression" dxfId="557" priority="27" stopIfTrue="1">
      <formula>ISERROR(MATCH($A19, INDIRECT("休業日!A1:A365"), 0)) =FALSE</formula>
    </cfRule>
  </conditionalFormatting>
  <conditionalFormatting sqref="N9:N18">
    <cfRule type="expression" dxfId="556" priority="25" stopIfTrue="1">
      <formula>WEEKDAY(N9)=1</formula>
    </cfRule>
    <cfRule type="expression" dxfId="555" priority="26">
      <formula>WEEKDAY(N9)=7</formula>
    </cfRule>
  </conditionalFormatting>
  <conditionalFormatting sqref="N9:N18">
    <cfRule type="expression" dxfId="554" priority="24" stopIfTrue="1">
      <formula>ISERROR(MATCH($A9, INDIRECT("休業日!A1:A365"), 0)) =FALSE</formula>
    </cfRule>
  </conditionalFormatting>
  <conditionalFormatting sqref="N20:N39">
    <cfRule type="expression" dxfId="553" priority="23" stopIfTrue="1">
      <formula>ISERROR(MATCH($A20, INDIRECT("休業日!A1:A365"), 0)) =FALSE</formula>
    </cfRule>
  </conditionalFormatting>
  <conditionalFormatting sqref="D30">
    <cfRule type="expression" dxfId="552" priority="22" stopIfTrue="1">
      <formula>#REF!=1</formula>
    </cfRule>
  </conditionalFormatting>
  <conditionalFormatting sqref="F34 D34">
    <cfRule type="expression" dxfId="551" priority="19" stopIfTrue="1">
      <formula>#REF!=1</formula>
    </cfRule>
  </conditionalFormatting>
  <conditionalFormatting sqref="B30">
    <cfRule type="expression" dxfId="550" priority="16" stopIfTrue="1">
      <formula>#REF!=1</formula>
    </cfRule>
  </conditionalFormatting>
  <conditionalFormatting sqref="B31">
    <cfRule type="expression" dxfId="549" priority="15" stopIfTrue="1">
      <formula>#REF!=1</formula>
    </cfRule>
  </conditionalFormatting>
  <conditionalFormatting sqref="B32">
    <cfRule type="expression" dxfId="548" priority="14" stopIfTrue="1">
      <formula>#REF!=1</formula>
    </cfRule>
  </conditionalFormatting>
  <conditionalFormatting sqref="B33">
    <cfRule type="expression" dxfId="547" priority="13" stopIfTrue="1">
      <formula>#REF!=1</formula>
    </cfRule>
  </conditionalFormatting>
  <conditionalFormatting sqref="B34">
    <cfRule type="expression" dxfId="546" priority="12" stopIfTrue="1">
      <formula>#REF!=1</formula>
    </cfRule>
  </conditionalFormatting>
  <conditionalFormatting sqref="E34">
    <cfRule type="expression" dxfId="545" priority="10" stopIfTrue="1">
      <formula>#REF!</formula>
    </cfRule>
    <cfRule type="expression" dxfId="544" priority="11" stopIfTrue="1">
      <formula>#REF!=1</formula>
    </cfRule>
  </conditionalFormatting>
  <conditionalFormatting sqref="B39">
    <cfRule type="expression" dxfId="543" priority="7" stopIfTrue="1">
      <formula>#REF!=1</formula>
    </cfRule>
  </conditionalFormatting>
  <conditionalFormatting sqref="B35">
    <cfRule type="expression" dxfId="542" priority="6" stopIfTrue="1">
      <formula>#REF!=1</formula>
    </cfRule>
  </conditionalFormatting>
  <conditionalFormatting sqref="E35">
    <cfRule type="expression" dxfId="541" priority="4" stopIfTrue="1">
      <formula>#REF!</formula>
    </cfRule>
    <cfRule type="expression" dxfId="540" priority="5" stopIfTrue="1">
      <formula>#REF!=1</formula>
    </cfRule>
  </conditionalFormatting>
  <conditionalFormatting sqref="B38">
    <cfRule type="expression" dxfId="539" priority="3" stopIfTrue="1">
      <formula>#REF!=1</formula>
    </cfRule>
  </conditionalFormatting>
  <conditionalFormatting sqref="E38">
    <cfRule type="expression" dxfId="538" priority="1" stopIfTrue="1">
      <formula>#REF!</formula>
    </cfRule>
    <cfRule type="expression" dxfId="537" priority="2" stopIfTrue="1">
      <formula>#REF!=1</formula>
    </cfRule>
  </conditionalFormatting>
  <dataValidations count="7">
    <dataValidation type="textLength" imeMode="hiragana" operator="lessThanOrEqual" allowBlank="1" showInputMessage="1" showErrorMessage="1" errorTitle="入力文字数制限" error="２５５文字以内で入力してください。" sqref="A43:H46">
      <formula1>256</formula1>
    </dataValidation>
    <dataValidation imeMode="hiragana" allowBlank="1" sqref="I9:L39"/>
    <dataValidation type="whole" showInputMessage="1" showErrorMessage="1" sqref="J4:K4">
      <formula1>1</formula1>
      <formula2>20</formula2>
    </dataValidation>
    <dataValidation type="time" imeMode="off" operator="greaterThanOrEqual" allowBlank="1" showInputMessage="1" showErrorMessage="1" sqref="B9:B39 D9:F39">
      <formula1>0</formula1>
    </dataValidation>
    <dataValidation imeMode="hiragana" allowBlank="1" showInputMessage="1" showErrorMessage="1" sqref="J43:L43 I44:L46 A9:A39 N9:N39"/>
    <dataValidation allowBlank="1" showInputMessage="1" showErrorMessage="1" errorTitle="入力不可" error="自動計算のため、入力不可です。" sqref="C40"/>
    <dataValidation type="whole" operator="lessThanOrEqual" allowBlank="1" showInputMessage="1" showErrorMessage="1" errorTitle="入力不可" error="自動計算のため、入力不可です。" sqref="G9:H40 E40:F40 W9:W40 S9:S40 U9:U40 R40 Q9:Q40 Y9:Y40 X40 V40 T40 O9:P44">
      <formula1>0</formula1>
    </dataValidation>
  </dataValidations>
  <printOptions horizontalCentered="1" verticalCentered="1"/>
  <pageMargins left="0.70866141732283472" right="0.70866141732283472" top="0.74803149606299213" bottom="0.74803149606299213" header="0.31496062992125984" footer="0.31496062992125984"/>
  <pageSetup paperSize="9" scale="88" orientation="portrait" r:id="rId1"/>
  <colBreaks count="1" manualBreakCount="1">
    <brk id="12" max="1048575" man="1"/>
  </colBreaks>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pageSetUpPr fitToPage="1"/>
  </sheetPr>
  <dimension ref="A1:Y50"/>
  <sheetViews>
    <sheetView zoomScale="85" zoomScaleNormal="85" workbookViewId="0">
      <pane ySplit="8" topLeftCell="A9" activePane="bottomLeft" state="frozen"/>
      <selection pane="bottomLeft" activeCell="A9" sqref="A9"/>
    </sheetView>
  </sheetViews>
  <sheetFormatPr defaultColWidth="8" defaultRowHeight="0" customHeight="1" zeroHeight="1" x14ac:dyDescent="0.15"/>
  <cols>
    <col min="1" max="1" width="11.375" bestFit="1" customWidth="1"/>
    <col min="2" max="2" width="8.625" customWidth="1"/>
    <col min="3" max="3" width="4.375" customWidth="1"/>
    <col min="4" max="8" width="8.625" customWidth="1"/>
    <col min="9" max="9" width="15.75" customWidth="1"/>
    <col min="10" max="10" width="7.75" customWidth="1"/>
    <col min="11" max="12" width="3.875" customWidth="1"/>
    <col min="13" max="13" width="2.5" style="5" customWidth="1"/>
    <col min="14" max="14" width="5.5" style="5" bestFit="1" customWidth="1"/>
    <col min="15" max="15" width="13.875" bestFit="1" customWidth="1"/>
    <col min="16" max="16" width="13.875" customWidth="1"/>
    <col min="17" max="17" width="13.875" bestFit="1" customWidth="1"/>
    <col min="18" max="18" width="13.875" customWidth="1"/>
    <col min="19" max="19" width="13.875" bestFit="1" customWidth="1"/>
    <col min="20" max="20" width="13.875" customWidth="1"/>
    <col min="21" max="21" width="13.875" bestFit="1" customWidth="1"/>
    <col min="22" max="22" width="13.875" customWidth="1"/>
    <col min="23" max="23" width="13.875" bestFit="1" customWidth="1"/>
    <col min="24" max="24" width="13.875" customWidth="1"/>
    <col min="25" max="25" width="17.25" style="157" customWidth="1"/>
  </cols>
  <sheetData>
    <row r="1" spans="1:25" ht="33" customHeight="1" thickBot="1" x14ac:dyDescent="0.2">
      <c r="A1" s="442" t="s">
        <v>19</v>
      </c>
      <c r="B1" s="442"/>
      <c r="C1" s="442"/>
      <c r="D1" s="442"/>
      <c r="E1" s="442"/>
      <c r="F1" s="442"/>
      <c r="G1" s="442"/>
      <c r="H1" s="442"/>
      <c r="I1" s="442"/>
      <c r="J1" s="442"/>
      <c r="K1" s="442"/>
      <c r="L1" s="442"/>
      <c r="N1" s="443" t="s">
        <v>20</v>
      </c>
      <c r="O1" s="444"/>
      <c r="P1" s="444"/>
      <c r="Q1" s="444"/>
      <c r="R1" s="444"/>
      <c r="S1" s="444"/>
      <c r="T1" s="444"/>
      <c r="U1" s="444"/>
      <c r="V1" s="444"/>
    </row>
    <row r="2" spans="1:25" ht="17.25" customHeight="1" thickBot="1" x14ac:dyDescent="0.2">
      <c r="A2" s="41"/>
      <c r="B2" s="2"/>
      <c r="C2" s="2"/>
      <c r="D2" s="2"/>
      <c r="E2" s="36"/>
      <c r="F2" s="36"/>
      <c r="G2" s="36"/>
      <c r="H2" s="36"/>
      <c r="I2" s="3"/>
      <c r="J2" s="4"/>
      <c r="K2" s="4"/>
      <c r="N2" s="26"/>
      <c r="O2" s="134" t="s">
        <v>30</v>
      </c>
      <c r="P2" s="135" t="s">
        <v>31</v>
      </c>
      <c r="Q2" s="135" t="s">
        <v>32</v>
      </c>
      <c r="R2" s="136" t="s">
        <v>28</v>
      </c>
      <c r="Y2" s="158" t="s">
        <v>54</v>
      </c>
    </row>
    <row r="3" spans="1:25" ht="17.25" customHeight="1" thickBot="1" x14ac:dyDescent="0.2">
      <c r="A3" s="1"/>
      <c r="B3" s="2"/>
      <c r="C3" s="2"/>
      <c r="D3" s="2"/>
      <c r="E3" s="36"/>
      <c r="F3" s="36"/>
      <c r="G3" s="36"/>
      <c r="H3" s="36"/>
      <c r="I3" s="3"/>
      <c r="J3" s="4"/>
      <c r="K3" s="4"/>
      <c r="N3" s="26"/>
      <c r="O3" s="42">
        <v>200</v>
      </c>
      <c r="P3" s="40">
        <f ca="1">C40</f>
        <v>20</v>
      </c>
      <c r="Q3" s="65">
        <f ca="1">O3/P3</f>
        <v>10</v>
      </c>
      <c r="R3" s="66" t="str">
        <f ca="1">TEXT(Q3/24,"h:mm")</f>
        <v>10:00</v>
      </c>
    </row>
    <row r="4" spans="1:25" ht="8.1" customHeight="1" thickBot="1" x14ac:dyDescent="0.2">
      <c r="B4" s="37"/>
      <c r="C4" s="37"/>
      <c r="D4" s="37"/>
      <c r="I4" s="6"/>
      <c r="J4" s="7">
        <v>1</v>
      </c>
      <c r="K4" s="7"/>
      <c r="M4" s="6"/>
      <c r="N4" s="6"/>
      <c r="O4" s="88"/>
      <c r="P4" s="88"/>
    </row>
    <row r="5" spans="1:25" ht="20.100000000000001" customHeight="1" thickTop="1" x14ac:dyDescent="0.15">
      <c r="A5" s="331" t="s">
        <v>18</v>
      </c>
      <c r="B5" s="445">
        <v>41305</v>
      </c>
      <c r="C5" s="446"/>
      <c r="D5" s="447"/>
      <c r="G5" s="448" t="s">
        <v>0</v>
      </c>
      <c r="H5" s="449"/>
      <c r="I5" s="450" t="s">
        <v>59</v>
      </c>
      <c r="J5" s="450"/>
      <c r="K5" s="450"/>
      <c r="L5" s="451"/>
      <c r="M5" s="6"/>
      <c r="N5" s="133" t="s">
        <v>16</v>
      </c>
      <c r="P5" s="133"/>
      <c r="Q5" s="83" t="s">
        <v>52</v>
      </c>
      <c r="R5" s="79"/>
      <c r="S5" s="85" t="s">
        <v>37</v>
      </c>
      <c r="T5" s="117"/>
      <c r="U5" s="87" t="s">
        <v>40</v>
      </c>
      <c r="V5" s="81"/>
      <c r="W5" s="115" t="s">
        <v>43</v>
      </c>
      <c r="X5" s="107"/>
    </row>
    <row r="6" spans="1:25" ht="20.100000000000001" customHeight="1" thickBot="1" x14ac:dyDescent="0.2">
      <c r="A6" s="332" t="s">
        <v>57</v>
      </c>
      <c r="B6" s="436" t="s">
        <v>61</v>
      </c>
      <c r="C6" s="437"/>
      <c r="D6" s="438"/>
      <c r="E6" s="8"/>
      <c r="F6" s="9"/>
      <c r="G6" s="439" t="s">
        <v>1</v>
      </c>
      <c r="H6" s="440"/>
      <c r="I6" s="441" t="s">
        <v>60</v>
      </c>
      <c r="J6" s="441"/>
      <c r="K6" s="441"/>
      <c r="L6" s="25" t="s">
        <v>2</v>
      </c>
      <c r="M6" s="6"/>
      <c r="N6" s="6"/>
      <c r="Q6" s="84" t="s">
        <v>53</v>
      </c>
      <c r="R6" s="80"/>
      <c r="S6" s="86" t="s">
        <v>38</v>
      </c>
      <c r="T6" s="118"/>
      <c r="U6" s="120" t="s">
        <v>41</v>
      </c>
      <c r="V6" s="82"/>
      <c r="W6" s="121" t="s">
        <v>44</v>
      </c>
      <c r="X6" s="108"/>
    </row>
    <row r="7" spans="1:25" ht="19.5" customHeight="1" thickBot="1" x14ac:dyDescent="0.2">
      <c r="A7" s="330" t="str">
        <f>IF(LEN(B5)=6,B5,CONCATENATE(,YEAR(B5),IF(LEN(MONTH(B5)) &gt; 1, "", "0"), MONTH(B5)))</f>
        <v>201702</v>
      </c>
      <c r="D7" s="10"/>
      <c r="E7" s="11"/>
      <c r="F7" s="12"/>
      <c r="G7" s="12"/>
      <c r="H7" s="2"/>
      <c r="I7" s="2"/>
      <c r="J7" s="2"/>
      <c r="K7" s="2"/>
      <c r="L7" s="13"/>
      <c r="M7" s="6"/>
      <c r="N7" s="6"/>
      <c r="Q7" s="84" t="s">
        <v>50</v>
      </c>
      <c r="R7" s="116"/>
      <c r="S7" s="119" t="s">
        <v>39</v>
      </c>
      <c r="T7" s="122"/>
      <c r="U7" s="125" t="s">
        <v>42</v>
      </c>
      <c r="V7" s="123"/>
      <c r="W7" s="126" t="s">
        <v>45</v>
      </c>
      <c r="X7" s="124"/>
    </row>
    <row r="8" spans="1:25" ht="24.75" customHeight="1" thickTop="1" thickBot="1" x14ac:dyDescent="0.2">
      <c r="A8" s="70" t="s">
        <v>3</v>
      </c>
      <c r="B8" s="427" t="s">
        <v>4</v>
      </c>
      <c r="C8" s="428"/>
      <c r="D8" s="429"/>
      <c r="E8" s="71" t="s">
        <v>17</v>
      </c>
      <c r="F8" s="72" t="s">
        <v>5</v>
      </c>
      <c r="G8" s="71" t="s">
        <v>21</v>
      </c>
      <c r="H8" s="73" t="s">
        <v>6</v>
      </c>
      <c r="I8" s="430" t="s">
        <v>7</v>
      </c>
      <c r="J8" s="430"/>
      <c r="K8" s="430"/>
      <c r="L8" s="431"/>
      <c r="M8" s="67">
        <v>0.33333333333333331</v>
      </c>
      <c r="N8" s="75" t="s">
        <v>15</v>
      </c>
      <c r="O8" s="137" t="s">
        <v>27</v>
      </c>
      <c r="P8" s="138" t="s">
        <v>14</v>
      </c>
      <c r="Q8" s="141" t="s">
        <v>46</v>
      </c>
      <c r="R8" s="142" t="s">
        <v>14</v>
      </c>
      <c r="S8" s="145" t="s">
        <v>47</v>
      </c>
      <c r="T8" s="146" t="s">
        <v>14</v>
      </c>
      <c r="U8" s="149" t="s">
        <v>48</v>
      </c>
      <c r="V8" s="150" t="s">
        <v>14</v>
      </c>
      <c r="W8" s="153" t="s">
        <v>49</v>
      </c>
      <c r="X8" s="154" t="s">
        <v>14</v>
      </c>
      <c r="Y8" s="138" t="s">
        <v>55</v>
      </c>
    </row>
    <row r="9" spans="1:25" ht="20.100000000000001" customHeight="1" thickTop="1" x14ac:dyDescent="0.15">
      <c r="A9" s="60">
        <f>TEXT(CONCATENATE(A7, "01"), "0000!/00!/00")*1</f>
        <v>41305</v>
      </c>
      <c r="B9" s="62">
        <v>0.4375</v>
      </c>
      <c r="C9" s="14" t="s">
        <v>8</v>
      </c>
      <c r="D9" s="43">
        <v>0.8125</v>
      </c>
      <c r="E9" s="44">
        <v>4.1666666666666664E-2</v>
      </c>
      <c r="F9" s="45"/>
      <c r="G9" s="68">
        <f ca="1">IF(ISERROR(M9), 0, IF(M9="営業日", M$8, 0))</f>
        <v>0.33333333333333331</v>
      </c>
      <c r="H9" s="56">
        <f>D9-B9-E9-F9</f>
        <v>0.33333333333333331</v>
      </c>
      <c r="I9" s="432"/>
      <c r="J9" s="433"/>
      <c r="K9" s="434"/>
      <c r="L9" s="435"/>
      <c r="M9" s="39" t="str">
        <f ca="1">IF(WEEKDAY(A9)=1,"",IF(WEEKDAY(A9)=7,"",IF(ISERROR(MATCH(A9,INDIRECT("休業日!a1:a365"),0))=FALSE,"","営業日")))</f>
        <v>営業日</v>
      </c>
      <c r="N9" s="76">
        <f>TEXT(CONCATENATE(A7, "01"), "0000!/00!/00")*1</f>
        <v>41305</v>
      </c>
      <c r="O9" s="127">
        <f t="shared" ref="O9:O10" ca="1" si="0">IF(ISERROR(M9), 0, IF(M9="営業日", $Q$3, 0))</f>
        <v>10</v>
      </c>
      <c r="P9" s="128">
        <f t="shared" ref="P9:P10" si="1">H9*24</f>
        <v>8</v>
      </c>
      <c r="Q9" s="98">
        <f ca="1">$O9*R$7</f>
        <v>0</v>
      </c>
      <c r="R9" s="89"/>
      <c r="S9" s="101">
        <f ca="1">$O9*T$7</f>
        <v>0</v>
      </c>
      <c r="T9" s="90"/>
      <c r="U9" s="104">
        <f ca="1">$O9*V$7</f>
        <v>0</v>
      </c>
      <c r="V9" s="91"/>
      <c r="W9" s="109">
        <f ca="1">$O9*X$7</f>
        <v>0</v>
      </c>
      <c r="X9" s="110"/>
      <c r="Y9" s="160">
        <f>R9+T9+V9+X9</f>
        <v>0</v>
      </c>
    </row>
    <row r="10" spans="1:25" ht="20.100000000000001" customHeight="1" x14ac:dyDescent="0.15">
      <c r="A10" s="60">
        <f>IF(A9="", "",IF(MONTH(A9)=MONTH(A9+1),A9+1,""))</f>
        <v>41306</v>
      </c>
      <c r="B10" s="62">
        <v>0.41666666666666669</v>
      </c>
      <c r="C10" s="14" t="s">
        <v>8</v>
      </c>
      <c r="D10" s="43">
        <v>0.89583333333333337</v>
      </c>
      <c r="E10" s="46">
        <v>4.1666666666666664E-2</v>
      </c>
      <c r="F10" s="47"/>
      <c r="G10" s="68">
        <f t="shared" ref="G10:G39" ca="1" si="2">IF(ISERROR(M10), 0, IF(M10="営業日", M$8, 0))</f>
        <v>0.33333333333333331</v>
      </c>
      <c r="H10" s="57">
        <f t="shared" ref="H10:H39" si="3">D10-B10-E10-F10</f>
        <v>0.4375</v>
      </c>
      <c r="I10" s="413"/>
      <c r="J10" s="414"/>
      <c r="K10" s="415"/>
      <c r="L10" s="416"/>
      <c r="M10" s="39" t="str">
        <f t="shared" ref="M10:M39" ca="1" si="4">IF(WEEKDAY(A10)=1,"",IF(WEEKDAY(A10)=7,"",IF(ISERROR(MATCH(A10,INDIRECT("休業日!a1:a365"),0))=FALSE,"","営業日")))</f>
        <v>営業日</v>
      </c>
      <c r="N10" s="77">
        <f>IF(N9="", "",IF(MONTH(N9)=MONTH(N9+1),N9+1,""))</f>
        <v>41306</v>
      </c>
      <c r="O10" s="129">
        <f t="shared" ca="1" si="0"/>
        <v>10</v>
      </c>
      <c r="P10" s="130">
        <f t="shared" si="1"/>
        <v>10.5</v>
      </c>
      <c r="Q10" s="99">
        <f t="shared" ref="Q10:W39" ca="1" si="5">$O10*R$7</f>
        <v>0</v>
      </c>
      <c r="R10" s="92"/>
      <c r="S10" s="102">
        <f t="shared" ca="1" si="5"/>
        <v>0</v>
      </c>
      <c r="T10" s="93"/>
      <c r="U10" s="105">
        <f t="shared" ca="1" si="5"/>
        <v>0</v>
      </c>
      <c r="V10" s="94"/>
      <c r="W10" s="111">
        <f t="shared" ca="1" si="5"/>
        <v>0</v>
      </c>
      <c r="X10" s="112"/>
      <c r="Y10" s="161">
        <f t="shared" ref="Y10:Y39" si="6">R10+T10+V10+X10</f>
        <v>0</v>
      </c>
    </row>
    <row r="11" spans="1:25" ht="20.100000000000001" customHeight="1" x14ac:dyDescent="0.15">
      <c r="A11" s="60">
        <f t="shared" ref="A11:A39" si="7">IF(A10="", "",IF(MONTH(A10)=MONTH(A10+1),A10+1,""))</f>
        <v>41307</v>
      </c>
      <c r="B11" s="62">
        <v>0.41666666666666669</v>
      </c>
      <c r="C11" s="14" t="s">
        <v>8</v>
      </c>
      <c r="D11" s="43">
        <v>0.77083333333333337</v>
      </c>
      <c r="E11" s="46">
        <v>4.1666666666666664E-2</v>
      </c>
      <c r="F11" s="47"/>
      <c r="G11" s="68">
        <f t="shared" ca="1" si="2"/>
        <v>0.33333333333333331</v>
      </c>
      <c r="H11" s="57">
        <f t="shared" si="3"/>
        <v>0.3125</v>
      </c>
      <c r="I11" s="413" t="s">
        <v>82</v>
      </c>
      <c r="J11" s="414"/>
      <c r="K11" s="415"/>
      <c r="L11" s="416"/>
      <c r="M11" s="39" t="str">
        <f t="shared" ca="1" si="4"/>
        <v>営業日</v>
      </c>
      <c r="N11" s="77">
        <f t="shared" ref="N11:N39" si="8">IF(N10="", "",IF(MONTH(N10)=MONTH(N10+1),N10+1,""))</f>
        <v>41307</v>
      </c>
      <c r="O11" s="129">
        <f ca="1">IF(ISERROR(M11), 0, IF(M11="営業日", $Q$3, 0))</f>
        <v>10</v>
      </c>
      <c r="P11" s="130">
        <f>H11*24</f>
        <v>7.5</v>
      </c>
      <c r="Q11" s="99">
        <f t="shared" ca="1" si="5"/>
        <v>0</v>
      </c>
      <c r="R11" s="92"/>
      <c r="S11" s="102">
        <f t="shared" ca="1" si="5"/>
        <v>0</v>
      </c>
      <c r="T11" s="93"/>
      <c r="U11" s="105">
        <f t="shared" ca="1" si="5"/>
        <v>0</v>
      </c>
      <c r="V11" s="94"/>
      <c r="W11" s="111">
        <f t="shared" ca="1" si="5"/>
        <v>0</v>
      </c>
      <c r="X11" s="112"/>
      <c r="Y11" s="161">
        <f t="shared" si="6"/>
        <v>0</v>
      </c>
    </row>
    <row r="12" spans="1:25" ht="20.100000000000001" customHeight="1" x14ac:dyDescent="0.15">
      <c r="A12" s="60">
        <f t="shared" si="7"/>
        <v>41308</v>
      </c>
      <c r="B12" s="62"/>
      <c r="C12" s="14" t="s">
        <v>8</v>
      </c>
      <c r="D12" s="43"/>
      <c r="E12" s="48"/>
      <c r="F12" s="47"/>
      <c r="G12" s="68">
        <f t="shared" ca="1" si="2"/>
        <v>0</v>
      </c>
      <c r="H12" s="57">
        <f t="shared" si="3"/>
        <v>0</v>
      </c>
      <c r="I12" s="413"/>
      <c r="J12" s="414"/>
      <c r="K12" s="415"/>
      <c r="L12" s="416"/>
      <c r="M12" s="39" t="str">
        <f t="shared" ca="1" si="4"/>
        <v/>
      </c>
      <c r="N12" s="77">
        <f t="shared" si="8"/>
        <v>41308</v>
      </c>
      <c r="O12" s="129">
        <f t="shared" ref="O12:O39" ca="1" si="9">IF(ISERROR(M12), 0, IF(M12="営業日", $Q$3, 0))</f>
        <v>0</v>
      </c>
      <c r="P12" s="130">
        <f t="shared" ref="P12:P39" si="10">H12*24</f>
        <v>0</v>
      </c>
      <c r="Q12" s="99">
        <f t="shared" ca="1" si="5"/>
        <v>0</v>
      </c>
      <c r="R12" s="92"/>
      <c r="S12" s="102">
        <f t="shared" ca="1" si="5"/>
        <v>0</v>
      </c>
      <c r="T12" s="93"/>
      <c r="U12" s="105">
        <f t="shared" ca="1" si="5"/>
        <v>0</v>
      </c>
      <c r="V12" s="94"/>
      <c r="W12" s="111">
        <f t="shared" ca="1" si="5"/>
        <v>0</v>
      </c>
      <c r="X12" s="112"/>
      <c r="Y12" s="161">
        <f t="shared" si="6"/>
        <v>0</v>
      </c>
    </row>
    <row r="13" spans="1:25" ht="20.100000000000001" customHeight="1" x14ac:dyDescent="0.15">
      <c r="A13" s="60">
        <f t="shared" si="7"/>
        <v>41309</v>
      </c>
      <c r="B13" s="62"/>
      <c r="C13" s="14" t="s">
        <v>8</v>
      </c>
      <c r="D13" s="43"/>
      <c r="E13" s="48"/>
      <c r="F13" s="47"/>
      <c r="G13" s="68">
        <f t="shared" ca="1" si="2"/>
        <v>0</v>
      </c>
      <c r="H13" s="57">
        <f t="shared" si="3"/>
        <v>0</v>
      </c>
      <c r="I13" s="413"/>
      <c r="J13" s="414"/>
      <c r="K13" s="415"/>
      <c r="L13" s="416"/>
      <c r="M13" s="39" t="str">
        <f t="shared" ca="1" si="4"/>
        <v/>
      </c>
      <c r="N13" s="77">
        <f t="shared" si="8"/>
        <v>41309</v>
      </c>
      <c r="O13" s="129">
        <f t="shared" ca="1" si="9"/>
        <v>0</v>
      </c>
      <c r="P13" s="130">
        <f t="shared" si="10"/>
        <v>0</v>
      </c>
      <c r="Q13" s="99">
        <f t="shared" ca="1" si="5"/>
        <v>0</v>
      </c>
      <c r="R13" s="92"/>
      <c r="S13" s="102">
        <f t="shared" ca="1" si="5"/>
        <v>0</v>
      </c>
      <c r="T13" s="93"/>
      <c r="U13" s="105">
        <f t="shared" ca="1" si="5"/>
        <v>0</v>
      </c>
      <c r="V13" s="94"/>
      <c r="W13" s="111">
        <f t="shared" ca="1" si="5"/>
        <v>0</v>
      </c>
      <c r="X13" s="112"/>
      <c r="Y13" s="161">
        <f t="shared" si="6"/>
        <v>0</v>
      </c>
    </row>
    <row r="14" spans="1:25" ht="20.100000000000001" customHeight="1" x14ac:dyDescent="0.15">
      <c r="A14" s="60">
        <f t="shared" si="7"/>
        <v>41310</v>
      </c>
      <c r="B14" s="62">
        <v>0.41666666666666669</v>
      </c>
      <c r="C14" s="14" t="s">
        <v>8</v>
      </c>
      <c r="D14" s="43">
        <v>0.8125</v>
      </c>
      <c r="E14" s="46">
        <v>4.1666666666666664E-2</v>
      </c>
      <c r="F14" s="47"/>
      <c r="G14" s="68">
        <f t="shared" ca="1" si="2"/>
        <v>0.33333333333333331</v>
      </c>
      <c r="H14" s="57">
        <f t="shared" si="3"/>
        <v>0.35416666666666663</v>
      </c>
      <c r="I14" s="413"/>
      <c r="J14" s="414"/>
      <c r="K14" s="415"/>
      <c r="L14" s="416"/>
      <c r="M14" s="39" t="str">
        <f t="shared" ca="1" si="4"/>
        <v>営業日</v>
      </c>
      <c r="N14" s="77">
        <f t="shared" si="8"/>
        <v>41310</v>
      </c>
      <c r="O14" s="129">
        <f t="shared" ca="1" si="9"/>
        <v>10</v>
      </c>
      <c r="P14" s="130">
        <f t="shared" si="10"/>
        <v>8.5</v>
      </c>
      <c r="Q14" s="99">
        <f t="shared" ca="1" si="5"/>
        <v>0</v>
      </c>
      <c r="R14" s="92"/>
      <c r="S14" s="102">
        <f t="shared" ca="1" si="5"/>
        <v>0</v>
      </c>
      <c r="T14" s="93"/>
      <c r="U14" s="105">
        <f t="shared" ca="1" si="5"/>
        <v>0</v>
      </c>
      <c r="V14" s="94"/>
      <c r="W14" s="111">
        <f t="shared" ca="1" si="5"/>
        <v>0</v>
      </c>
      <c r="X14" s="112"/>
      <c r="Y14" s="161">
        <f t="shared" si="6"/>
        <v>0</v>
      </c>
    </row>
    <row r="15" spans="1:25" ht="20.100000000000001" customHeight="1" x14ac:dyDescent="0.15">
      <c r="A15" s="60">
        <f t="shared" si="7"/>
        <v>41311</v>
      </c>
      <c r="B15" s="62">
        <v>0.41666666666666669</v>
      </c>
      <c r="C15" s="14" t="s">
        <v>8</v>
      </c>
      <c r="D15" s="43">
        <v>0.91666666666666663</v>
      </c>
      <c r="E15" s="46">
        <v>4.1666666666666664E-2</v>
      </c>
      <c r="F15" s="47"/>
      <c r="G15" s="68">
        <f t="shared" ca="1" si="2"/>
        <v>0.33333333333333331</v>
      </c>
      <c r="H15" s="57">
        <f t="shared" si="3"/>
        <v>0.45833333333333326</v>
      </c>
      <c r="I15" s="413"/>
      <c r="J15" s="414"/>
      <c r="K15" s="415"/>
      <c r="L15" s="416"/>
      <c r="M15" s="39" t="str">
        <f t="shared" ca="1" si="4"/>
        <v>営業日</v>
      </c>
      <c r="N15" s="77">
        <f t="shared" si="8"/>
        <v>41311</v>
      </c>
      <c r="O15" s="129">
        <f t="shared" ca="1" si="9"/>
        <v>10</v>
      </c>
      <c r="P15" s="130">
        <f t="shared" si="10"/>
        <v>10.999999999999998</v>
      </c>
      <c r="Q15" s="99">
        <f t="shared" ca="1" si="5"/>
        <v>0</v>
      </c>
      <c r="R15" s="92"/>
      <c r="S15" s="102">
        <f t="shared" ca="1" si="5"/>
        <v>0</v>
      </c>
      <c r="T15" s="93"/>
      <c r="U15" s="105">
        <f t="shared" ca="1" si="5"/>
        <v>0</v>
      </c>
      <c r="V15" s="94"/>
      <c r="W15" s="111">
        <f t="shared" ca="1" si="5"/>
        <v>0</v>
      </c>
      <c r="X15" s="112"/>
      <c r="Y15" s="161">
        <f t="shared" si="6"/>
        <v>0</v>
      </c>
    </row>
    <row r="16" spans="1:25" ht="20.100000000000001" customHeight="1" x14ac:dyDescent="0.15">
      <c r="A16" s="60">
        <f t="shared" si="7"/>
        <v>41312</v>
      </c>
      <c r="B16" s="62">
        <v>0.4375</v>
      </c>
      <c r="C16" s="14" t="s">
        <v>8</v>
      </c>
      <c r="D16" s="43">
        <v>0.875</v>
      </c>
      <c r="E16" s="46">
        <v>4.1666666666666664E-2</v>
      </c>
      <c r="F16" s="47"/>
      <c r="G16" s="68">
        <f t="shared" ca="1" si="2"/>
        <v>0.33333333333333331</v>
      </c>
      <c r="H16" s="57">
        <f t="shared" si="3"/>
        <v>0.39583333333333331</v>
      </c>
      <c r="I16" s="413"/>
      <c r="J16" s="414"/>
      <c r="K16" s="415"/>
      <c r="L16" s="416"/>
      <c r="M16" s="39" t="str">
        <f t="shared" ca="1" si="4"/>
        <v>営業日</v>
      </c>
      <c r="N16" s="77">
        <f t="shared" si="8"/>
        <v>41312</v>
      </c>
      <c r="O16" s="129">
        <f t="shared" ca="1" si="9"/>
        <v>10</v>
      </c>
      <c r="P16" s="130">
        <f t="shared" si="10"/>
        <v>9.5</v>
      </c>
      <c r="Q16" s="99">
        <f t="shared" ca="1" si="5"/>
        <v>0</v>
      </c>
      <c r="R16" s="92"/>
      <c r="S16" s="102">
        <f t="shared" ca="1" si="5"/>
        <v>0</v>
      </c>
      <c r="T16" s="93"/>
      <c r="U16" s="105">
        <f t="shared" ca="1" si="5"/>
        <v>0</v>
      </c>
      <c r="V16" s="94"/>
      <c r="W16" s="111">
        <f t="shared" ca="1" si="5"/>
        <v>0</v>
      </c>
      <c r="X16" s="112"/>
      <c r="Y16" s="161">
        <f t="shared" si="6"/>
        <v>0</v>
      </c>
    </row>
    <row r="17" spans="1:25" ht="20.100000000000001" customHeight="1" x14ac:dyDescent="0.15">
      <c r="A17" s="60">
        <f t="shared" si="7"/>
        <v>41313</v>
      </c>
      <c r="B17" s="62">
        <v>0.41666666666666669</v>
      </c>
      <c r="C17" s="14" t="s">
        <v>8</v>
      </c>
      <c r="D17" s="43">
        <v>0.79166666666666663</v>
      </c>
      <c r="E17" s="46">
        <v>4.1666666666666664E-2</v>
      </c>
      <c r="F17" s="47"/>
      <c r="G17" s="68">
        <f t="shared" ca="1" si="2"/>
        <v>0.33333333333333331</v>
      </c>
      <c r="H17" s="57">
        <f t="shared" si="3"/>
        <v>0.33333333333333326</v>
      </c>
      <c r="I17" s="413"/>
      <c r="J17" s="414"/>
      <c r="K17" s="415"/>
      <c r="L17" s="416"/>
      <c r="M17" s="39" t="str">
        <f t="shared" ca="1" si="4"/>
        <v>営業日</v>
      </c>
      <c r="N17" s="77">
        <f t="shared" si="8"/>
        <v>41313</v>
      </c>
      <c r="O17" s="129">
        <f t="shared" ca="1" si="9"/>
        <v>10</v>
      </c>
      <c r="P17" s="130">
        <f t="shared" si="10"/>
        <v>7.9999999999999982</v>
      </c>
      <c r="Q17" s="99">
        <f t="shared" ca="1" si="5"/>
        <v>0</v>
      </c>
      <c r="R17" s="92"/>
      <c r="S17" s="102">
        <f t="shared" ca="1" si="5"/>
        <v>0</v>
      </c>
      <c r="T17" s="93"/>
      <c r="U17" s="105">
        <f t="shared" ca="1" si="5"/>
        <v>0</v>
      </c>
      <c r="V17" s="94"/>
      <c r="W17" s="111">
        <f t="shared" ca="1" si="5"/>
        <v>0</v>
      </c>
      <c r="X17" s="112"/>
      <c r="Y17" s="161">
        <f t="shared" si="6"/>
        <v>0</v>
      </c>
    </row>
    <row r="18" spans="1:25" ht="20.100000000000001" customHeight="1" x14ac:dyDescent="0.15">
      <c r="A18" s="60">
        <f t="shared" si="7"/>
        <v>41314</v>
      </c>
      <c r="B18" s="62">
        <v>0.41666666666666669</v>
      </c>
      <c r="C18" s="14" t="s">
        <v>8</v>
      </c>
      <c r="D18" s="43">
        <v>0.72916666666666663</v>
      </c>
      <c r="E18" s="46">
        <v>4.1666666666666664E-2</v>
      </c>
      <c r="F18" s="47"/>
      <c r="G18" s="68">
        <f t="shared" ca="1" si="2"/>
        <v>0.33333333333333331</v>
      </c>
      <c r="H18" s="57">
        <f t="shared" si="3"/>
        <v>0.27083333333333326</v>
      </c>
      <c r="I18" s="413" t="s">
        <v>63</v>
      </c>
      <c r="J18" s="414"/>
      <c r="K18" s="415"/>
      <c r="L18" s="416"/>
      <c r="M18" s="39" t="str">
        <f t="shared" ca="1" si="4"/>
        <v>営業日</v>
      </c>
      <c r="N18" s="77">
        <f t="shared" si="8"/>
        <v>41314</v>
      </c>
      <c r="O18" s="129">
        <f t="shared" ca="1" si="9"/>
        <v>10</v>
      </c>
      <c r="P18" s="130">
        <f t="shared" si="10"/>
        <v>6.4999999999999982</v>
      </c>
      <c r="Q18" s="99">
        <f t="shared" ca="1" si="5"/>
        <v>0</v>
      </c>
      <c r="R18" s="92"/>
      <c r="S18" s="102">
        <f t="shared" ca="1" si="5"/>
        <v>0</v>
      </c>
      <c r="T18" s="93"/>
      <c r="U18" s="105">
        <f t="shared" ca="1" si="5"/>
        <v>0</v>
      </c>
      <c r="V18" s="94"/>
      <c r="W18" s="111">
        <f t="shared" ca="1" si="5"/>
        <v>0</v>
      </c>
      <c r="X18" s="112"/>
      <c r="Y18" s="161">
        <f t="shared" si="6"/>
        <v>0</v>
      </c>
    </row>
    <row r="19" spans="1:25" ht="20.100000000000001" customHeight="1" x14ac:dyDescent="0.15">
      <c r="A19" s="60">
        <f t="shared" si="7"/>
        <v>41315</v>
      </c>
      <c r="B19" s="62"/>
      <c r="C19" s="14" t="s">
        <v>8</v>
      </c>
      <c r="D19" s="43"/>
      <c r="E19" s="48"/>
      <c r="F19" s="47"/>
      <c r="G19" s="68">
        <f t="shared" ca="1" si="2"/>
        <v>0</v>
      </c>
      <c r="H19" s="57">
        <f t="shared" si="3"/>
        <v>0</v>
      </c>
      <c r="I19" s="413"/>
      <c r="J19" s="414"/>
      <c r="K19" s="415"/>
      <c r="L19" s="416"/>
      <c r="M19" s="39" t="str">
        <f t="shared" ca="1" si="4"/>
        <v/>
      </c>
      <c r="N19" s="77">
        <f t="shared" si="8"/>
        <v>41315</v>
      </c>
      <c r="O19" s="129">
        <f t="shared" ca="1" si="9"/>
        <v>0</v>
      </c>
      <c r="P19" s="130">
        <f t="shared" si="10"/>
        <v>0</v>
      </c>
      <c r="Q19" s="99">
        <f t="shared" ca="1" si="5"/>
        <v>0</v>
      </c>
      <c r="R19" s="92"/>
      <c r="S19" s="102">
        <f t="shared" ca="1" si="5"/>
        <v>0</v>
      </c>
      <c r="T19" s="93"/>
      <c r="U19" s="105">
        <f t="shared" ca="1" si="5"/>
        <v>0</v>
      </c>
      <c r="V19" s="94"/>
      <c r="W19" s="111">
        <f t="shared" ca="1" si="5"/>
        <v>0</v>
      </c>
      <c r="X19" s="112"/>
      <c r="Y19" s="161">
        <f t="shared" si="6"/>
        <v>0</v>
      </c>
    </row>
    <row r="20" spans="1:25" ht="20.100000000000001" customHeight="1" x14ac:dyDescent="0.15">
      <c r="A20" s="60">
        <f t="shared" si="7"/>
        <v>41316</v>
      </c>
      <c r="B20" s="62"/>
      <c r="C20" s="14" t="s">
        <v>8</v>
      </c>
      <c r="D20" s="43"/>
      <c r="E20" s="48"/>
      <c r="F20" s="47"/>
      <c r="G20" s="68">
        <f t="shared" ca="1" si="2"/>
        <v>0</v>
      </c>
      <c r="H20" s="57">
        <f t="shared" si="3"/>
        <v>0</v>
      </c>
      <c r="I20" s="413"/>
      <c r="J20" s="414"/>
      <c r="K20" s="415"/>
      <c r="L20" s="416"/>
      <c r="M20" s="39" t="str">
        <f t="shared" ca="1" si="4"/>
        <v/>
      </c>
      <c r="N20" s="77">
        <f t="shared" si="8"/>
        <v>41316</v>
      </c>
      <c r="O20" s="129">
        <f t="shared" ca="1" si="9"/>
        <v>0</v>
      </c>
      <c r="P20" s="130">
        <f t="shared" si="10"/>
        <v>0</v>
      </c>
      <c r="Q20" s="99">
        <f t="shared" ca="1" si="5"/>
        <v>0</v>
      </c>
      <c r="R20" s="92"/>
      <c r="S20" s="102">
        <f t="shared" ca="1" si="5"/>
        <v>0</v>
      </c>
      <c r="T20" s="93"/>
      <c r="U20" s="105">
        <f t="shared" ca="1" si="5"/>
        <v>0</v>
      </c>
      <c r="V20" s="94"/>
      <c r="W20" s="111">
        <f t="shared" ca="1" si="5"/>
        <v>0</v>
      </c>
      <c r="X20" s="112"/>
      <c r="Y20" s="161">
        <f t="shared" si="6"/>
        <v>0</v>
      </c>
    </row>
    <row r="21" spans="1:25" ht="20.100000000000001" customHeight="1" x14ac:dyDescent="0.15">
      <c r="A21" s="60">
        <f t="shared" si="7"/>
        <v>41317</v>
      </c>
      <c r="B21" s="62">
        <v>0.41666666666666669</v>
      </c>
      <c r="C21" s="14" t="s">
        <v>8</v>
      </c>
      <c r="D21" s="43">
        <v>0.83333333333333337</v>
      </c>
      <c r="E21" s="46">
        <v>4.1666666666666664E-2</v>
      </c>
      <c r="F21" s="47"/>
      <c r="G21" s="68">
        <f t="shared" ca="1" si="2"/>
        <v>0.33333333333333331</v>
      </c>
      <c r="H21" s="57">
        <f t="shared" si="3"/>
        <v>0.375</v>
      </c>
      <c r="I21" s="413"/>
      <c r="J21" s="414"/>
      <c r="K21" s="415"/>
      <c r="L21" s="416"/>
      <c r="M21" s="39" t="str">
        <f t="shared" ca="1" si="4"/>
        <v>営業日</v>
      </c>
      <c r="N21" s="77">
        <f t="shared" si="8"/>
        <v>41317</v>
      </c>
      <c r="O21" s="129">
        <f t="shared" ca="1" si="9"/>
        <v>10</v>
      </c>
      <c r="P21" s="130">
        <f t="shared" si="10"/>
        <v>9</v>
      </c>
      <c r="Q21" s="99">
        <f t="shared" ca="1" si="5"/>
        <v>0</v>
      </c>
      <c r="R21" s="92"/>
      <c r="S21" s="102">
        <f t="shared" ca="1" si="5"/>
        <v>0</v>
      </c>
      <c r="T21" s="93"/>
      <c r="U21" s="105">
        <f t="shared" ca="1" si="5"/>
        <v>0</v>
      </c>
      <c r="V21" s="94"/>
      <c r="W21" s="111">
        <f t="shared" ca="1" si="5"/>
        <v>0</v>
      </c>
      <c r="X21" s="112"/>
      <c r="Y21" s="161">
        <f t="shared" si="6"/>
        <v>0</v>
      </c>
    </row>
    <row r="22" spans="1:25" ht="20.100000000000001" customHeight="1" x14ac:dyDescent="0.15">
      <c r="A22" s="60">
        <f t="shared" si="7"/>
        <v>41318</v>
      </c>
      <c r="B22" s="62">
        <v>0.41666666666666669</v>
      </c>
      <c r="C22" s="14" t="s">
        <v>8</v>
      </c>
      <c r="D22" s="43">
        <v>0.8125</v>
      </c>
      <c r="E22" s="46">
        <v>4.1666666666666664E-2</v>
      </c>
      <c r="F22" s="47"/>
      <c r="G22" s="68">
        <f t="shared" ca="1" si="2"/>
        <v>0.33333333333333331</v>
      </c>
      <c r="H22" s="57">
        <f t="shared" si="3"/>
        <v>0.35416666666666663</v>
      </c>
      <c r="I22" s="413"/>
      <c r="J22" s="414"/>
      <c r="K22" s="415"/>
      <c r="L22" s="416"/>
      <c r="M22" s="39" t="str">
        <f t="shared" ca="1" si="4"/>
        <v>営業日</v>
      </c>
      <c r="N22" s="77">
        <f t="shared" si="8"/>
        <v>41318</v>
      </c>
      <c r="O22" s="129">
        <f t="shared" ca="1" si="9"/>
        <v>10</v>
      </c>
      <c r="P22" s="130">
        <f t="shared" si="10"/>
        <v>8.5</v>
      </c>
      <c r="Q22" s="99">
        <f t="shared" ca="1" si="5"/>
        <v>0</v>
      </c>
      <c r="R22" s="92"/>
      <c r="S22" s="102">
        <f t="shared" ca="1" si="5"/>
        <v>0</v>
      </c>
      <c r="T22" s="93"/>
      <c r="U22" s="105">
        <f t="shared" ca="1" si="5"/>
        <v>0</v>
      </c>
      <c r="V22" s="94"/>
      <c r="W22" s="111">
        <f t="shared" ca="1" si="5"/>
        <v>0</v>
      </c>
      <c r="X22" s="112"/>
      <c r="Y22" s="161">
        <f t="shared" si="6"/>
        <v>0</v>
      </c>
    </row>
    <row r="23" spans="1:25" ht="20.100000000000001" customHeight="1" x14ac:dyDescent="0.15">
      <c r="A23" s="60">
        <f t="shared" si="7"/>
        <v>41319</v>
      </c>
      <c r="B23" s="62">
        <v>0.41666666666666669</v>
      </c>
      <c r="C23" s="14" t="s">
        <v>8</v>
      </c>
      <c r="D23" s="43">
        <v>0.89583333333333337</v>
      </c>
      <c r="E23" s="46">
        <v>4.1666666666666664E-2</v>
      </c>
      <c r="F23" s="47"/>
      <c r="G23" s="68">
        <f t="shared" ca="1" si="2"/>
        <v>0.33333333333333331</v>
      </c>
      <c r="H23" s="57">
        <f t="shared" si="3"/>
        <v>0.4375</v>
      </c>
      <c r="I23" s="413"/>
      <c r="J23" s="414"/>
      <c r="K23" s="415"/>
      <c r="L23" s="416"/>
      <c r="M23" s="39" t="str">
        <f t="shared" ca="1" si="4"/>
        <v>営業日</v>
      </c>
      <c r="N23" s="77">
        <f t="shared" si="8"/>
        <v>41319</v>
      </c>
      <c r="O23" s="129">
        <f t="shared" ca="1" si="9"/>
        <v>10</v>
      </c>
      <c r="P23" s="130">
        <f t="shared" si="10"/>
        <v>10.5</v>
      </c>
      <c r="Q23" s="99">
        <f t="shared" ca="1" si="5"/>
        <v>0</v>
      </c>
      <c r="R23" s="92"/>
      <c r="S23" s="102">
        <f t="shared" ca="1" si="5"/>
        <v>0</v>
      </c>
      <c r="T23" s="93"/>
      <c r="U23" s="105">
        <f t="shared" ca="1" si="5"/>
        <v>0</v>
      </c>
      <c r="V23" s="94"/>
      <c r="W23" s="111">
        <f t="shared" ca="1" si="5"/>
        <v>0</v>
      </c>
      <c r="X23" s="112"/>
      <c r="Y23" s="161">
        <f t="shared" si="6"/>
        <v>0</v>
      </c>
    </row>
    <row r="24" spans="1:25" ht="20.100000000000001" customHeight="1" x14ac:dyDescent="0.15">
      <c r="A24" s="60">
        <f t="shared" si="7"/>
        <v>41320</v>
      </c>
      <c r="B24" s="62">
        <v>0.41666666666666669</v>
      </c>
      <c r="C24" s="14" t="s">
        <v>8</v>
      </c>
      <c r="D24" s="43">
        <v>0.89583333333333337</v>
      </c>
      <c r="E24" s="46">
        <v>4.1666666666666664E-2</v>
      </c>
      <c r="F24" s="47"/>
      <c r="G24" s="68">
        <f t="shared" ca="1" si="2"/>
        <v>0.33333333333333331</v>
      </c>
      <c r="H24" s="57">
        <f t="shared" si="3"/>
        <v>0.4375</v>
      </c>
      <c r="I24" s="413"/>
      <c r="J24" s="414"/>
      <c r="K24" s="415"/>
      <c r="L24" s="416"/>
      <c r="M24" s="39" t="str">
        <f t="shared" ca="1" si="4"/>
        <v>営業日</v>
      </c>
      <c r="N24" s="77">
        <f t="shared" si="8"/>
        <v>41320</v>
      </c>
      <c r="O24" s="129">
        <f t="shared" ca="1" si="9"/>
        <v>10</v>
      </c>
      <c r="P24" s="130">
        <f t="shared" si="10"/>
        <v>10.5</v>
      </c>
      <c r="Q24" s="99">
        <f t="shared" ca="1" si="5"/>
        <v>0</v>
      </c>
      <c r="R24" s="92"/>
      <c r="S24" s="102">
        <f t="shared" ca="1" si="5"/>
        <v>0</v>
      </c>
      <c r="T24" s="93"/>
      <c r="U24" s="105">
        <f t="shared" ca="1" si="5"/>
        <v>0</v>
      </c>
      <c r="V24" s="94"/>
      <c r="W24" s="111">
        <f t="shared" ca="1" si="5"/>
        <v>0</v>
      </c>
      <c r="X24" s="112"/>
      <c r="Y24" s="161">
        <f t="shared" si="6"/>
        <v>0</v>
      </c>
    </row>
    <row r="25" spans="1:25" ht="20.100000000000001" customHeight="1" x14ac:dyDescent="0.15">
      <c r="A25" s="60">
        <f t="shared" si="7"/>
        <v>41321</v>
      </c>
      <c r="B25" s="62">
        <v>0.41666666666666669</v>
      </c>
      <c r="C25" s="14" t="s">
        <v>8</v>
      </c>
      <c r="D25" s="43">
        <v>0.95833333333333337</v>
      </c>
      <c r="E25" s="46">
        <v>4.1666666666666664E-2</v>
      </c>
      <c r="F25" s="47"/>
      <c r="G25" s="68">
        <f t="shared" ca="1" si="2"/>
        <v>0.33333333333333331</v>
      </c>
      <c r="H25" s="57">
        <f t="shared" si="3"/>
        <v>0.50000000000000011</v>
      </c>
      <c r="I25" s="413"/>
      <c r="J25" s="414"/>
      <c r="K25" s="415"/>
      <c r="L25" s="416"/>
      <c r="M25" s="39" t="str">
        <f t="shared" ca="1" si="4"/>
        <v>営業日</v>
      </c>
      <c r="N25" s="77">
        <f t="shared" si="8"/>
        <v>41321</v>
      </c>
      <c r="O25" s="129">
        <f t="shared" ca="1" si="9"/>
        <v>10</v>
      </c>
      <c r="P25" s="130">
        <f t="shared" si="10"/>
        <v>12.000000000000004</v>
      </c>
      <c r="Q25" s="99">
        <f t="shared" ca="1" si="5"/>
        <v>0</v>
      </c>
      <c r="R25" s="92"/>
      <c r="S25" s="102">
        <f t="shared" ca="1" si="5"/>
        <v>0</v>
      </c>
      <c r="T25" s="93"/>
      <c r="U25" s="105">
        <f t="shared" ca="1" si="5"/>
        <v>0</v>
      </c>
      <c r="V25" s="94"/>
      <c r="W25" s="111">
        <f t="shared" ca="1" si="5"/>
        <v>0</v>
      </c>
      <c r="X25" s="112"/>
      <c r="Y25" s="161">
        <f t="shared" si="6"/>
        <v>0</v>
      </c>
    </row>
    <row r="26" spans="1:25" ht="20.100000000000001" customHeight="1" x14ac:dyDescent="0.15">
      <c r="A26" s="60">
        <f t="shared" si="7"/>
        <v>41322</v>
      </c>
      <c r="B26" s="62"/>
      <c r="C26" s="14" t="s">
        <v>8</v>
      </c>
      <c r="D26" s="43"/>
      <c r="E26" s="48"/>
      <c r="F26" s="47"/>
      <c r="G26" s="68">
        <f t="shared" ca="1" si="2"/>
        <v>0</v>
      </c>
      <c r="H26" s="57">
        <f t="shared" si="3"/>
        <v>0</v>
      </c>
      <c r="I26" s="413"/>
      <c r="J26" s="414"/>
      <c r="K26" s="415"/>
      <c r="L26" s="416"/>
      <c r="M26" s="39" t="str">
        <f t="shared" ca="1" si="4"/>
        <v/>
      </c>
      <c r="N26" s="77">
        <f t="shared" si="8"/>
        <v>41322</v>
      </c>
      <c r="O26" s="129">
        <f t="shared" ca="1" si="9"/>
        <v>0</v>
      </c>
      <c r="P26" s="130">
        <f t="shared" si="10"/>
        <v>0</v>
      </c>
      <c r="Q26" s="99">
        <f t="shared" ca="1" si="5"/>
        <v>0</v>
      </c>
      <c r="R26" s="92"/>
      <c r="S26" s="102">
        <f t="shared" ca="1" si="5"/>
        <v>0</v>
      </c>
      <c r="T26" s="93"/>
      <c r="U26" s="105">
        <f t="shared" ca="1" si="5"/>
        <v>0</v>
      </c>
      <c r="V26" s="94"/>
      <c r="W26" s="111">
        <f t="shared" ca="1" si="5"/>
        <v>0</v>
      </c>
      <c r="X26" s="112"/>
      <c r="Y26" s="161">
        <f t="shared" si="6"/>
        <v>0</v>
      </c>
    </row>
    <row r="27" spans="1:25" ht="20.100000000000001" customHeight="1" x14ac:dyDescent="0.15">
      <c r="A27" s="60">
        <f t="shared" si="7"/>
        <v>41323</v>
      </c>
      <c r="B27" s="62"/>
      <c r="C27" s="14" t="s">
        <v>8</v>
      </c>
      <c r="D27" s="43"/>
      <c r="E27" s="48"/>
      <c r="F27" s="47"/>
      <c r="G27" s="68">
        <f t="shared" ca="1" si="2"/>
        <v>0</v>
      </c>
      <c r="H27" s="57">
        <f t="shared" si="3"/>
        <v>0</v>
      </c>
      <c r="I27" s="413"/>
      <c r="J27" s="414"/>
      <c r="K27" s="415"/>
      <c r="L27" s="416"/>
      <c r="M27" s="39" t="str">
        <f t="shared" ca="1" si="4"/>
        <v/>
      </c>
      <c r="N27" s="77">
        <f t="shared" si="8"/>
        <v>41323</v>
      </c>
      <c r="O27" s="129">
        <f t="shared" ca="1" si="9"/>
        <v>0</v>
      </c>
      <c r="P27" s="130">
        <f t="shared" si="10"/>
        <v>0</v>
      </c>
      <c r="Q27" s="99">
        <f t="shared" ca="1" si="5"/>
        <v>0</v>
      </c>
      <c r="R27" s="92"/>
      <c r="S27" s="102">
        <f t="shared" ca="1" si="5"/>
        <v>0</v>
      </c>
      <c r="T27" s="93"/>
      <c r="U27" s="105">
        <f t="shared" ca="1" si="5"/>
        <v>0</v>
      </c>
      <c r="V27" s="94"/>
      <c r="W27" s="111">
        <f t="shared" ca="1" si="5"/>
        <v>0</v>
      </c>
      <c r="X27" s="112"/>
      <c r="Y27" s="161">
        <f t="shared" si="6"/>
        <v>0</v>
      </c>
    </row>
    <row r="28" spans="1:25" ht="20.100000000000001" customHeight="1" x14ac:dyDescent="0.15">
      <c r="A28" s="60">
        <f t="shared" si="7"/>
        <v>41324</v>
      </c>
      <c r="B28" s="62">
        <v>0.41666666666666669</v>
      </c>
      <c r="C28" s="14" t="s">
        <v>8</v>
      </c>
      <c r="D28" s="43">
        <v>0.9375</v>
      </c>
      <c r="E28" s="46">
        <v>4.1666666666666664E-2</v>
      </c>
      <c r="F28" s="47"/>
      <c r="G28" s="68">
        <f t="shared" ca="1" si="2"/>
        <v>0.33333333333333331</v>
      </c>
      <c r="H28" s="57">
        <f t="shared" si="3"/>
        <v>0.47916666666666657</v>
      </c>
      <c r="I28" s="425"/>
      <c r="J28" s="425"/>
      <c r="K28" s="425"/>
      <c r="L28" s="426"/>
      <c r="M28" s="39" t="str">
        <f t="shared" ca="1" si="4"/>
        <v>営業日</v>
      </c>
      <c r="N28" s="77">
        <f t="shared" si="8"/>
        <v>41324</v>
      </c>
      <c r="O28" s="129">
        <f t="shared" ca="1" si="9"/>
        <v>10</v>
      </c>
      <c r="P28" s="130">
        <f t="shared" si="10"/>
        <v>11.499999999999998</v>
      </c>
      <c r="Q28" s="99">
        <f t="shared" ca="1" si="5"/>
        <v>0</v>
      </c>
      <c r="R28" s="92"/>
      <c r="S28" s="102">
        <f t="shared" ca="1" si="5"/>
        <v>0</v>
      </c>
      <c r="T28" s="93"/>
      <c r="U28" s="105">
        <f t="shared" ca="1" si="5"/>
        <v>0</v>
      </c>
      <c r="V28" s="94"/>
      <c r="W28" s="111">
        <f t="shared" ca="1" si="5"/>
        <v>0</v>
      </c>
      <c r="X28" s="112"/>
      <c r="Y28" s="161">
        <f t="shared" si="6"/>
        <v>0</v>
      </c>
    </row>
    <row r="29" spans="1:25" ht="20.100000000000001" customHeight="1" x14ac:dyDescent="0.15">
      <c r="A29" s="60">
        <f t="shared" si="7"/>
        <v>41325</v>
      </c>
      <c r="B29" s="62">
        <v>0.41666666666666669</v>
      </c>
      <c r="C29" s="14" t="s">
        <v>8</v>
      </c>
      <c r="D29" s="43">
        <v>0.79166666666666663</v>
      </c>
      <c r="E29" s="46">
        <v>4.1666666666666664E-2</v>
      </c>
      <c r="F29" s="47"/>
      <c r="G29" s="68">
        <f t="shared" ca="1" si="2"/>
        <v>0.33333333333333331</v>
      </c>
      <c r="H29" s="57">
        <f t="shared" si="3"/>
        <v>0.33333333333333326</v>
      </c>
      <c r="I29" s="413"/>
      <c r="J29" s="414"/>
      <c r="K29" s="415"/>
      <c r="L29" s="416"/>
      <c r="M29" s="39" t="str">
        <f t="shared" ca="1" si="4"/>
        <v>営業日</v>
      </c>
      <c r="N29" s="77">
        <f t="shared" si="8"/>
        <v>41325</v>
      </c>
      <c r="O29" s="129">
        <f t="shared" ca="1" si="9"/>
        <v>10</v>
      </c>
      <c r="P29" s="130">
        <f t="shared" si="10"/>
        <v>7.9999999999999982</v>
      </c>
      <c r="Q29" s="99">
        <f t="shared" ca="1" si="5"/>
        <v>0</v>
      </c>
      <c r="R29" s="92"/>
      <c r="S29" s="102">
        <f t="shared" ca="1" si="5"/>
        <v>0</v>
      </c>
      <c r="T29" s="93"/>
      <c r="U29" s="105">
        <f t="shared" ca="1" si="5"/>
        <v>0</v>
      </c>
      <c r="V29" s="94"/>
      <c r="W29" s="111">
        <f t="shared" ca="1" si="5"/>
        <v>0</v>
      </c>
      <c r="X29" s="112"/>
      <c r="Y29" s="161">
        <f t="shared" si="6"/>
        <v>0</v>
      </c>
    </row>
    <row r="30" spans="1:25" ht="20.100000000000001" customHeight="1" x14ac:dyDescent="0.15">
      <c r="A30" s="60">
        <f t="shared" si="7"/>
        <v>41326</v>
      </c>
      <c r="B30" s="62">
        <v>0.41666666666666669</v>
      </c>
      <c r="C30" s="14" t="s">
        <v>8</v>
      </c>
      <c r="D30" s="43">
        <v>0.79166666666666663</v>
      </c>
      <c r="E30" s="46">
        <v>4.1666666666666664E-2</v>
      </c>
      <c r="F30" s="47"/>
      <c r="G30" s="68">
        <f t="shared" ca="1" si="2"/>
        <v>0.33333333333333331</v>
      </c>
      <c r="H30" s="57">
        <f t="shared" si="3"/>
        <v>0.33333333333333326</v>
      </c>
      <c r="I30" s="413"/>
      <c r="J30" s="414"/>
      <c r="K30" s="415"/>
      <c r="L30" s="416"/>
      <c r="M30" s="39" t="str">
        <f t="shared" ca="1" si="4"/>
        <v>営業日</v>
      </c>
      <c r="N30" s="77">
        <f t="shared" si="8"/>
        <v>41326</v>
      </c>
      <c r="O30" s="129">
        <f t="shared" ca="1" si="9"/>
        <v>10</v>
      </c>
      <c r="P30" s="130">
        <f t="shared" si="10"/>
        <v>7.9999999999999982</v>
      </c>
      <c r="Q30" s="99">
        <f t="shared" ca="1" si="5"/>
        <v>0</v>
      </c>
      <c r="R30" s="92"/>
      <c r="S30" s="102">
        <f t="shared" ca="1" si="5"/>
        <v>0</v>
      </c>
      <c r="T30" s="93"/>
      <c r="U30" s="105">
        <f t="shared" ca="1" si="5"/>
        <v>0</v>
      </c>
      <c r="V30" s="94"/>
      <c r="W30" s="111">
        <f t="shared" ca="1" si="5"/>
        <v>0</v>
      </c>
      <c r="X30" s="112"/>
      <c r="Y30" s="161">
        <f t="shared" si="6"/>
        <v>0</v>
      </c>
    </row>
    <row r="31" spans="1:25" ht="20.100000000000001" customHeight="1" x14ac:dyDescent="0.15">
      <c r="A31" s="60">
        <f t="shared" si="7"/>
        <v>41327</v>
      </c>
      <c r="B31" s="62">
        <v>0.41666666666666669</v>
      </c>
      <c r="C31" s="14" t="s">
        <v>8</v>
      </c>
      <c r="D31" s="43">
        <v>0.89583333333333337</v>
      </c>
      <c r="E31" s="46">
        <v>4.1666666666666664E-2</v>
      </c>
      <c r="F31" s="47"/>
      <c r="G31" s="68">
        <f t="shared" ca="1" si="2"/>
        <v>0.33333333333333331</v>
      </c>
      <c r="H31" s="57">
        <f t="shared" si="3"/>
        <v>0.4375</v>
      </c>
      <c r="I31" s="413"/>
      <c r="J31" s="414"/>
      <c r="K31" s="415"/>
      <c r="L31" s="416"/>
      <c r="M31" s="39" t="str">
        <f t="shared" ca="1" si="4"/>
        <v>営業日</v>
      </c>
      <c r="N31" s="77">
        <f t="shared" si="8"/>
        <v>41327</v>
      </c>
      <c r="O31" s="129">
        <f t="shared" ca="1" si="9"/>
        <v>10</v>
      </c>
      <c r="P31" s="130">
        <f t="shared" si="10"/>
        <v>10.5</v>
      </c>
      <c r="Q31" s="99">
        <f t="shared" ca="1" si="5"/>
        <v>0</v>
      </c>
      <c r="R31" s="92"/>
      <c r="S31" s="102">
        <f t="shared" ca="1" si="5"/>
        <v>0</v>
      </c>
      <c r="T31" s="93"/>
      <c r="U31" s="105">
        <f t="shared" ca="1" si="5"/>
        <v>0</v>
      </c>
      <c r="V31" s="94"/>
      <c r="W31" s="111">
        <f t="shared" ca="1" si="5"/>
        <v>0</v>
      </c>
      <c r="X31" s="112"/>
      <c r="Y31" s="161">
        <f t="shared" si="6"/>
        <v>0</v>
      </c>
    </row>
    <row r="32" spans="1:25" ht="20.100000000000001" customHeight="1" x14ac:dyDescent="0.15">
      <c r="A32" s="60">
        <f t="shared" si="7"/>
        <v>41328</v>
      </c>
      <c r="B32" s="62">
        <v>0.41666666666666669</v>
      </c>
      <c r="C32" s="14" t="s">
        <v>8</v>
      </c>
      <c r="D32" s="43">
        <v>0.95833333333333337</v>
      </c>
      <c r="E32" s="46">
        <v>4.1666666666666664E-2</v>
      </c>
      <c r="F32" s="47"/>
      <c r="G32" s="68">
        <f t="shared" ca="1" si="2"/>
        <v>0.33333333333333331</v>
      </c>
      <c r="H32" s="57">
        <f t="shared" si="3"/>
        <v>0.50000000000000011</v>
      </c>
      <c r="I32" s="413"/>
      <c r="J32" s="414"/>
      <c r="K32" s="415"/>
      <c r="L32" s="416"/>
      <c r="M32" s="39" t="str">
        <f t="shared" ca="1" si="4"/>
        <v>営業日</v>
      </c>
      <c r="N32" s="77">
        <f t="shared" si="8"/>
        <v>41328</v>
      </c>
      <c r="O32" s="129">
        <f t="shared" ca="1" si="9"/>
        <v>10</v>
      </c>
      <c r="P32" s="130">
        <f t="shared" si="10"/>
        <v>12.000000000000004</v>
      </c>
      <c r="Q32" s="99">
        <f t="shared" ca="1" si="5"/>
        <v>0</v>
      </c>
      <c r="R32" s="92"/>
      <c r="S32" s="102">
        <f t="shared" ca="1" si="5"/>
        <v>0</v>
      </c>
      <c r="T32" s="93"/>
      <c r="U32" s="105">
        <f t="shared" ca="1" si="5"/>
        <v>0</v>
      </c>
      <c r="V32" s="94"/>
      <c r="W32" s="111">
        <f t="shared" ca="1" si="5"/>
        <v>0</v>
      </c>
      <c r="X32" s="112"/>
      <c r="Y32" s="161">
        <f t="shared" si="6"/>
        <v>0</v>
      </c>
    </row>
    <row r="33" spans="1:25" ht="20.100000000000001" customHeight="1" x14ac:dyDescent="0.15">
      <c r="A33" s="60">
        <f t="shared" si="7"/>
        <v>41329</v>
      </c>
      <c r="B33" s="62"/>
      <c r="C33" s="14" t="s">
        <v>8</v>
      </c>
      <c r="D33" s="43"/>
      <c r="E33" s="48"/>
      <c r="F33" s="47"/>
      <c r="G33" s="68">
        <f t="shared" ca="1" si="2"/>
        <v>0</v>
      </c>
      <c r="H33" s="57">
        <f t="shared" si="3"/>
        <v>0</v>
      </c>
      <c r="I33" s="413"/>
      <c r="J33" s="414"/>
      <c r="K33" s="415"/>
      <c r="L33" s="416"/>
      <c r="M33" s="39" t="str">
        <f t="shared" ca="1" si="4"/>
        <v/>
      </c>
      <c r="N33" s="77">
        <f t="shared" si="8"/>
        <v>41329</v>
      </c>
      <c r="O33" s="129">
        <f t="shared" ca="1" si="9"/>
        <v>0</v>
      </c>
      <c r="P33" s="130">
        <f t="shared" si="10"/>
        <v>0</v>
      </c>
      <c r="Q33" s="99">
        <f t="shared" ca="1" si="5"/>
        <v>0</v>
      </c>
      <c r="R33" s="92"/>
      <c r="S33" s="102">
        <f t="shared" ca="1" si="5"/>
        <v>0</v>
      </c>
      <c r="T33" s="93"/>
      <c r="U33" s="105">
        <f t="shared" ca="1" si="5"/>
        <v>0</v>
      </c>
      <c r="V33" s="94"/>
      <c r="W33" s="111">
        <f t="shared" ca="1" si="5"/>
        <v>0</v>
      </c>
      <c r="X33" s="112"/>
      <c r="Y33" s="161">
        <f t="shared" si="6"/>
        <v>0</v>
      </c>
    </row>
    <row r="34" spans="1:25" ht="20.100000000000001" customHeight="1" x14ac:dyDescent="0.15">
      <c r="A34" s="60">
        <f t="shared" si="7"/>
        <v>41330</v>
      </c>
      <c r="B34" s="62"/>
      <c r="C34" s="14" t="s">
        <v>8</v>
      </c>
      <c r="D34" s="43"/>
      <c r="E34" s="48"/>
      <c r="F34" s="47"/>
      <c r="G34" s="68">
        <f t="shared" ca="1" si="2"/>
        <v>0</v>
      </c>
      <c r="H34" s="57">
        <f t="shared" si="3"/>
        <v>0</v>
      </c>
      <c r="I34" s="413"/>
      <c r="J34" s="414"/>
      <c r="K34" s="415"/>
      <c r="L34" s="416"/>
      <c r="M34" s="39" t="str">
        <f t="shared" ca="1" si="4"/>
        <v/>
      </c>
      <c r="N34" s="77">
        <f t="shared" si="8"/>
        <v>41330</v>
      </c>
      <c r="O34" s="129">
        <f t="shared" ca="1" si="9"/>
        <v>0</v>
      </c>
      <c r="P34" s="130">
        <f t="shared" si="10"/>
        <v>0</v>
      </c>
      <c r="Q34" s="99">
        <f t="shared" ca="1" si="5"/>
        <v>0</v>
      </c>
      <c r="R34" s="92"/>
      <c r="S34" s="102">
        <f t="shared" ca="1" si="5"/>
        <v>0</v>
      </c>
      <c r="T34" s="93"/>
      <c r="U34" s="105">
        <f t="shared" ca="1" si="5"/>
        <v>0</v>
      </c>
      <c r="V34" s="94"/>
      <c r="W34" s="111">
        <f t="shared" ca="1" si="5"/>
        <v>0</v>
      </c>
      <c r="X34" s="112"/>
      <c r="Y34" s="161">
        <f t="shared" si="6"/>
        <v>0</v>
      </c>
    </row>
    <row r="35" spans="1:25" ht="20.100000000000001" customHeight="1" x14ac:dyDescent="0.15">
      <c r="A35" s="60">
        <f t="shared" si="7"/>
        <v>41331</v>
      </c>
      <c r="B35" s="62">
        <v>0.41666666666666669</v>
      </c>
      <c r="C35" s="14" t="s">
        <v>8</v>
      </c>
      <c r="D35" s="43">
        <v>0.95833333333333337</v>
      </c>
      <c r="E35" s="46">
        <v>4.1666666666666664E-2</v>
      </c>
      <c r="F35" s="47"/>
      <c r="G35" s="68">
        <f t="shared" ca="1" si="2"/>
        <v>0.33333333333333331</v>
      </c>
      <c r="H35" s="57">
        <f t="shared" si="3"/>
        <v>0.50000000000000011</v>
      </c>
      <c r="I35" s="413"/>
      <c r="J35" s="414"/>
      <c r="K35" s="415"/>
      <c r="L35" s="416"/>
      <c r="M35" s="39" t="str">
        <f t="shared" ca="1" si="4"/>
        <v>営業日</v>
      </c>
      <c r="N35" s="77">
        <f t="shared" si="8"/>
        <v>41331</v>
      </c>
      <c r="O35" s="129">
        <f t="shared" ca="1" si="9"/>
        <v>10</v>
      </c>
      <c r="P35" s="130">
        <f t="shared" si="10"/>
        <v>12.000000000000004</v>
      </c>
      <c r="Q35" s="99">
        <f t="shared" ca="1" si="5"/>
        <v>0</v>
      </c>
      <c r="R35" s="92"/>
      <c r="S35" s="102">
        <f t="shared" ca="1" si="5"/>
        <v>0</v>
      </c>
      <c r="T35" s="93"/>
      <c r="U35" s="105">
        <f t="shared" ca="1" si="5"/>
        <v>0</v>
      </c>
      <c r="V35" s="94"/>
      <c r="W35" s="111">
        <f t="shared" ca="1" si="5"/>
        <v>0</v>
      </c>
      <c r="X35" s="112"/>
      <c r="Y35" s="161">
        <f t="shared" si="6"/>
        <v>0</v>
      </c>
    </row>
    <row r="36" spans="1:25" ht="20.100000000000001" customHeight="1" x14ac:dyDescent="0.15">
      <c r="A36" s="60">
        <f t="shared" si="7"/>
        <v>41332</v>
      </c>
      <c r="B36" s="62">
        <v>0.41666666666666669</v>
      </c>
      <c r="C36" s="14" t="s">
        <v>8</v>
      </c>
      <c r="D36" s="43">
        <v>0.95833333333333337</v>
      </c>
      <c r="E36" s="46">
        <v>4.1666666666666664E-2</v>
      </c>
      <c r="F36" s="47"/>
      <c r="G36" s="68">
        <f t="shared" ca="1" si="2"/>
        <v>0.33333333333333331</v>
      </c>
      <c r="H36" s="57">
        <f t="shared" si="3"/>
        <v>0.50000000000000011</v>
      </c>
      <c r="I36" s="413"/>
      <c r="J36" s="414"/>
      <c r="K36" s="415"/>
      <c r="L36" s="416"/>
      <c r="M36" s="39" t="str">
        <f t="shared" ca="1" si="4"/>
        <v>営業日</v>
      </c>
      <c r="N36" s="77">
        <f t="shared" si="8"/>
        <v>41332</v>
      </c>
      <c r="O36" s="129">
        <f t="shared" ca="1" si="9"/>
        <v>10</v>
      </c>
      <c r="P36" s="130">
        <f t="shared" si="10"/>
        <v>12.000000000000004</v>
      </c>
      <c r="Q36" s="99">
        <f t="shared" ca="1" si="5"/>
        <v>0</v>
      </c>
      <c r="R36" s="92"/>
      <c r="S36" s="102">
        <f t="shared" ca="1" si="5"/>
        <v>0</v>
      </c>
      <c r="T36" s="93"/>
      <c r="U36" s="105">
        <f t="shared" ca="1" si="5"/>
        <v>0</v>
      </c>
      <c r="V36" s="94"/>
      <c r="W36" s="111">
        <f t="shared" ca="1" si="5"/>
        <v>0</v>
      </c>
      <c r="X36" s="112"/>
      <c r="Y36" s="161">
        <f t="shared" si="6"/>
        <v>0</v>
      </c>
    </row>
    <row r="37" spans="1:25" ht="20.100000000000001" customHeight="1" x14ac:dyDescent="0.15">
      <c r="A37" s="60" t="str">
        <f t="shared" si="7"/>
        <v/>
      </c>
      <c r="B37" s="63"/>
      <c r="C37" s="15" t="s">
        <v>13</v>
      </c>
      <c r="D37" s="49"/>
      <c r="E37" s="48"/>
      <c r="F37" s="47"/>
      <c r="G37" s="68">
        <f t="shared" ca="1" si="2"/>
        <v>0</v>
      </c>
      <c r="H37" s="57">
        <f t="shared" si="3"/>
        <v>0</v>
      </c>
      <c r="I37" s="413"/>
      <c r="J37" s="414"/>
      <c r="K37" s="415"/>
      <c r="L37" s="416"/>
      <c r="M37" s="39" t="e">
        <f t="shared" ca="1" si="4"/>
        <v>#VALUE!</v>
      </c>
      <c r="N37" s="77" t="str">
        <f t="shared" si="8"/>
        <v/>
      </c>
      <c r="O37" s="129">
        <f t="shared" ca="1" si="9"/>
        <v>0</v>
      </c>
      <c r="P37" s="130">
        <f t="shared" si="10"/>
        <v>0</v>
      </c>
      <c r="Q37" s="99">
        <f t="shared" ca="1" si="5"/>
        <v>0</v>
      </c>
      <c r="R37" s="92"/>
      <c r="S37" s="102">
        <f t="shared" ca="1" si="5"/>
        <v>0</v>
      </c>
      <c r="T37" s="93"/>
      <c r="U37" s="105">
        <f t="shared" ca="1" si="5"/>
        <v>0</v>
      </c>
      <c r="V37" s="94"/>
      <c r="W37" s="111">
        <f t="shared" ca="1" si="5"/>
        <v>0</v>
      </c>
      <c r="X37" s="112"/>
      <c r="Y37" s="161">
        <f t="shared" si="6"/>
        <v>0</v>
      </c>
    </row>
    <row r="38" spans="1:25" ht="20.100000000000001" customHeight="1" x14ac:dyDescent="0.15">
      <c r="A38" s="60" t="str">
        <f t="shared" si="7"/>
        <v/>
      </c>
      <c r="B38" s="62"/>
      <c r="C38" s="15" t="s">
        <v>13</v>
      </c>
      <c r="D38" s="43"/>
      <c r="E38" s="48"/>
      <c r="F38" s="47"/>
      <c r="G38" s="68">
        <f t="shared" ca="1" si="2"/>
        <v>0</v>
      </c>
      <c r="H38" s="57">
        <f t="shared" si="3"/>
        <v>0</v>
      </c>
      <c r="I38" s="413"/>
      <c r="J38" s="414"/>
      <c r="K38" s="415"/>
      <c r="L38" s="416"/>
      <c r="M38" s="39" t="e">
        <f t="shared" ca="1" si="4"/>
        <v>#VALUE!</v>
      </c>
      <c r="N38" s="77" t="str">
        <f t="shared" si="8"/>
        <v/>
      </c>
      <c r="O38" s="129">
        <f t="shared" ca="1" si="9"/>
        <v>0</v>
      </c>
      <c r="P38" s="130">
        <f t="shared" si="10"/>
        <v>0</v>
      </c>
      <c r="Q38" s="99">
        <f t="shared" ca="1" si="5"/>
        <v>0</v>
      </c>
      <c r="R38" s="92"/>
      <c r="S38" s="102">
        <f t="shared" ca="1" si="5"/>
        <v>0</v>
      </c>
      <c r="T38" s="93"/>
      <c r="U38" s="105">
        <f t="shared" ca="1" si="5"/>
        <v>0</v>
      </c>
      <c r="V38" s="94"/>
      <c r="W38" s="111">
        <f t="shared" ca="1" si="5"/>
        <v>0</v>
      </c>
      <c r="X38" s="112"/>
      <c r="Y38" s="161">
        <f t="shared" si="6"/>
        <v>0</v>
      </c>
    </row>
    <row r="39" spans="1:25" ht="20.100000000000001" customHeight="1" thickBot="1" x14ac:dyDescent="0.2">
      <c r="A39" s="61" t="str">
        <f t="shared" si="7"/>
        <v/>
      </c>
      <c r="B39" s="64"/>
      <c r="C39" s="16" t="s">
        <v>13</v>
      </c>
      <c r="D39" s="50"/>
      <c r="E39" s="51"/>
      <c r="F39" s="52"/>
      <c r="G39" s="69">
        <f t="shared" ca="1" si="2"/>
        <v>0</v>
      </c>
      <c r="H39" s="58">
        <f t="shared" si="3"/>
        <v>0</v>
      </c>
      <c r="I39" s="417"/>
      <c r="J39" s="418"/>
      <c r="K39" s="419"/>
      <c r="L39" s="420"/>
      <c r="M39" s="39" t="e">
        <f t="shared" ca="1" si="4"/>
        <v>#VALUE!</v>
      </c>
      <c r="N39" s="78" t="str">
        <f t="shared" si="8"/>
        <v/>
      </c>
      <c r="O39" s="131">
        <f t="shared" ca="1" si="9"/>
        <v>0</v>
      </c>
      <c r="P39" s="132">
        <f t="shared" si="10"/>
        <v>0</v>
      </c>
      <c r="Q39" s="100">
        <f t="shared" ca="1" si="5"/>
        <v>0</v>
      </c>
      <c r="R39" s="95"/>
      <c r="S39" s="103">
        <f t="shared" ca="1" si="5"/>
        <v>0</v>
      </c>
      <c r="T39" s="96"/>
      <c r="U39" s="106">
        <f t="shared" ca="1" si="5"/>
        <v>0</v>
      </c>
      <c r="V39" s="97"/>
      <c r="W39" s="113">
        <f t="shared" ca="1" si="5"/>
        <v>0</v>
      </c>
      <c r="X39" s="114"/>
      <c r="Y39" s="162">
        <f t="shared" si="6"/>
        <v>0</v>
      </c>
    </row>
    <row r="40" spans="1:25" ht="20.100000000000001" customHeight="1" thickBot="1" x14ac:dyDescent="0.2">
      <c r="A40" s="421" t="s">
        <v>9</v>
      </c>
      <c r="B40" s="422"/>
      <c r="C40" s="53">
        <f ca="1">COUNTIF(M9:M39, "営業日")</f>
        <v>20</v>
      </c>
      <c r="D40" s="74" t="s">
        <v>10</v>
      </c>
      <c r="E40" s="54">
        <v>0</v>
      </c>
      <c r="F40" s="55">
        <v>0</v>
      </c>
      <c r="G40" s="54">
        <f ca="1">SUM(G9:G39)</f>
        <v>6.6666666666666643</v>
      </c>
      <c r="H40" s="59">
        <f>SUM(H9:H39)</f>
        <v>8.0833333333333339</v>
      </c>
      <c r="I40" s="423"/>
      <c r="J40" s="423"/>
      <c r="K40" s="423"/>
      <c r="L40" s="424"/>
      <c r="M40" s="6"/>
      <c r="N40" s="6"/>
      <c r="O40" s="139">
        <f t="shared" ref="O40:X40" ca="1" si="11">SUM(O9:O39)</f>
        <v>200</v>
      </c>
      <c r="P40" s="140">
        <f>SUM(P9:P39)</f>
        <v>194</v>
      </c>
      <c r="Q40" s="143">
        <f t="shared" ca="1" si="11"/>
        <v>0</v>
      </c>
      <c r="R40" s="144">
        <f t="shared" si="11"/>
        <v>0</v>
      </c>
      <c r="S40" s="147">
        <f t="shared" ca="1" si="11"/>
        <v>0</v>
      </c>
      <c r="T40" s="148">
        <f t="shared" si="11"/>
        <v>0</v>
      </c>
      <c r="U40" s="151">
        <f t="shared" ca="1" si="11"/>
        <v>0</v>
      </c>
      <c r="V40" s="152">
        <f t="shared" si="11"/>
        <v>0</v>
      </c>
      <c r="W40" s="155">
        <f t="shared" ca="1" si="11"/>
        <v>0</v>
      </c>
      <c r="X40" s="156">
        <f t="shared" si="11"/>
        <v>0</v>
      </c>
      <c r="Y40" s="163">
        <f>SUM(Y9:Y39)</f>
        <v>0</v>
      </c>
    </row>
    <row r="41" spans="1:25" ht="8.25" customHeight="1" thickBot="1" x14ac:dyDescent="0.2">
      <c r="C41" s="2"/>
      <c r="D41" s="2"/>
      <c r="E41" s="2"/>
      <c r="F41" s="2"/>
      <c r="G41" s="2"/>
      <c r="H41" s="2"/>
      <c r="I41" s="6"/>
      <c r="J41" s="6"/>
      <c r="K41" s="6"/>
      <c r="L41" s="6"/>
      <c r="M41" s="6"/>
      <c r="N41" s="6"/>
      <c r="P41">
        <f>COUNTIF(P9:P39,"&lt;&gt;"&amp;0)</f>
        <v>20</v>
      </c>
    </row>
    <row r="42" spans="1:25" s="17" customFormat="1" ht="16.5" customHeight="1" thickBot="1" x14ac:dyDescent="0.2">
      <c r="A42" s="411" t="s">
        <v>11</v>
      </c>
      <c r="B42" s="412"/>
      <c r="I42" s="18"/>
      <c r="J42" s="18"/>
      <c r="K42" s="18"/>
      <c r="L42" s="18"/>
      <c r="M42" s="19"/>
      <c r="N42" s="19"/>
      <c r="Y42" s="159"/>
    </row>
    <row r="43" spans="1:25" s="17" customFormat="1" ht="16.5" customHeight="1" thickBot="1" x14ac:dyDescent="0.2">
      <c r="A43" s="348"/>
      <c r="B43" s="349"/>
      <c r="C43" s="349"/>
      <c r="D43" s="349"/>
      <c r="E43" s="349"/>
      <c r="F43" s="349"/>
      <c r="G43" s="349"/>
      <c r="H43" s="350"/>
      <c r="I43" s="20"/>
      <c r="J43" s="21"/>
      <c r="K43" s="21"/>
      <c r="L43" s="21"/>
      <c r="M43" s="19"/>
      <c r="N43" s="19"/>
      <c r="O43" s="166" t="s">
        <v>29</v>
      </c>
      <c r="P43" s="167" t="s">
        <v>56</v>
      </c>
      <c r="Y43" s="159"/>
    </row>
    <row r="44" spans="1:25" s="17" customFormat="1" ht="16.5" customHeight="1" thickBot="1" x14ac:dyDescent="0.2">
      <c r="A44" s="345"/>
      <c r="B44" s="346"/>
      <c r="C44" s="346"/>
      <c r="D44" s="346"/>
      <c r="E44" s="346"/>
      <c r="F44" s="346"/>
      <c r="G44" s="346"/>
      <c r="H44" s="347"/>
      <c r="I44" s="22"/>
      <c r="J44" s="22"/>
      <c r="K44" s="22"/>
      <c r="L44" s="22"/>
      <c r="M44" s="19"/>
      <c r="N44" s="19"/>
      <c r="O44" s="164">
        <f ca="1">Q40+S40+U40+W40</f>
        <v>0</v>
      </c>
      <c r="P44" s="165">
        <f>R40+T40+V40+X40</f>
        <v>0</v>
      </c>
      <c r="Y44" s="159"/>
    </row>
    <row r="45" spans="1:25" s="17" customFormat="1" ht="16.5" customHeight="1" x14ac:dyDescent="0.15">
      <c r="A45" s="345"/>
      <c r="B45" s="346"/>
      <c r="C45" s="346"/>
      <c r="D45" s="346"/>
      <c r="E45" s="346"/>
      <c r="F45" s="346"/>
      <c r="G45" s="346"/>
      <c r="H45" s="347"/>
      <c r="I45" s="22"/>
      <c r="J45" s="22"/>
      <c r="K45" s="22"/>
      <c r="L45" s="22"/>
      <c r="M45" s="19"/>
      <c r="N45" s="19"/>
      <c r="Y45" s="159"/>
    </row>
    <row r="46" spans="1:25" s="17" customFormat="1" ht="16.5" customHeight="1" thickBot="1" x14ac:dyDescent="0.2">
      <c r="A46" s="351"/>
      <c r="B46" s="352"/>
      <c r="C46" s="352"/>
      <c r="D46" s="352"/>
      <c r="E46" s="352"/>
      <c r="F46" s="352"/>
      <c r="G46" s="352"/>
      <c r="H46" s="353"/>
      <c r="I46" s="22"/>
      <c r="J46" s="22"/>
      <c r="K46" s="22"/>
      <c r="L46" s="22"/>
      <c r="M46" s="19"/>
      <c r="N46" s="19"/>
      <c r="Y46" s="159"/>
    </row>
    <row r="47" spans="1:25" s="17" customFormat="1" ht="24" customHeight="1" x14ac:dyDescent="0.15">
      <c r="A47"/>
      <c r="B47"/>
      <c r="C47"/>
      <c r="D47"/>
      <c r="E47"/>
      <c r="F47"/>
      <c r="G47"/>
      <c r="H47"/>
      <c r="I47" s="23"/>
      <c r="J47"/>
      <c r="K47"/>
      <c r="L47" s="24"/>
      <c r="M47" s="19"/>
      <c r="N47" s="19"/>
      <c r="Y47" s="159"/>
    </row>
    <row r="48" spans="1:25" ht="13.5" hidden="1" x14ac:dyDescent="0.15"/>
    <row r="49" spans="11:11" ht="13.5" hidden="1" x14ac:dyDescent="0.15">
      <c r="K49" t="s">
        <v>12</v>
      </c>
    </row>
    <row r="50" spans="11:11" ht="13.5" hidden="1" x14ac:dyDescent="0.15"/>
  </sheetData>
  <sheetProtection insertColumns="0" insertRows="0" deleteColumns="0" deleteRows="0" selectLockedCells="1" selectUnlockedCells="1"/>
  <dataConsolidate/>
  <mergeCells count="44">
    <mergeCell ref="B6:D6"/>
    <mergeCell ref="G6:H6"/>
    <mergeCell ref="I6:K6"/>
    <mergeCell ref="A1:L1"/>
    <mergeCell ref="N1:V1"/>
    <mergeCell ref="B5:D5"/>
    <mergeCell ref="G5:H5"/>
    <mergeCell ref="I5:L5"/>
    <mergeCell ref="I18:L18"/>
    <mergeCell ref="B8:D8"/>
    <mergeCell ref="I8:L8"/>
    <mergeCell ref="I9:L9"/>
    <mergeCell ref="I10:L10"/>
    <mergeCell ref="I11:L11"/>
    <mergeCell ref="I12:L12"/>
    <mergeCell ref="I13:L13"/>
    <mergeCell ref="I14:L14"/>
    <mergeCell ref="I15:L15"/>
    <mergeCell ref="I16:L16"/>
    <mergeCell ref="I17:L17"/>
    <mergeCell ref="I30:L30"/>
    <mergeCell ref="I19:L19"/>
    <mergeCell ref="I20:L20"/>
    <mergeCell ref="I21:L21"/>
    <mergeCell ref="I22:L22"/>
    <mergeCell ref="I23:L23"/>
    <mergeCell ref="I24:L24"/>
    <mergeCell ref="I25:L25"/>
    <mergeCell ref="I26:L26"/>
    <mergeCell ref="I27:L27"/>
    <mergeCell ref="I28:L28"/>
    <mergeCell ref="I29:L29"/>
    <mergeCell ref="A42:B42"/>
    <mergeCell ref="I31:L31"/>
    <mergeCell ref="I32:L32"/>
    <mergeCell ref="I33:L33"/>
    <mergeCell ref="I34:L34"/>
    <mergeCell ref="I35:L35"/>
    <mergeCell ref="I36:L36"/>
    <mergeCell ref="I37:L37"/>
    <mergeCell ref="I38:L38"/>
    <mergeCell ref="I39:L39"/>
    <mergeCell ref="A40:B40"/>
    <mergeCell ref="I40:L40"/>
  </mergeCells>
  <phoneticPr fontId="4"/>
  <conditionalFormatting sqref="F9:F33 D31:D33 B33 B37:B39 D37:D39 F35:F39 D9:D29 B9:B29">
    <cfRule type="expression" dxfId="536" priority="32" stopIfTrue="1">
      <formula>#REF!=1</formula>
    </cfRule>
  </conditionalFormatting>
  <conditionalFormatting sqref="M9:M39">
    <cfRule type="expression" dxfId="535" priority="33" stopIfTrue="1">
      <formula>#REF!</formula>
    </cfRule>
  </conditionalFormatting>
  <conditionalFormatting sqref="E37:E39 E9:E33">
    <cfRule type="expression" dxfId="534" priority="34" stopIfTrue="1">
      <formula>#REF!</formula>
    </cfRule>
    <cfRule type="expression" dxfId="533" priority="35" stopIfTrue="1">
      <formula>#REF!=1</formula>
    </cfRule>
  </conditionalFormatting>
  <conditionalFormatting sqref="A19:A39">
    <cfRule type="expression" dxfId="532" priority="30" stopIfTrue="1">
      <formula>WEEKDAY(A19)=1</formula>
    </cfRule>
    <cfRule type="expression" dxfId="531" priority="31">
      <formula>WEEKDAY(A19)=7</formula>
    </cfRule>
  </conditionalFormatting>
  <conditionalFormatting sqref="A19">
    <cfRule type="expression" dxfId="530" priority="29" stopIfTrue="1">
      <formula>ISERROR(MATCH($A19, INDIRECT("休業日!A1:A365"), 0)) =FALSE</formula>
    </cfRule>
  </conditionalFormatting>
  <conditionalFormatting sqref="A9:A18">
    <cfRule type="expression" dxfId="529" priority="27" stopIfTrue="1">
      <formula>WEEKDAY(A9)=1</formula>
    </cfRule>
    <cfRule type="expression" dxfId="528" priority="28">
      <formula>WEEKDAY(A9)=7</formula>
    </cfRule>
  </conditionalFormatting>
  <conditionalFormatting sqref="A9:A18">
    <cfRule type="expression" dxfId="527" priority="26" stopIfTrue="1">
      <formula>ISERROR(MATCH($A9, INDIRECT("休業日!A1:A365"), 0)) =FALSE</formula>
    </cfRule>
  </conditionalFormatting>
  <conditionalFormatting sqref="A20:A39">
    <cfRule type="expression" dxfId="526" priority="25" stopIfTrue="1">
      <formula>ISERROR(MATCH($A20, INDIRECT("休業日!A1:A365"), 0)) =FALSE</formula>
    </cfRule>
  </conditionalFormatting>
  <conditionalFormatting sqref="N19:N39">
    <cfRule type="expression" dxfId="525" priority="23" stopIfTrue="1">
      <formula>WEEKDAY(N19)=1</formula>
    </cfRule>
    <cfRule type="expression" dxfId="524" priority="24">
      <formula>WEEKDAY(N19)=7</formula>
    </cfRule>
  </conditionalFormatting>
  <conditionalFormatting sqref="N19">
    <cfRule type="expression" dxfId="523" priority="22" stopIfTrue="1">
      <formula>ISERROR(MATCH($A19, INDIRECT("休業日!A1:A365"), 0)) =FALSE</formula>
    </cfRule>
  </conditionalFormatting>
  <conditionalFormatting sqref="N9:N18">
    <cfRule type="expression" dxfId="522" priority="20" stopIfTrue="1">
      <formula>WEEKDAY(N9)=1</formula>
    </cfRule>
    <cfRule type="expression" dxfId="521" priority="21">
      <formula>WEEKDAY(N9)=7</formula>
    </cfRule>
  </conditionalFormatting>
  <conditionalFormatting sqref="N9:N18">
    <cfRule type="expression" dxfId="520" priority="19" stopIfTrue="1">
      <formula>ISERROR(MATCH($A9, INDIRECT("休業日!A1:A365"), 0)) =FALSE</formula>
    </cfRule>
  </conditionalFormatting>
  <conditionalFormatting sqref="N20:N39">
    <cfRule type="expression" dxfId="519" priority="18" stopIfTrue="1">
      <formula>ISERROR(MATCH($A20, INDIRECT("休業日!A1:A365"), 0)) =FALSE</formula>
    </cfRule>
  </conditionalFormatting>
  <conditionalFormatting sqref="F34 B34 D34">
    <cfRule type="expression" dxfId="518" priority="14" stopIfTrue="1">
      <formula>#REF!=1</formula>
    </cfRule>
  </conditionalFormatting>
  <conditionalFormatting sqref="E34">
    <cfRule type="expression" dxfId="517" priority="15" stopIfTrue="1">
      <formula>#REF!</formula>
    </cfRule>
    <cfRule type="expression" dxfId="516" priority="16" stopIfTrue="1">
      <formula>#REF!=1</formula>
    </cfRule>
  </conditionalFormatting>
  <conditionalFormatting sqref="B30">
    <cfRule type="expression" dxfId="515" priority="12" stopIfTrue="1">
      <formula>#REF!=1</formula>
    </cfRule>
  </conditionalFormatting>
  <conditionalFormatting sqref="D30">
    <cfRule type="expression" dxfId="514" priority="11" stopIfTrue="1">
      <formula>#REF!=1</formula>
    </cfRule>
  </conditionalFormatting>
  <conditionalFormatting sqref="B31">
    <cfRule type="expression" dxfId="513" priority="10" stopIfTrue="1">
      <formula>#REF!=1</formula>
    </cfRule>
  </conditionalFormatting>
  <conditionalFormatting sqref="B32">
    <cfRule type="expression" dxfId="512" priority="9" stopIfTrue="1">
      <formula>#REF!=1</formula>
    </cfRule>
  </conditionalFormatting>
  <conditionalFormatting sqref="B35">
    <cfRule type="expression" dxfId="511" priority="8" stopIfTrue="1">
      <formula>#REF!=1</formula>
    </cfRule>
  </conditionalFormatting>
  <conditionalFormatting sqref="D35">
    <cfRule type="expression" dxfId="510" priority="5" stopIfTrue="1">
      <formula>#REF!=1</formula>
    </cfRule>
  </conditionalFormatting>
  <conditionalFormatting sqref="E35">
    <cfRule type="expression" dxfId="509" priority="6" stopIfTrue="1">
      <formula>#REF!</formula>
    </cfRule>
    <cfRule type="expression" dxfId="508" priority="7" stopIfTrue="1">
      <formula>#REF!=1</formula>
    </cfRule>
  </conditionalFormatting>
  <conditionalFormatting sqref="B36">
    <cfRule type="expression" dxfId="507" priority="4" stopIfTrue="1">
      <formula>#REF!=1</formula>
    </cfRule>
  </conditionalFormatting>
  <conditionalFormatting sqref="D36">
    <cfRule type="expression" dxfId="506" priority="3" stopIfTrue="1">
      <formula>#REF!=1</formula>
    </cfRule>
  </conditionalFormatting>
  <conditionalFormatting sqref="E36">
    <cfRule type="expression" dxfId="505" priority="1" stopIfTrue="1">
      <formula>#REF!</formula>
    </cfRule>
    <cfRule type="expression" dxfId="504" priority="2" stopIfTrue="1">
      <formula>#REF!=1</formula>
    </cfRule>
  </conditionalFormatting>
  <dataValidations count="7">
    <dataValidation type="textLength" imeMode="hiragana" operator="lessThanOrEqual" allowBlank="1" showInputMessage="1" showErrorMessage="1" errorTitle="入力文字数制限" error="２５５文字以内で入力してください。" sqref="A43:H46">
      <formula1>256</formula1>
    </dataValidation>
    <dataValidation imeMode="hiragana" allowBlank="1" sqref="I9:L39"/>
    <dataValidation type="whole" showInputMessage="1" showErrorMessage="1" sqref="J4:K4">
      <formula1>1</formula1>
      <formula2>20</formula2>
    </dataValidation>
    <dataValidation type="time" imeMode="off" operator="greaterThanOrEqual" allowBlank="1" showInputMessage="1" showErrorMessage="1" sqref="B9:B39 D9:F39">
      <formula1>0</formula1>
    </dataValidation>
    <dataValidation imeMode="hiragana" allowBlank="1" showInputMessage="1" showErrorMessage="1" sqref="J43:L43 I44:L46 A9:A39 N9:N39"/>
    <dataValidation allowBlank="1" showInputMessage="1" showErrorMessage="1" errorTitle="入力不可" error="自動計算のため、入力不可です。" sqref="C40"/>
    <dataValidation type="whole" operator="lessThanOrEqual" allowBlank="1" showInputMessage="1" showErrorMessage="1" errorTitle="入力不可" error="自動計算のため、入力不可です。" sqref="G9:H40 E40:F40 W9:W40 S9:S40 U9:U40 R40 Q9:Q40 Y9:Y40 X40 V40 T40 O9:P44">
      <formula1>0</formula1>
    </dataValidation>
  </dataValidations>
  <printOptions horizontalCentered="1" verticalCentered="1"/>
  <pageMargins left="0.70866141732283472" right="0.70866141732283472" top="0.74803149606299213" bottom="0.74803149606299213" header="0.31496062992125984" footer="0.31496062992125984"/>
  <pageSetup paperSize="9" scale="88" orientation="portrait" r:id="rId1"/>
  <colBreaks count="1" manualBreakCount="1">
    <brk id="12" max="1048575" man="1"/>
  </colBreaks>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pageSetUpPr fitToPage="1"/>
  </sheetPr>
  <dimension ref="A1:Y50"/>
  <sheetViews>
    <sheetView zoomScale="85" zoomScaleNormal="85" workbookViewId="0">
      <pane ySplit="8" topLeftCell="A9" activePane="bottomLeft" state="frozen"/>
      <selection pane="bottomLeft" activeCell="A9" sqref="A9"/>
    </sheetView>
  </sheetViews>
  <sheetFormatPr defaultColWidth="8" defaultRowHeight="0" customHeight="1" zeroHeight="1" x14ac:dyDescent="0.15"/>
  <cols>
    <col min="1" max="1" width="11.375" bestFit="1" customWidth="1"/>
    <col min="2" max="2" width="8.625" customWidth="1"/>
    <col min="3" max="3" width="4.375" customWidth="1"/>
    <col min="4" max="8" width="8.625" customWidth="1"/>
    <col min="9" max="9" width="15.75" customWidth="1"/>
    <col min="10" max="10" width="7.75" customWidth="1"/>
    <col min="11" max="12" width="3.875" customWidth="1"/>
    <col min="13" max="13" width="2.5" style="5" customWidth="1"/>
    <col min="14" max="14" width="5.5" style="5" bestFit="1" customWidth="1"/>
    <col min="15" max="15" width="13.875" bestFit="1" customWidth="1"/>
    <col min="16" max="16" width="13.875" customWidth="1"/>
    <col min="17" max="17" width="13.875" bestFit="1" customWidth="1"/>
    <col min="18" max="18" width="13.875" customWidth="1"/>
    <col min="19" max="19" width="13.875" bestFit="1" customWidth="1"/>
    <col min="20" max="20" width="13.875" customWidth="1"/>
    <col min="21" max="21" width="13.875" bestFit="1" customWidth="1"/>
    <col min="22" max="22" width="13.875" customWidth="1"/>
    <col min="23" max="23" width="13.875" bestFit="1" customWidth="1"/>
    <col min="24" max="24" width="13.875" customWidth="1"/>
    <col min="25" max="25" width="17.25" style="157" customWidth="1"/>
  </cols>
  <sheetData>
    <row r="1" spans="1:25" ht="33" customHeight="1" thickBot="1" x14ac:dyDescent="0.2">
      <c r="A1" s="442" t="s">
        <v>19</v>
      </c>
      <c r="B1" s="442"/>
      <c r="C1" s="442"/>
      <c r="D1" s="442"/>
      <c r="E1" s="442"/>
      <c r="F1" s="442"/>
      <c r="G1" s="442"/>
      <c r="H1" s="442"/>
      <c r="I1" s="442"/>
      <c r="J1" s="442"/>
      <c r="K1" s="442"/>
      <c r="L1" s="442"/>
      <c r="N1" s="443" t="s">
        <v>20</v>
      </c>
      <c r="O1" s="444"/>
      <c r="P1" s="444"/>
      <c r="Q1" s="444"/>
      <c r="R1" s="444"/>
      <c r="S1" s="444"/>
      <c r="T1" s="444"/>
      <c r="U1" s="444"/>
      <c r="V1" s="444"/>
    </row>
    <row r="2" spans="1:25" ht="17.25" customHeight="1" thickBot="1" x14ac:dyDescent="0.2">
      <c r="A2" s="41"/>
      <c r="B2" s="2"/>
      <c r="C2" s="2"/>
      <c r="D2" s="2"/>
      <c r="E2" s="36"/>
      <c r="F2" s="36"/>
      <c r="G2" s="36"/>
      <c r="H2" s="36"/>
      <c r="I2" s="3"/>
      <c r="J2" s="4"/>
      <c r="K2" s="4"/>
      <c r="N2" s="26"/>
      <c r="O2" s="134" t="s">
        <v>30</v>
      </c>
      <c r="P2" s="135" t="s">
        <v>31</v>
      </c>
      <c r="Q2" s="135" t="s">
        <v>32</v>
      </c>
      <c r="R2" s="136" t="s">
        <v>28</v>
      </c>
      <c r="Y2" s="158" t="s">
        <v>54</v>
      </c>
    </row>
    <row r="3" spans="1:25" ht="17.25" customHeight="1" thickBot="1" x14ac:dyDescent="0.2">
      <c r="A3" s="1"/>
      <c r="B3" s="2"/>
      <c r="C3" s="2"/>
      <c r="D3" s="2"/>
      <c r="E3" s="36"/>
      <c r="F3" s="36"/>
      <c r="G3" s="36"/>
      <c r="H3" s="36"/>
      <c r="I3" s="3"/>
      <c r="J3" s="4"/>
      <c r="K3" s="4"/>
      <c r="N3" s="26"/>
      <c r="O3" s="42">
        <v>200</v>
      </c>
      <c r="P3" s="40">
        <f ca="1">C40</f>
        <v>22</v>
      </c>
      <c r="Q3" s="65">
        <f ca="1">O3/P3</f>
        <v>9.0909090909090917</v>
      </c>
      <c r="R3" s="66" t="str">
        <f ca="1">TEXT(Q3/24,"h:mm")</f>
        <v>9:05</v>
      </c>
    </row>
    <row r="4" spans="1:25" ht="8.1" customHeight="1" thickBot="1" x14ac:dyDescent="0.2">
      <c r="B4" s="37"/>
      <c r="C4" s="37"/>
      <c r="D4" s="37"/>
      <c r="I4" s="6"/>
      <c r="J4" s="7">
        <v>1</v>
      </c>
      <c r="K4" s="7"/>
      <c r="M4" s="6"/>
      <c r="N4" s="6"/>
      <c r="O4" s="88"/>
      <c r="P4" s="88"/>
    </row>
    <row r="5" spans="1:25" ht="20.100000000000001" customHeight="1" thickTop="1" x14ac:dyDescent="0.15">
      <c r="A5" s="331" t="s">
        <v>18</v>
      </c>
      <c r="B5" s="445">
        <v>41333</v>
      </c>
      <c r="C5" s="446"/>
      <c r="D5" s="447"/>
      <c r="G5" s="448" t="s">
        <v>0</v>
      </c>
      <c r="H5" s="449"/>
      <c r="I5" s="450" t="s">
        <v>59</v>
      </c>
      <c r="J5" s="450"/>
      <c r="K5" s="450"/>
      <c r="L5" s="451"/>
      <c r="M5" s="6"/>
      <c r="N5" s="133" t="s">
        <v>16</v>
      </c>
      <c r="P5" s="133"/>
      <c r="Q5" s="83" t="s">
        <v>52</v>
      </c>
      <c r="R5" s="79"/>
      <c r="S5" s="85" t="s">
        <v>37</v>
      </c>
      <c r="T5" s="117"/>
      <c r="U5" s="87" t="s">
        <v>40</v>
      </c>
      <c r="V5" s="81"/>
      <c r="W5" s="115" t="s">
        <v>43</v>
      </c>
      <c r="X5" s="107"/>
    </row>
    <row r="6" spans="1:25" ht="20.100000000000001" customHeight="1" thickBot="1" x14ac:dyDescent="0.2">
      <c r="A6" s="332" t="s">
        <v>57</v>
      </c>
      <c r="B6" s="436" t="s">
        <v>61</v>
      </c>
      <c r="C6" s="437"/>
      <c r="D6" s="438"/>
      <c r="E6" s="8"/>
      <c r="F6" s="9"/>
      <c r="G6" s="439" t="s">
        <v>1</v>
      </c>
      <c r="H6" s="440"/>
      <c r="I6" s="441" t="s">
        <v>60</v>
      </c>
      <c r="J6" s="441"/>
      <c r="K6" s="441"/>
      <c r="L6" s="25" t="s">
        <v>2</v>
      </c>
      <c r="M6" s="6"/>
      <c r="N6" s="6"/>
      <c r="Q6" s="84" t="s">
        <v>53</v>
      </c>
      <c r="R6" s="80"/>
      <c r="S6" s="86" t="s">
        <v>38</v>
      </c>
      <c r="T6" s="118"/>
      <c r="U6" s="120" t="s">
        <v>41</v>
      </c>
      <c r="V6" s="82"/>
      <c r="W6" s="121" t="s">
        <v>44</v>
      </c>
      <c r="X6" s="108"/>
    </row>
    <row r="7" spans="1:25" ht="19.5" customHeight="1" thickBot="1" x14ac:dyDescent="0.2">
      <c r="A7" s="330" t="str">
        <f>IF(LEN(B5)=6,B5,CONCATENATE(,YEAR(B5),IF(LEN(MONTH(B5)) &gt; 1, "", "0"), MONTH(B5)))</f>
        <v>201703</v>
      </c>
      <c r="D7" s="10"/>
      <c r="E7" s="11"/>
      <c r="F7" s="12"/>
      <c r="G7" s="12"/>
      <c r="H7" s="2"/>
      <c r="I7" s="2"/>
      <c r="J7" s="2"/>
      <c r="K7" s="2"/>
      <c r="L7" s="13"/>
      <c r="M7" s="6"/>
      <c r="N7" s="6"/>
      <c r="Q7" s="84" t="s">
        <v>50</v>
      </c>
      <c r="R7" s="116"/>
      <c r="S7" s="119" t="s">
        <v>39</v>
      </c>
      <c r="T7" s="122"/>
      <c r="U7" s="125" t="s">
        <v>42</v>
      </c>
      <c r="V7" s="123"/>
      <c r="W7" s="126" t="s">
        <v>45</v>
      </c>
      <c r="X7" s="124"/>
    </row>
    <row r="8" spans="1:25" ht="24.75" customHeight="1" thickTop="1" thickBot="1" x14ac:dyDescent="0.2">
      <c r="A8" s="70" t="s">
        <v>3</v>
      </c>
      <c r="B8" s="427" t="s">
        <v>4</v>
      </c>
      <c r="C8" s="428"/>
      <c r="D8" s="429"/>
      <c r="E8" s="71" t="s">
        <v>17</v>
      </c>
      <c r="F8" s="72" t="s">
        <v>5</v>
      </c>
      <c r="G8" s="71" t="s">
        <v>21</v>
      </c>
      <c r="H8" s="73" t="s">
        <v>6</v>
      </c>
      <c r="I8" s="430" t="s">
        <v>7</v>
      </c>
      <c r="J8" s="430"/>
      <c r="K8" s="430"/>
      <c r="L8" s="431"/>
      <c r="M8" s="67">
        <v>0.33333333333333331</v>
      </c>
      <c r="N8" s="75" t="s">
        <v>15</v>
      </c>
      <c r="O8" s="137" t="s">
        <v>27</v>
      </c>
      <c r="P8" s="138" t="s">
        <v>14</v>
      </c>
      <c r="Q8" s="141" t="s">
        <v>46</v>
      </c>
      <c r="R8" s="142" t="s">
        <v>14</v>
      </c>
      <c r="S8" s="145" t="s">
        <v>47</v>
      </c>
      <c r="T8" s="146" t="s">
        <v>14</v>
      </c>
      <c r="U8" s="149" t="s">
        <v>48</v>
      </c>
      <c r="V8" s="150" t="s">
        <v>14</v>
      </c>
      <c r="W8" s="153" t="s">
        <v>49</v>
      </c>
      <c r="X8" s="154" t="s">
        <v>14</v>
      </c>
      <c r="Y8" s="138" t="s">
        <v>55</v>
      </c>
    </row>
    <row r="9" spans="1:25" ht="20.100000000000001" customHeight="1" thickTop="1" x14ac:dyDescent="0.15">
      <c r="A9" s="60">
        <f>TEXT(CONCATENATE(A7, "01"), "0000!/00!/00")*1</f>
        <v>41333</v>
      </c>
      <c r="B9" s="62">
        <v>0.41666666666666669</v>
      </c>
      <c r="C9" s="14" t="s">
        <v>8</v>
      </c>
      <c r="D9" s="43">
        <v>0.83333333333333337</v>
      </c>
      <c r="E9" s="44">
        <v>4.1666666666666664E-2</v>
      </c>
      <c r="F9" s="45"/>
      <c r="G9" s="68">
        <f ca="1">IF(ISERROR(M9), 0, IF(M9="営業日", M$8, 0))</f>
        <v>0.33333333333333331</v>
      </c>
      <c r="H9" s="56">
        <f>D9-B9-E9-F9</f>
        <v>0.375</v>
      </c>
      <c r="I9" s="432"/>
      <c r="J9" s="433"/>
      <c r="K9" s="434"/>
      <c r="L9" s="435"/>
      <c r="M9" s="39" t="str">
        <f ca="1">IF(WEEKDAY(A9)=1,"",IF(WEEKDAY(A9)=7,"",IF(ISERROR(MATCH(A9,INDIRECT("休業日!a1:a365"),0))=FALSE,"","営業日")))</f>
        <v>営業日</v>
      </c>
      <c r="N9" s="76">
        <f>TEXT(CONCATENATE(A7, "01"), "0000!/00!/00")*1</f>
        <v>41333</v>
      </c>
      <c r="O9" s="127">
        <f t="shared" ref="O9:O10" ca="1" si="0">IF(ISERROR(M9), 0, IF(M9="営業日", $Q$3, 0))</f>
        <v>9.0909090909090917</v>
      </c>
      <c r="P9" s="128">
        <f t="shared" ref="P9:P10" si="1">H9*24</f>
        <v>9</v>
      </c>
      <c r="Q9" s="98">
        <f ca="1">$O9*R$7</f>
        <v>0</v>
      </c>
      <c r="R9" s="89"/>
      <c r="S9" s="101">
        <f ca="1">$O9*T$7</f>
        <v>0</v>
      </c>
      <c r="T9" s="90"/>
      <c r="U9" s="104">
        <f ca="1">$O9*V$7</f>
        <v>0</v>
      </c>
      <c r="V9" s="91"/>
      <c r="W9" s="109">
        <f ca="1">$O9*X$7</f>
        <v>0</v>
      </c>
      <c r="X9" s="110"/>
      <c r="Y9" s="160">
        <f>R9+T9+V9+X9</f>
        <v>0</v>
      </c>
    </row>
    <row r="10" spans="1:25" ht="20.100000000000001" customHeight="1" x14ac:dyDescent="0.15">
      <c r="A10" s="60">
        <f>IF(A9="", "",IF(MONTH(A9)=MONTH(A9+1),A9+1,""))</f>
        <v>41334</v>
      </c>
      <c r="B10" s="62">
        <v>0.41666666666666669</v>
      </c>
      <c r="C10" s="14" t="s">
        <v>8</v>
      </c>
      <c r="D10" s="43">
        <v>0.97916666666666663</v>
      </c>
      <c r="E10" s="46">
        <v>4.1666666666666664E-2</v>
      </c>
      <c r="F10" s="47"/>
      <c r="G10" s="68">
        <f t="shared" ref="G10:G39" ca="1" si="2">IF(ISERROR(M10), 0, IF(M10="営業日", M$8, 0))</f>
        <v>0.33333333333333331</v>
      </c>
      <c r="H10" s="57">
        <f t="shared" ref="H10:H39" si="3">D10-B10-E10-F10</f>
        <v>0.52083333333333337</v>
      </c>
      <c r="I10" s="413"/>
      <c r="J10" s="414"/>
      <c r="K10" s="415"/>
      <c r="L10" s="416"/>
      <c r="M10" s="39" t="str">
        <f t="shared" ref="M10:M39" ca="1" si="4">IF(WEEKDAY(A10)=1,"",IF(WEEKDAY(A10)=7,"",IF(ISERROR(MATCH(A10,INDIRECT("休業日!a1:a365"),0))=FALSE,"","営業日")))</f>
        <v>営業日</v>
      </c>
      <c r="N10" s="77">
        <f>IF(N9="", "",IF(MONTH(N9)=MONTH(N9+1),N9+1,""))</f>
        <v>41334</v>
      </c>
      <c r="O10" s="129">
        <f t="shared" ca="1" si="0"/>
        <v>9.0909090909090917</v>
      </c>
      <c r="P10" s="130">
        <f t="shared" si="1"/>
        <v>12.5</v>
      </c>
      <c r="Q10" s="99">
        <f t="shared" ref="Q10:W39" ca="1" si="5">$O10*R$7</f>
        <v>0</v>
      </c>
      <c r="R10" s="92"/>
      <c r="S10" s="102">
        <f t="shared" ca="1" si="5"/>
        <v>0</v>
      </c>
      <c r="T10" s="93"/>
      <c r="U10" s="105">
        <f t="shared" ca="1" si="5"/>
        <v>0</v>
      </c>
      <c r="V10" s="94"/>
      <c r="W10" s="111">
        <f t="shared" ca="1" si="5"/>
        <v>0</v>
      </c>
      <c r="X10" s="112"/>
      <c r="Y10" s="161">
        <f t="shared" ref="Y10:Y39" si="6">R10+T10+V10+X10</f>
        <v>0</v>
      </c>
    </row>
    <row r="11" spans="1:25" ht="20.100000000000001" customHeight="1" x14ac:dyDescent="0.15">
      <c r="A11" s="60">
        <f t="shared" ref="A11:A39" si="7">IF(A10="", "",IF(MONTH(A10)=MONTH(A10+1),A10+1,""))</f>
        <v>41335</v>
      </c>
      <c r="B11" s="62">
        <v>0.41666666666666669</v>
      </c>
      <c r="C11" s="14" t="s">
        <v>8</v>
      </c>
      <c r="D11" s="43">
        <v>0.85416666666666663</v>
      </c>
      <c r="E11" s="46">
        <v>4.1666666666666664E-2</v>
      </c>
      <c r="F11" s="47"/>
      <c r="G11" s="68">
        <f t="shared" ca="1" si="2"/>
        <v>0.33333333333333331</v>
      </c>
      <c r="H11" s="57">
        <f t="shared" si="3"/>
        <v>0.39583333333333326</v>
      </c>
      <c r="I11" s="413"/>
      <c r="J11" s="414"/>
      <c r="K11" s="415"/>
      <c r="L11" s="416"/>
      <c r="M11" s="39" t="str">
        <f t="shared" ca="1" si="4"/>
        <v>営業日</v>
      </c>
      <c r="N11" s="77">
        <f t="shared" ref="N11:N39" si="8">IF(N10="", "",IF(MONTH(N10)=MONTH(N10+1),N10+1,""))</f>
        <v>41335</v>
      </c>
      <c r="O11" s="129">
        <f ca="1">IF(ISERROR(M11), 0, IF(M11="営業日", $Q$3, 0))</f>
        <v>9.0909090909090917</v>
      </c>
      <c r="P11" s="130">
        <f>H11*24</f>
        <v>9.4999999999999982</v>
      </c>
      <c r="Q11" s="99">
        <f t="shared" ca="1" si="5"/>
        <v>0</v>
      </c>
      <c r="R11" s="92"/>
      <c r="S11" s="102">
        <f t="shared" ca="1" si="5"/>
        <v>0</v>
      </c>
      <c r="T11" s="93"/>
      <c r="U11" s="105">
        <f t="shared" ca="1" si="5"/>
        <v>0</v>
      </c>
      <c r="V11" s="94"/>
      <c r="W11" s="111">
        <f t="shared" ca="1" si="5"/>
        <v>0</v>
      </c>
      <c r="X11" s="112"/>
      <c r="Y11" s="161">
        <f t="shared" si="6"/>
        <v>0</v>
      </c>
    </row>
    <row r="12" spans="1:25" ht="20.100000000000001" customHeight="1" x14ac:dyDescent="0.15">
      <c r="A12" s="60">
        <f t="shared" si="7"/>
        <v>41336</v>
      </c>
      <c r="B12" s="62"/>
      <c r="C12" s="14" t="s">
        <v>8</v>
      </c>
      <c r="D12" s="43"/>
      <c r="E12" s="48"/>
      <c r="F12" s="47"/>
      <c r="G12" s="68">
        <f t="shared" ca="1" si="2"/>
        <v>0</v>
      </c>
      <c r="H12" s="57">
        <f t="shared" si="3"/>
        <v>0</v>
      </c>
      <c r="I12" s="413"/>
      <c r="J12" s="414"/>
      <c r="K12" s="415"/>
      <c r="L12" s="416"/>
      <c r="M12" s="39" t="str">
        <f t="shared" ca="1" si="4"/>
        <v/>
      </c>
      <c r="N12" s="77">
        <f t="shared" si="8"/>
        <v>41336</v>
      </c>
      <c r="O12" s="129">
        <f t="shared" ref="O12:O39" ca="1" si="9">IF(ISERROR(M12), 0, IF(M12="営業日", $Q$3, 0))</f>
        <v>0</v>
      </c>
      <c r="P12" s="130">
        <f t="shared" ref="P12:P39" si="10">H12*24</f>
        <v>0</v>
      </c>
      <c r="Q12" s="99">
        <f t="shared" ca="1" si="5"/>
        <v>0</v>
      </c>
      <c r="R12" s="92"/>
      <c r="S12" s="102">
        <f t="shared" ca="1" si="5"/>
        <v>0</v>
      </c>
      <c r="T12" s="93"/>
      <c r="U12" s="105">
        <f t="shared" ca="1" si="5"/>
        <v>0</v>
      </c>
      <c r="V12" s="94"/>
      <c r="W12" s="111">
        <f t="shared" ca="1" si="5"/>
        <v>0</v>
      </c>
      <c r="X12" s="112"/>
      <c r="Y12" s="161">
        <f t="shared" si="6"/>
        <v>0</v>
      </c>
    </row>
    <row r="13" spans="1:25" ht="20.100000000000001" customHeight="1" x14ac:dyDescent="0.15">
      <c r="A13" s="60">
        <f t="shared" si="7"/>
        <v>41337</v>
      </c>
      <c r="B13" s="62"/>
      <c r="C13" s="14" t="s">
        <v>8</v>
      </c>
      <c r="D13" s="43"/>
      <c r="E13" s="48"/>
      <c r="F13" s="47"/>
      <c r="G13" s="68">
        <f t="shared" ca="1" si="2"/>
        <v>0</v>
      </c>
      <c r="H13" s="57">
        <f t="shared" si="3"/>
        <v>0</v>
      </c>
      <c r="I13" s="413"/>
      <c r="J13" s="414"/>
      <c r="K13" s="415"/>
      <c r="L13" s="416"/>
      <c r="M13" s="39" t="str">
        <f t="shared" ca="1" si="4"/>
        <v/>
      </c>
      <c r="N13" s="77">
        <f t="shared" si="8"/>
        <v>41337</v>
      </c>
      <c r="O13" s="129">
        <f t="shared" ca="1" si="9"/>
        <v>0</v>
      </c>
      <c r="P13" s="130">
        <f t="shared" si="10"/>
        <v>0</v>
      </c>
      <c r="Q13" s="99">
        <f t="shared" ca="1" si="5"/>
        <v>0</v>
      </c>
      <c r="R13" s="92"/>
      <c r="S13" s="102">
        <f t="shared" ca="1" si="5"/>
        <v>0</v>
      </c>
      <c r="T13" s="93"/>
      <c r="U13" s="105">
        <f t="shared" ca="1" si="5"/>
        <v>0</v>
      </c>
      <c r="V13" s="94"/>
      <c r="W13" s="111">
        <f t="shared" ca="1" si="5"/>
        <v>0</v>
      </c>
      <c r="X13" s="112"/>
      <c r="Y13" s="161">
        <f t="shared" si="6"/>
        <v>0</v>
      </c>
    </row>
    <row r="14" spans="1:25" ht="20.100000000000001" customHeight="1" x14ac:dyDescent="0.15">
      <c r="A14" s="60">
        <f t="shared" si="7"/>
        <v>41338</v>
      </c>
      <c r="B14" s="62">
        <v>0.41666666666666669</v>
      </c>
      <c r="C14" s="14" t="s">
        <v>8</v>
      </c>
      <c r="D14" s="43">
        <v>0.83333333333333337</v>
      </c>
      <c r="E14" s="46">
        <v>4.1666666666666664E-2</v>
      </c>
      <c r="F14" s="47"/>
      <c r="G14" s="68">
        <f t="shared" ca="1" si="2"/>
        <v>0.33333333333333331</v>
      </c>
      <c r="H14" s="57">
        <f t="shared" si="3"/>
        <v>0.375</v>
      </c>
      <c r="I14" s="413"/>
      <c r="J14" s="414"/>
      <c r="K14" s="415"/>
      <c r="L14" s="416"/>
      <c r="M14" s="39" t="str">
        <f t="shared" ca="1" si="4"/>
        <v>営業日</v>
      </c>
      <c r="N14" s="77">
        <f t="shared" si="8"/>
        <v>41338</v>
      </c>
      <c r="O14" s="129">
        <f t="shared" ca="1" si="9"/>
        <v>9.0909090909090917</v>
      </c>
      <c r="P14" s="130">
        <f t="shared" si="10"/>
        <v>9</v>
      </c>
      <c r="Q14" s="99">
        <f t="shared" ca="1" si="5"/>
        <v>0</v>
      </c>
      <c r="R14" s="92"/>
      <c r="S14" s="102">
        <f t="shared" ca="1" si="5"/>
        <v>0</v>
      </c>
      <c r="T14" s="93"/>
      <c r="U14" s="105">
        <f t="shared" ca="1" si="5"/>
        <v>0</v>
      </c>
      <c r="V14" s="94"/>
      <c r="W14" s="111">
        <f t="shared" ca="1" si="5"/>
        <v>0</v>
      </c>
      <c r="X14" s="112"/>
      <c r="Y14" s="161">
        <f t="shared" si="6"/>
        <v>0</v>
      </c>
    </row>
    <row r="15" spans="1:25" ht="20.100000000000001" customHeight="1" x14ac:dyDescent="0.15">
      <c r="A15" s="60">
        <f t="shared" si="7"/>
        <v>41339</v>
      </c>
      <c r="B15" s="62">
        <v>0.41666666666666669</v>
      </c>
      <c r="C15" s="14" t="s">
        <v>8</v>
      </c>
      <c r="D15" s="43">
        <v>0.9375</v>
      </c>
      <c r="E15" s="46">
        <v>4.1666666666666664E-2</v>
      </c>
      <c r="F15" s="47"/>
      <c r="G15" s="68">
        <f t="shared" ca="1" si="2"/>
        <v>0.33333333333333331</v>
      </c>
      <c r="H15" s="57">
        <f t="shared" si="3"/>
        <v>0.47916666666666657</v>
      </c>
      <c r="I15" s="413"/>
      <c r="J15" s="414"/>
      <c r="K15" s="415"/>
      <c r="L15" s="416"/>
      <c r="M15" s="39" t="str">
        <f t="shared" ca="1" si="4"/>
        <v>営業日</v>
      </c>
      <c r="N15" s="77">
        <f t="shared" si="8"/>
        <v>41339</v>
      </c>
      <c r="O15" s="129">
        <f t="shared" ca="1" si="9"/>
        <v>9.0909090909090917</v>
      </c>
      <c r="P15" s="130">
        <f t="shared" si="10"/>
        <v>11.499999999999998</v>
      </c>
      <c r="Q15" s="99">
        <f t="shared" ca="1" si="5"/>
        <v>0</v>
      </c>
      <c r="R15" s="92"/>
      <c r="S15" s="102">
        <f t="shared" ca="1" si="5"/>
        <v>0</v>
      </c>
      <c r="T15" s="93"/>
      <c r="U15" s="105">
        <f t="shared" ca="1" si="5"/>
        <v>0</v>
      </c>
      <c r="V15" s="94"/>
      <c r="W15" s="111">
        <f t="shared" ca="1" si="5"/>
        <v>0</v>
      </c>
      <c r="X15" s="112"/>
      <c r="Y15" s="161">
        <f t="shared" si="6"/>
        <v>0</v>
      </c>
    </row>
    <row r="16" spans="1:25" ht="20.100000000000001" customHeight="1" x14ac:dyDescent="0.15">
      <c r="A16" s="60">
        <f t="shared" si="7"/>
        <v>41340</v>
      </c>
      <c r="B16" s="62">
        <v>0.41666666666666669</v>
      </c>
      <c r="C16" s="14" t="s">
        <v>8</v>
      </c>
      <c r="D16" s="43">
        <v>1</v>
      </c>
      <c r="E16" s="46">
        <v>4.1666666666666664E-2</v>
      </c>
      <c r="F16" s="47"/>
      <c r="G16" s="68">
        <f t="shared" ca="1" si="2"/>
        <v>0.33333333333333331</v>
      </c>
      <c r="H16" s="57">
        <f t="shared" si="3"/>
        <v>0.54166666666666663</v>
      </c>
      <c r="I16" s="413"/>
      <c r="J16" s="414"/>
      <c r="K16" s="415"/>
      <c r="L16" s="416"/>
      <c r="M16" s="39" t="str">
        <f t="shared" ca="1" si="4"/>
        <v>営業日</v>
      </c>
      <c r="N16" s="77">
        <f t="shared" si="8"/>
        <v>41340</v>
      </c>
      <c r="O16" s="129">
        <f t="shared" ca="1" si="9"/>
        <v>9.0909090909090917</v>
      </c>
      <c r="P16" s="130">
        <f t="shared" si="10"/>
        <v>13</v>
      </c>
      <c r="Q16" s="99">
        <f t="shared" ca="1" si="5"/>
        <v>0</v>
      </c>
      <c r="R16" s="92"/>
      <c r="S16" s="102">
        <f t="shared" ca="1" si="5"/>
        <v>0</v>
      </c>
      <c r="T16" s="93"/>
      <c r="U16" s="105">
        <f t="shared" ca="1" si="5"/>
        <v>0</v>
      </c>
      <c r="V16" s="94"/>
      <c r="W16" s="111">
        <f t="shared" ca="1" si="5"/>
        <v>0</v>
      </c>
      <c r="X16" s="112"/>
      <c r="Y16" s="161">
        <f t="shared" si="6"/>
        <v>0</v>
      </c>
    </row>
    <row r="17" spans="1:25" ht="20.100000000000001" customHeight="1" x14ac:dyDescent="0.15">
      <c r="A17" s="60">
        <f t="shared" si="7"/>
        <v>41341</v>
      </c>
      <c r="B17" s="62">
        <v>0.4375</v>
      </c>
      <c r="C17" s="14" t="s">
        <v>8</v>
      </c>
      <c r="D17" s="43">
        <v>0.95833333333333337</v>
      </c>
      <c r="E17" s="46">
        <v>4.1666666666666664E-2</v>
      </c>
      <c r="F17" s="47"/>
      <c r="G17" s="68">
        <f t="shared" ca="1" si="2"/>
        <v>0.33333333333333331</v>
      </c>
      <c r="H17" s="57">
        <f t="shared" si="3"/>
        <v>0.47916666666666669</v>
      </c>
      <c r="I17" s="413"/>
      <c r="J17" s="414"/>
      <c r="K17" s="415"/>
      <c r="L17" s="416"/>
      <c r="M17" s="39" t="str">
        <f t="shared" ca="1" si="4"/>
        <v>営業日</v>
      </c>
      <c r="N17" s="77">
        <f t="shared" si="8"/>
        <v>41341</v>
      </c>
      <c r="O17" s="129">
        <f t="shared" ca="1" si="9"/>
        <v>9.0909090909090917</v>
      </c>
      <c r="P17" s="130">
        <f t="shared" si="10"/>
        <v>11.5</v>
      </c>
      <c r="Q17" s="99">
        <f t="shared" ca="1" si="5"/>
        <v>0</v>
      </c>
      <c r="R17" s="92"/>
      <c r="S17" s="102">
        <f t="shared" ca="1" si="5"/>
        <v>0</v>
      </c>
      <c r="T17" s="93"/>
      <c r="U17" s="105">
        <f t="shared" ca="1" si="5"/>
        <v>0</v>
      </c>
      <c r="V17" s="94"/>
      <c r="W17" s="111">
        <f t="shared" ca="1" si="5"/>
        <v>0</v>
      </c>
      <c r="X17" s="112"/>
      <c r="Y17" s="161">
        <f t="shared" si="6"/>
        <v>0</v>
      </c>
    </row>
    <row r="18" spans="1:25" ht="20.100000000000001" customHeight="1" x14ac:dyDescent="0.15">
      <c r="A18" s="60">
        <f t="shared" si="7"/>
        <v>41342</v>
      </c>
      <c r="B18" s="62">
        <v>0.52083333333333337</v>
      </c>
      <c r="C18" s="14" t="s">
        <v>8</v>
      </c>
      <c r="D18" s="43">
        <v>0.70833333333333337</v>
      </c>
      <c r="E18" s="46">
        <v>4.1666666666666664E-2</v>
      </c>
      <c r="F18" s="47"/>
      <c r="G18" s="68">
        <f t="shared" ca="1" si="2"/>
        <v>0.33333333333333331</v>
      </c>
      <c r="H18" s="57">
        <f t="shared" si="3"/>
        <v>0.14583333333333334</v>
      </c>
      <c r="I18" s="413" t="s">
        <v>83</v>
      </c>
      <c r="J18" s="414"/>
      <c r="K18" s="415"/>
      <c r="L18" s="416"/>
      <c r="M18" s="39" t="str">
        <f t="shared" ca="1" si="4"/>
        <v>営業日</v>
      </c>
      <c r="N18" s="77">
        <f t="shared" si="8"/>
        <v>41342</v>
      </c>
      <c r="O18" s="129">
        <f t="shared" ca="1" si="9"/>
        <v>9.0909090909090917</v>
      </c>
      <c r="P18" s="130">
        <f t="shared" si="10"/>
        <v>3.5</v>
      </c>
      <c r="Q18" s="99">
        <f t="shared" ca="1" si="5"/>
        <v>0</v>
      </c>
      <c r="R18" s="92"/>
      <c r="S18" s="102">
        <f t="shared" ca="1" si="5"/>
        <v>0</v>
      </c>
      <c r="T18" s="93"/>
      <c r="U18" s="105">
        <f t="shared" ca="1" si="5"/>
        <v>0</v>
      </c>
      <c r="V18" s="94"/>
      <c r="W18" s="111">
        <f t="shared" ca="1" si="5"/>
        <v>0</v>
      </c>
      <c r="X18" s="112"/>
      <c r="Y18" s="161">
        <f t="shared" si="6"/>
        <v>0</v>
      </c>
    </row>
    <row r="19" spans="1:25" ht="20.100000000000001" customHeight="1" x14ac:dyDescent="0.15">
      <c r="A19" s="60">
        <f t="shared" si="7"/>
        <v>41343</v>
      </c>
      <c r="B19" s="62"/>
      <c r="C19" s="14" t="s">
        <v>8</v>
      </c>
      <c r="D19" s="43"/>
      <c r="E19" s="48"/>
      <c r="F19" s="47"/>
      <c r="G19" s="68">
        <f t="shared" ca="1" si="2"/>
        <v>0</v>
      </c>
      <c r="H19" s="57">
        <f t="shared" si="3"/>
        <v>0</v>
      </c>
      <c r="I19" s="413"/>
      <c r="J19" s="414"/>
      <c r="K19" s="415"/>
      <c r="L19" s="416"/>
      <c r="M19" s="39" t="str">
        <f t="shared" ca="1" si="4"/>
        <v/>
      </c>
      <c r="N19" s="77">
        <f t="shared" si="8"/>
        <v>41343</v>
      </c>
      <c r="O19" s="129">
        <f t="shared" ca="1" si="9"/>
        <v>0</v>
      </c>
      <c r="P19" s="130">
        <f t="shared" si="10"/>
        <v>0</v>
      </c>
      <c r="Q19" s="99">
        <f t="shared" ca="1" si="5"/>
        <v>0</v>
      </c>
      <c r="R19" s="92"/>
      <c r="S19" s="102">
        <f t="shared" ca="1" si="5"/>
        <v>0</v>
      </c>
      <c r="T19" s="93"/>
      <c r="U19" s="105">
        <f t="shared" ca="1" si="5"/>
        <v>0</v>
      </c>
      <c r="V19" s="94"/>
      <c r="W19" s="111">
        <f t="shared" ca="1" si="5"/>
        <v>0</v>
      </c>
      <c r="X19" s="112"/>
      <c r="Y19" s="161">
        <f t="shared" si="6"/>
        <v>0</v>
      </c>
    </row>
    <row r="20" spans="1:25" ht="20.100000000000001" customHeight="1" x14ac:dyDescent="0.15">
      <c r="A20" s="60">
        <f t="shared" si="7"/>
        <v>41344</v>
      </c>
      <c r="B20" s="62"/>
      <c r="C20" s="14" t="s">
        <v>8</v>
      </c>
      <c r="D20" s="43"/>
      <c r="E20" s="48"/>
      <c r="F20" s="47"/>
      <c r="G20" s="68">
        <f t="shared" ca="1" si="2"/>
        <v>0</v>
      </c>
      <c r="H20" s="57">
        <f t="shared" si="3"/>
        <v>0</v>
      </c>
      <c r="I20" s="413"/>
      <c r="J20" s="414"/>
      <c r="K20" s="415"/>
      <c r="L20" s="416"/>
      <c r="M20" s="39" t="str">
        <f t="shared" ca="1" si="4"/>
        <v/>
      </c>
      <c r="N20" s="77">
        <f t="shared" si="8"/>
        <v>41344</v>
      </c>
      <c r="O20" s="129">
        <f t="shared" ca="1" si="9"/>
        <v>0</v>
      </c>
      <c r="P20" s="130">
        <f t="shared" si="10"/>
        <v>0</v>
      </c>
      <c r="Q20" s="99">
        <f t="shared" ca="1" si="5"/>
        <v>0</v>
      </c>
      <c r="R20" s="92"/>
      <c r="S20" s="102">
        <f t="shared" ca="1" si="5"/>
        <v>0</v>
      </c>
      <c r="T20" s="93"/>
      <c r="U20" s="105">
        <f t="shared" ca="1" si="5"/>
        <v>0</v>
      </c>
      <c r="V20" s="94"/>
      <c r="W20" s="111">
        <f t="shared" ca="1" si="5"/>
        <v>0</v>
      </c>
      <c r="X20" s="112"/>
      <c r="Y20" s="161">
        <f t="shared" si="6"/>
        <v>0</v>
      </c>
    </row>
    <row r="21" spans="1:25" ht="20.100000000000001" customHeight="1" x14ac:dyDescent="0.15">
      <c r="A21" s="60">
        <f t="shared" si="7"/>
        <v>41345</v>
      </c>
      <c r="B21" s="62">
        <v>0.41666666666666669</v>
      </c>
      <c r="C21" s="14" t="s">
        <v>8</v>
      </c>
      <c r="D21" s="43">
        <v>0.89583333333333337</v>
      </c>
      <c r="E21" s="46">
        <v>4.1666666666666664E-2</v>
      </c>
      <c r="F21" s="47"/>
      <c r="G21" s="68">
        <f t="shared" ca="1" si="2"/>
        <v>0.33333333333333331</v>
      </c>
      <c r="H21" s="57">
        <f t="shared" si="3"/>
        <v>0.4375</v>
      </c>
      <c r="I21" s="413"/>
      <c r="J21" s="414"/>
      <c r="K21" s="415"/>
      <c r="L21" s="416"/>
      <c r="M21" s="39" t="str">
        <f t="shared" ca="1" si="4"/>
        <v>営業日</v>
      </c>
      <c r="N21" s="77">
        <f t="shared" si="8"/>
        <v>41345</v>
      </c>
      <c r="O21" s="129">
        <f t="shared" ca="1" si="9"/>
        <v>9.0909090909090917</v>
      </c>
      <c r="P21" s="130">
        <f t="shared" si="10"/>
        <v>10.5</v>
      </c>
      <c r="Q21" s="99">
        <f t="shared" ca="1" si="5"/>
        <v>0</v>
      </c>
      <c r="R21" s="92"/>
      <c r="S21" s="102">
        <f t="shared" ca="1" si="5"/>
        <v>0</v>
      </c>
      <c r="T21" s="93"/>
      <c r="U21" s="105">
        <f t="shared" ca="1" si="5"/>
        <v>0</v>
      </c>
      <c r="V21" s="94"/>
      <c r="W21" s="111">
        <f t="shared" ca="1" si="5"/>
        <v>0</v>
      </c>
      <c r="X21" s="112"/>
      <c r="Y21" s="161">
        <f t="shared" si="6"/>
        <v>0</v>
      </c>
    </row>
    <row r="22" spans="1:25" ht="20.100000000000001" customHeight="1" x14ac:dyDescent="0.15">
      <c r="A22" s="60">
        <f t="shared" si="7"/>
        <v>41346</v>
      </c>
      <c r="B22" s="62">
        <v>0.41666666666666669</v>
      </c>
      <c r="C22" s="14" t="s">
        <v>8</v>
      </c>
      <c r="D22" s="43">
        <v>0.9375</v>
      </c>
      <c r="E22" s="46">
        <v>4.1666666666666664E-2</v>
      </c>
      <c r="F22" s="47"/>
      <c r="G22" s="68">
        <f t="shared" ca="1" si="2"/>
        <v>0.33333333333333331</v>
      </c>
      <c r="H22" s="57">
        <f t="shared" si="3"/>
        <v>0.47916666666666657</v>
      </c>
      <c r="I22" s="413"/>
      <c r="J22" s="414"/>
      <c r="K22" s="415"/>
      <c r="L22" s="416"/>
      <c r="M22" s="39" t="str">
        <f t="shared" ca="1" si="4"/>
        <v>営業日</v>
      </c>
      <c r="N22" s="77">
        <f t="shared" si="8"/>
        <v>41346</v>
      </c>
      <c r="O22" s="129">
        <f t="shared" ca="1" si="9"/>
        <v>9.0909090909090917</v>
      </c>
      <c r="P22" s="130">
        <f t="shared" si="10"/>
        <v>11.499999999999998</v>
      </c>
      <c r="Q22" s="99">
        <f t="shared" ca="1" si="5"/>
        <v>0</v>
      </c>
      <c r="R22" s="92"/>
      <c r="S22" s="102">
        <f t="shared" ca="1" si="5"/>
        <v>0</v>
      </c>
      <c r="T22" s="93"/>
      <c r="U22" s="105">
        <f t="shared" ca="1" si="5"/>
        <v>0</v>
      </c>
      <c r="V22" s="94"/>
      <c r="W22" s="111">
        <f t="shared" ca="1" si="5"/>
        <v>0</v>
      </c>
      <c r="X22" s="112"/>
      <c r="Y22" s="161">
        <f t="shared" si="6"/>
        <v>0</v>
      </c>
    </row>
    <row r="23" spans="1:25" ht="20.100000000000001" customHeight="1" x14ac:dyDescent="0.15">
      <c r="A23" s="60">
        <f t="shared" si="7"/>
        <v>41347</v>
      </c>
      <c r="B23" s="62">
        <v>0.41666666666666669</v>
      </c>
      <c r="C23" s="14" t="s">
        <v>8</v>
      </c>
      <c r="D23" s="43">
        <v>0.89583333333333337</v>
      </c>
      <c r="E23" s="46">
        <v>4.1666666666666664E-2</v>
      </c>
      <c r="F23" s="47"/>
      <c r="G23" s="68">
        <f t="shared" ca="1" si="2"/>
        <v>0.33333333333333331</v>
      </c>
      <c r="H23" s="57">
        <f t="shared" si="3"/>
        <v>0.4375</v>
      </c>
      <c r="I23" s="413"/>
      <c r="J23" s="414"/>
      <c r="K23" s="415"/>
      <c r="L23" s="416"/>
      <c r="M23" s="39" t="str">
        <f t="shared" ca="1" si="4"/>
        <v>営業日</v>
      </c>
      <c r="N23" s="77">
        <f t="shared" si="8"/>
        <v>41347</v>
      </c>
      <c r="O23" s="129">
        <f t="shared" ca="1" si="9"/>
        <v>9.0909090909090917</v>
      </c>
      <c r="P23" s="130">
        <f t="shared" si="10"/>
        <v>10.5</v>
      </c>
      <c r="Q23" s="99">
        <f t="shared" ca="1" si="5"/>
        <v>0</v>
      </c>
      <c r="R23" s="92"/>
      <c r="S23" s="102">
        <f t="shared" ca="1" si="5"/>
        <v>0</v>
      </c>
      <c r="T23" s="93"/>
      <c r="U23" s="105">
        <f t="shared" ca="1" si="5"/>
        <v>0</v>
      </c>
      <c r="V23" s="94"/>
      <c r="W23" s="111">
        <f t="shared" ca="1" si="5"/>
        <v>0</v>
      </c>
      <c r="X23" s="112"/>
      <c r="Y23" s="161">
        <f t="shared" si="6"/>
        <v>0</v>
      </c>
    </row>
    <row r="24" spans="1:25" ht="20.100000000000001" customHeight="1" x14ac:dyDescent="0.15">
      <c r="A24" s="60">
        <f t="shared" si="7"/>
        <v>41348</v>
      </c>
      <c r="B24" s="62">
        <v>0.4375</v>
      </c>
      <c r="C24" s="14" t="s">
        <v>8</v>
      </c>
      <c r="D24" s="43">
        <v>0.9375</v>
      </c>
      <c r="E24" s="46">
        <v>4.1666666666666664E-2</v>
      </c>
      <c r="F24" s="47"/>
      <c r="G24" s="68">
        <f t="shared" ca="1" si="2"/>
        <v>0.33333333333333331</v>
      </c>
      <c r="H24" s="57">
        <f t="shared" si="3"/>
        <v>0.45833333333333331</v>
      </c>
      <c r="I24" s="413"/>
      <c r="J24" s="414"/>
      <c r="K24" s="415"/>
      <c r="L24" s="416"/>
      <c r="M24" s="39" t="str">
        <f t="shared" ca="1" si="4"/>
        <v>営業日</v>
      </c>
      <c r="N24" s="77">
        <f t="shared" si="8"/>
        <v>41348</v>
      </c>
      <c r="O24" s="129">
        <f t="shared" ca="1" si="9"/>
        <v>9.0909090909090917</v>
      </c>
      <c r="P24" s="130">
        <f t="shared" si="10"/>
        <v>11</v>
      </c>
      <c r="Q24" s="99">
        <f t="shared" ca="1" si="5"/>
        <v>0</v>
      </c>
      <c r="R24" s="92"/>
      <c r="S24" s="102">
        <f t="shared" ca="1" si="5"/>
        <v>0</v>
      </c>
      <c r="T24" s="93"/>
      <c r="U24" s="105">
        <f t="shared" ca="1" si="5"/>
        <v>0</v>
      </c>
      <c r="V24" s="94"/>
      <c r="W24" s="111">
        <f t="shared" ca="1" si="5"/>
        <v>0</v>
      </c>
      <c r="X24" s="112"/>
      <c r="Y24" s="161">
        <f t="shared" si="6"/>
        <v>0</v>
      </c>
    </row>
    <row r="25" spans="1:25" ht="20.100000000000001" customHeight="1" x14ac:dyDescent="0.15">
      <c r="A25" s="60">
        <f t="shared" si="7"/>
        <v>41349</v>
      </c>
      <c r="B25" s="62">
        <v>0.41666666666666669</v>
      </c>
      <c r="C25" s="14" t="s">
        <v>8</v>
      </c>
      <c r="D25" s="43">
        <v>0.95833333333333337</v>
      </c>
      <c r="E25" s="46">
        <v>4.1666666666666664E-2</v>
      </c>
      <c r="F25" s="47"/>
      <c r="G25" s="68">
        <f t="shared" ca="1" si="2"/>
        <v>0.33333333333333331</v>
      </c>
      <c r="H25" s="57">
        <f t="shared" si="3"/>
        <v>0.50000000000000011</v>
      </c>
      <c r="I25" s="413"/>
      <c r="J25" s="414"/>
      <c r="K25" s="415"/>
      <c r="L25" s="416"/>
      <c r="M25" s="39" t="str">
        <f t="shared" ca="1" si="4"/>
        <v>営業日</v>
      </c>
      <c r="N25" s="77">
        <f t="shared" si="8"/>
        <v>41349</v>
      </c>
      <c r="O25" s="129">
        <f t="shared" ca="1" si="9"/>
        <v>9.0909090909090917</v>
      </c>
      <c r="P25" s="130">
        <f t="shared" si="10"/>
        <v>12.000000000000004</v>
      </c>
      <c r="Q25" s="99">
        <f t="shared" ca="1" si="5"/>
        <v>0</v>
      </c>
      <c r="R25" s="92"/>
      <c r="S25" s="102">
        <f t="shared" ca="1" si="5"/>
        <v>0</v>
      </c>
      <c r="T25" s="93"/>
      <c r="U25" s="105">
        <f t="shared" ca="1" si="5"/>
        <v>0</v>
      </c>
      <c r="V25" s="94"/>
      <c r="W25" s="111">
        <f t="shared" ca="1" si="5"/>
        <v>0</v>
      </c>
      <c r="X25" s="112"/>
      <c r="Y25" s="161">
        <f t="shared" si="6"/>
        <v>0</v>
      </c>
    </row>
    <row r="26" spans="1:25" ht="20.100000000000001" customHeight="1" x14ac:dyDescent="0.15">
      <c r="A26" s="60">
        <f t="shared" si="7"/>
        <v>41350</v>
      </c>
      <c r="B26" s="62"/>
      <c r="C26" s="14" t="s">
        <v>8</v>
      </c>
      <c r="D26" s="43"/>
      <c r="E26" s="48"/>
      <c r="F26" s="47"/>
      <c r="G26" s="68">
        <f t="shared" ca="1" si="2"/>
        <v>0</v>
      </c>
      <c r="H26" s="57">
        <f t="shared" si="3"/>
        <v>0</v>
      </c>
      <c r="I26" s="413"/>
      <c r="J26" s="414"/>
      <c r="K26" s="415"/>
      <c r="L26" s="416"/>
      <c r="M26" s="39" t="str">
        <f t="shared" ca="1" si="4"/>
        <v/>
      </c>
      <c r="N26" s="77">
        <f t="shared" si="8"/>
        <v>41350</v>
      </c>
      <c r="O26" s="129">
        <f t="shared" ca="1" si="9"/>
        <v>0</v>
      </c>
      <c r="P26" s="130">
        <f t="shared" si="10"/>
        <v>0</v>
      </c>
      <c r="Q26" s="99">
        <f t="shared" ca="1" si="5"/>
        <v>0</v>
      </c>
      <c r="R26" s="92"/>
      <c r="S26" s="102">
        <f t="shared" ca="1" si="5"/>
        <v>0</v>
      </c>
      <c r="T26" s="93"/>
      <c r="U26" s="105">
        <f t="shared" ca="1" si="5"/>
        <v>0</v>
      </c>
      <c r="V26" s="94"/>
      <c r="W26" s="111">
        <f t="shared" ca="1" si="5"/>
        <v>0</v>
      </c>
      <c r="X26" s="112"/>
      <c r="Y26" s="161">
        <f t="shared" si="6"/>
        <v>0</v>
      </c>
    </row>
    <row r="27" spans="1:25" ht="20.100000000000001" customHeight="1" x14ac:dyDescent="0.15">
      <c r="A27" s="60">
        <f t="shared" si="7"/>
        <v>41351</v>
      </c>
      <c r="B27" s="62"/>
      <c r="C27" s="14" t="s">
        <v>8</v>
      </c>
      <c r="D27" s="43"/>
      <c r="E27" s="48"/>
      <c r="F27" s="47"/>
      <c r="G27" s="68">
        <f t="shared" ca="1" si="2"/>
        <v>0</v>
      </c>
      <c r="H27" s="57">
        <f t="shared" si="3"/>
        <v>0</v>
      </c>
      <c r="I27" s="413"/>
      <c r="J27" s="414"/>
      <c r="K27" s="415"/>
      <c r="L27" s="416"/>
      <c r="M27" s="39" t="str">
        <f t="shared" ca="1" si="4"/>
        <v/>
      </c>
      <c r="N27" s="77">
        <f t="shared" si="8"/>
        <v>41351</v>
      </c>
      <c r="O27" s="129">
        <f t="shared" ca="1" si="9"/>
        <v>0</v>
      </c>
      <c r="P27" s="130">
        <f t="shared" si="10"/>
        <v>0</v>
      </c>
      <c r="Q27" s="99">
        <f t="shared" ca="1" si="5"/>
        <v>0</v>
      </c>
      <c r="R27" s="92"/>
      <c r="S27" s="102">
        <f t="shared" ca="1" si="5"/>
        <v>0</v>
      </c>
      <c r="T27" s="93"/>
      <c r="U27" s="105">
        <f t="shared" ca="1" si="5"/>
        <v>0</v>
      </c>
      <c r="V27" s="94"/>
      <c r="W27" s="111">
        <f t="shared" ca="1" si="5"/>
        <v>0</v>
      </c>
      <c r="X27" s="112"/>
      <c r="Y27" s="161">
        <f t="shared" si="6"/>
        <v>0</v>
      </c>
    </row>
    <row r="28" spans="1:25" ht="20.100000000000001" customHeight="1" x14ac:dyDescent="0.15">
      <c r="A28" s="60">
        <f t="shared" si="7"/>
        <v>41352</v>
      </c>
      <c r="B28" s="62"/>
      <c r="C28" s="14" t="s">
        <v>8</v>
      </c>
      <c r="D28" s="43"/>
      <c r="E28" s="48"/>
      <c r="F28" s="47"/>
      <c r="G28" s="68">
        <f t="shared" ca="1" si="2"/>
        <v>0</v>
      </c>
      <c r="H28" s="57">
        <f t="shared" si="3"/>
        <v>0</v>
      </c>
      <c r="I28" s="425"/>
      <c r="J28" s="425"/>
      <c r="K28" s="425"/>
      <c r="L28" s="426"/>
      <c r="M28" s="39" t="str">
        <f t="shared" ca="1" si="4"/>
        <v/>
      </c>
      <c r="N28" s="77">
        <f t="shared" si="8"/>
        <v>41352</v>
      </c>
      <c r="O28" s="129">
        <f t="shared" ca="1" si="9"/>
        <v>0</v>
      </c>
      <c r="P28" s="130">
        <f t="shared" si="10"/>
        <v>0</v>
      </c>
      <c r="Q28" s="99">
        <f t="shared" ca="1" si="5"/>
        <v>0</v>
      </c>
      <c r="R28" s="92"/>
      <c r="S28" s="102">
        <f t="shared" ca="1" si="5"/>
        <v>0</v>
      </c>
      <c r="T28" s="93"/>
      <c r="U28" s="105">
        <f t="shared" ca="1" si="5"/>
        <v>0</v>
      </c>
      <c r="V28" s="94"/>
      <c r="W28" s="111">
        <f t="shared" ca="1" si="5"/>
        <v>0</v>
      </c>
      <c r="X28" s="112"/>
      <c r="Y28" s="161">
        <f t="shared" si="6"/>
        <v>0</v>
      </c>
    </row>
    <row r="29" spans="1:25" ht="20.100000000000001" customHeight="1" x14ac:dyDescent="0.15">
      <c r="A29" s="60">
        <f t="shared" si="7"/>
        <v>41353</v>
      </c>
      <c r="B29" s="62">
        <v>0.41666666666666669</v>
      </c>
      <c r="C29" s="14" t="s">
        <v>8</v>
      </c>
      <c r="D29" s="43">
        <v>0.79166666666666663</v>
      </c>
      <c r="E29" s="46">
        <v>4.1666666666666664E-2</v>
      </c>
      <c r="F29" s="47"/>
      <c r="G29" s="68">
        <f t="shared" ca="1" si="2"/>
        <v>0.33333333333333331</v>
      </c>
      <c r="H29" s="57">
        <f t="shared" si="3"/>
        <v>0.33333333333333326</v>
      </c>
      <c r="I29" s="413"/>
      <c r="J29" s="414"/>
      <c r="K29" s="415"/>
      <c r="L29" s="416"/>
      <c r="M29" s="39" t="str">
        <f t="shared" ca="1" si="4"/>
        <v>営業日</v>
      </c>
      <c r="N29" s="77">
        <f t="shared" si="8"/>
        <v>41353</v>
      </c>
      <c r="O29" s="129">
        <f t="shared" ca="1" si="9"/>
        <v>9.0909090909090917</v>
      </c>
      <c r="P29" s="130">
        <f t="shared" si="10"/>
        <v>7.9999999999999982</v>
      </c>
      <c r="Q29" s="99">
        <f t="shared" ca="1" si="5"/>
        <v>0</v>
      </c>
      <c r="R29" s="92"/>
      <c r="S29" s="102">
        <f t="shared" ca="1" si="5"/>
        <v>0</v>
      </c>
      <c r="T29" s="93"/>
      <c r="U29" s="105">
        <f t="shared" ca="1" si="5"/>
        <v>0</v>
      </c>
      <c r="V29" s="94"/>
      <c r="W29" s="111">
        <f t="shared" ca="1" si="5"/>
        <v>0</v>
      </c>
      <c r="X29" s="112"/>
      <c r="Y29" s="161">
        <f t="shared" si="6"/>
        <v>0</v>
      </c>
    </row>
    <row r="30" spans="1:25" ht="20.100000000000001" customHeight="1" x14ac:dyDescent="0.15">
      <c r="A30" s="60">
        <f t="shared" si="7"/>
        <v>41354</v>
      </c>
      <c r="B30" s="62">
        <v>0.41666666666666669</v>
      </c>
      <c r="C30" s="14" t="s">
        <v>8</v>
      </c>
      <c r="D30" s="43">
        <v>0.91666666666666663</v>
      </c>
      <c r="E30" s="46">
        <v>4.1666666666666664E-2</v>
      </c>
      <c r="F30" s="47"/>
      <c r="G30" s="68">
        <f t="shared" ca="1" si="2"/>
        <v>0.33333333333333331</v>
      </c>
      <c r="H30" s="57">
        <f t="shared" si="3"/>
        <v>0.45833333333333326</v>
      </c>
      <c r="I30" s="413" t="s">
        <v>84</v>
      </c>
      <c r="J30" s="414"/>
      <c r="K30" s="415"/>
      <c r="L30" s="416"/>
      <c r="M30" s="39" t="str">
        <f t="shared" ca="1" si="4"/>
        <v>営業日</v>
      </c>
      <c r="N30" s="77">
        <f t="shared" si="8"/>
        <v>41354</v>
      </c>
      <c r="O30" s="129">
        <f t="shared" ca="1" si="9"/>
        <v>9.0909090909090917</v>
      </c>
      <c r="P30" s="130">
        <f t="shared" si="10"/>
        <v>10.999999999999998</v>
      </c>
      <c r="Q30" s="99">
        <f t="shared" ca="1" si="5"/>
        <v>0</v>
      </c>
      <c r="R30" s="92"/>
      <c r="S30" s="102">
        <f t="shared" ca="1" si="5"/>
        <v>0</v>
      </c>
      <c r="T30" s="93"/>
      <c r="U30" s="105">
        <f t="shared" ca="1" si="5"/>
        <v>0</v>
      </c>
      <c r="V30" s="94"/>
      <c r="W30" s="111">
        <f t="shared" ca="1" si="5"/>
        <v>0</v>
      </c>
      <c r="X30" s="112"/>
      <c r="Y30" s="161">
        <f t="shared" si="6"/>
        <v>0</v>
      </c>
    </row>
    <row r="31" spans="1:25" ht="20.100000000000001" customHeight="1" x14ac:dyDescent="0.15">
      <c r="A31" s="60">
        <f t="shared" si="7"/>
        <v>41355</v>
      </c>
      <c r="B31" s="62">
        <v>0.4375</v>
      </c>
      <c r="C31" s="14" t="s">
        <v>8</v>
      </c>
      <c r="D31" s="43">
        <v>0.875</v>
      </c>
      <c r="E31" s="46">
        <v>4.1666666666666664E-2</v>
      </c>
      <c r="F31" s="47"/>
      <c r="G31" s="68">
        <f t="shared" ca="1" si="2"/>
        <v>0.33333333333333331</v>
      </c>
      <c r="H31" s="57">
        <f t="shared" si="3"/>
        <v>0.39583333333333331</v>
      </c>
      <c r="I31" s="413"/>
      <c r="J31" s="414"/>
      <c r="K31" s="415"/>
      <c r="L31" s="416"/>
      <c r="M31" s="39" t="str">
        <f t="shared" ca="1" si="4"/>
        <v>営業日</v>
      </c>
      <c r="N31" s="77">
        <f t="shared" si="8"/>
        <v>41355</v>
      </c>
      <c r="O31" s="129">
        <f t="shared" ca="1" si="9"/>
        <v>9.0909090909090917</v>
      </c>
      <c r="P31" s="130">
        <f t="shared" si="10"/>
        <v>9.5</v>
      </c>
      <c r="Q31" s="99">
        <f t="shared" ca="1" si="5"/>
        <v>0</v>
      </c>
      <c r="R31" s="92"/>
      <c r="S31" s="102">
        <f t="shared" ca="1" si="5"/>
        <v>0</v>
      </c>
      <c r="T31" s="93"/>
      <c r="U31" s="105">
        <f t="shared" ca="1" si="5"/>
        <v>0</v>
      </c>
      <c r="V31" s="94"/>
      <c r="W31" s="111">
        <f t="shared" ca="1" si="5"/>
        <v>0</v>
      </c>
      <c r="X31" s="112"/>
      <c r="Y31" s="161">
        <f t="shared" si="6"/>
        <v>0</v>
      </c>
    </row>
    <row r="32" spans="1:25" ht="20.100000000000001" customHeight="1" x14ac:dyDescent="0.15">
      <c r="A32" s="60">
        <f t="shared" si="7"/>
        <v>41356</v>
      </c>
      <c r="B32" s="62"/>
      <c r="C32" s="14" t="s">
        <v>8</v>
      </c>
      <c r="D32" s="43"/>
      <c r="E32" s="48"/>
      <c r="F32" s="47"/>
      <c r="G32" s="68">
        <f t="shared" ca="1" si="2"/>
        <v>0.33333333333333331</v>
      </c>
      <c r="H32" s="57">
        <f t="shared" si="3"/>
        <v>0</v>
      </c>
      <c r="I32" s="413" t="s">
        <v>87</v>
      </c>
      <c r="J32" s="414"/>
      <c r="K32" s="415"/>
      <c r="L32" s="416"/>
      <c r="M32" s="39" t="str">
        <f t="shared" ca="1" si="4"/>
        <v>営業日</v>
      </c>
      <c r="N32" s="77">
        <f t="shared" si="8"/>
        <v>41356</v>
      </c>
      <c r="O32" s="129">
        <f t="shared" ca="1" si="9"/>
        <v>9.0909090909090917</v>
      </c>
      <c r="P32" s="130">
        <f t="shared" si="10"/>
        <v>0</v>
      </c>
      <c r="Q32" s="99">
        <f t="shared" ca="1" si="5"/>
        <v>0</v>
      </c>
      <c r="R32" s="92"/>
      <c r="S32" s="102">
        <f t="shared" ca="1" si="5"/>
        <v>0</v>
      </c>
      <c r="T32" s="93"/>
      <c r="U32" s="105">
        <f t="shared" ca="1" si="5"/>
        <v>0</v>
      </c>
      <c r="V32" s="94"/>
      <c r="W32" s="111">
        <f t="shared" ca="1" si="5"/>
        <v>0</v>
      </c>
      <c r="X32" s="112"/>
      <c r="Y32" s="161">
        <f t="shared" si="6"/>
        <v>0</v>
      </c>
    </row>
    <row r="33" spans="1:25" ht="20.100000000000001" customHeight="1" x14ac:dyDescent="0.15">
      <c r="A33" s="60">
        <f t="shared" si="7"/>
        <v>41357</v>
      </c>
      <c r="B33" s="62"/>
      <c r="C33" s="14" t="s">
        <v>8</v>
      </c>
      <c r="D33" s="43"/>
      <c r="E33" s="48"/>
      <c r="F33" s="47"/>
      <c r="G33" s="68">
        <f t="shared" ca="1" si="2"/>
        <v>0</v>
      </c>
      <c r="H33" s="57">
        <f t="shared" si="3"/>
        <v>0</v>
      </c>
      <c r="I33" s="413"/>
      <c r="J33" s="414"/>
      <c r="K33" s="415"/>
      <c r="L33" s="416"/>
      <c r="M33" s="39" t="str">
        <f t="shared" ca="1" si="4"/>
        <v/>
      </c>
      <c r="N33" s="77">
        <f t="shared" si="8"/>
        <v>41357</v>
      </c>
      <c r="O33" s="129">
        <f t="shared" ca="1" si="9"/>
        <v>0</v>
      </c>
      <c r="P33" s="130">
        <f t="shared" si="10"/>
        <v>0</v>
      </c>
      <c r="Q33" s="99">
        <f t="shared" ca="1" si="5"/>
        <v>0</v>
      </c>
      <c r="R33" s="92"/>
      <c r="S33" s="102">
        <f t="shared" ca="1" si="5"/>
        <v>0</v>
      </c>
      <c r="T33" s="93"/>
      <c r="U33" s="105">
        <f t="shared" ca="1" si="5"/>
        <v>0</v>
      </c>
      <c r="V33" s="94"/>
      <c r="W33" s="111">
        <f t="shared" ca="1" si="5"/>
        <v>0</v>
      </c>
      <c r="X33" s="112"/>
      <c r="Y33" s="161">
        <f t="shared" si="6"/>
        <v>0</v>
      </c>
    </row>
    <row r="34" spans="1:25" ht="20.100000000000001" customHeight="1" x14ac:dyDescent="0.15">
      <c r="A34" s="60">
        <f t="shared" si="7"/>
        <v>41358</v>
      </c>
      <c r="B34" s="62"/>
      <c r="C34" s="14" t="s">
        <v>8</v>
      </c>
      <c r="D34" s="43"/>
      <c r="E34" s="48"/>
      <c r="F34" s="47"/>
      <c r="G34" s="68">
        <f t="shared" ca="1" si="2"/>
        <v>0</v>
      </c>
      <c r="H34" s="57">
        <f t="shared" si="3"/>
        <v>0</v>
      </c>
      <c r="I34" s="413"/>
      <c r="J34" s="414"/>
      <c r="K34" s="415"/>
      <c r="L34" s="416"/>
      <c r="M34" s="39" t="str">
        <f t="shared" ca="1" si="4"/>
        <v/>
      </c>
      <c r="N34" s="77">
        <f t="shared" si="8"/>
        <v>41358</v>
      </c>
      <c r="O34" s="129">
        <f t="shared" ca="1" si="9"/>
        <v>0</v>
      </c>
      <c r="P34" s="130">
        <f t="shared" si="10"/>
        <v>0</v>
      </c>
      <c r="Q34" s="99">
        <f t="shared" ca="1" si="5"/>
        <v>0</v>
      </c>
      <c r="R34" s="92"/>
      <c r="S34" s="102">
        <f t="shared" ca="1" si="5"/>
        <v>0</v>
      </c>
      <c r="T34" s="93"/>
      <c r="U34" s="105">
        <f t="shared" ca="1" si="5"/>
        <v>0</v>
      </c>
      <c r="V34" s="94"/>
      <c r="W34" s="111">
        <f t="shared" ca="1" si="5"/>
        <v>0</v>
      </c>
      <c r="X34" s="112"/>
      <c r="Y34" s="161">
        <f t="shared" si="6"/>
        <v>0</v>
      </c>
    </row>
    <row r="35" spans="1:25" ht="20.100000000000001" customHeight="1" x14ac:dyDescent="0.15">
      <c r="A35" s="60">
        <f t="shared" si="7"/>
        <v>41359</v>
      </c>
      <c r="B35" s="62">
        <v>0.41666666666666669</v>
      </c>
      <c r="C35" s="14" t="s">
        <v>8</v>
      </c>
      <c r="D35" s="43">
        <v>0.83333333333333337</v>
      </c>
      <c r="E35" s="46">
        <v>4.1666666666666664E-2</v>
      </c>
      <c r="F35" s="47"/>
      <c r="G35" s="68">
        <f t="shared" ca="1" si="2"/>
        <v>0.33333333333333331</v>
      </c>
      <c r="H35" s="57">
        <f t="shared" si="3"/>
        <v>0.375</v>
      </c>
      <c r="I35" s="413"/>
      <c r="J35" s="414"/>
      <c r="K35" s="415"/>
      <c r="L35" s="416"/>
      <c r="M35" s="39" t="str">
        <f t="shared" ca="1" si="4"/>
        <v>営業日</v>
      </c>
      <c r="N35" s="77">
        <f t="shared" si="8"/>
        <v>41359</v>
      </c>
      <c r="O35" s="129">
        <f t="shared" ca="1" si="9"/>
        <v>9.0909090909090917</v>
      </c>
      <c r="P35" s="130">
        <f t="shared" si="10"/>
        <v>9</v>
      </c>
      <c r="Q35" s="99">
        <f t="shared" ca="1" si="5"/>
        <v>0</v>
      </c>
      <c r="R35" s="92"/>
      <c r="S35" s="102">
        <f t="shared" ca="1" si="5"/>
        <v>0</v>
      </c>
      <c r="T35" s="93"/>
      <c r="U35" s="105">
        <f t="shared" ca="1" si="5"/>
        <v>0</v>
      </c>
      <c r="V35" s="94"/>
      <c r="W35" s="111">
        <f t="shared" ca="1" si="5"/>
        <v>0</v>
      </c>
      <c r="X35" s="112"/>
      <c r="Y35" s="161">
        <f t="shared" si="6"/>
        <v>0</v>
      </c>
    </row>
    <row r="36" spans="1:25" ht="20.100000000000001" customHeight="1" x14ac:dyDescent="0.15">
      <c r="A36" s="60">
        <f t="shared" si="7"/>
        <v>41360</v>
      </c>
      <c r="B36" s="62">
        <v>0.41666666666666669</v>
      </c>
      <c r="C36" s="14" t="s">
        <v>8</v>
      </c>
      <c r="D36" s="43">
        <v>0.83333333333333337</v>
      </c>
      <c r="E36" s="46">
        <v>4.1666666666666664E-2</v>
      </c>
      <c r="F36" s="47"/>
      <c r="G36" s="68">
        <f t="shared" ca="1" si="2"/>
        <v>0.33333333333333331</v>
      </c>
      <c r="H36" s="57">
        <f t="shared" si="3"/>
        <v>0.375</v>
      </c>
      <c r="I36" s="413" t="s">
        <v>85</v>
      </c>
      <c r="J36" s="414"/>
      <c r="K36" s="415"/>
      <c r="L36" s="416"/>
      <c r="M36" s="39" t="str">
        <f t="shared" ca="1" si="4"/>
        <v>営業日</v>
      </c>
      <c r="N36" s="77">
        <f t="shared" si="8"/>
        <v>41360</v>
      </c>
      <c r="O36" s="129">
        <f t="shared" ca="1" si="9"/>
        <v>9.0909090909090917</v>
      </c>
      <c r="P36" s="130">
        <f t="shared" si="10"/>
        <v>9</v>
      </c>
      <c r="Q36" s="99">
        <f t="shared" ca="1" si="5"/>
        <v>0</v>
      </c>
      <c r="R36" s="92"/>
      <c r="S36" s="102">
        <f t="shared" ca="1" si="5"/>
        <v>0</v>
      </c>
      <c r="T36" s="93"/>
      <c r="U36" s="105">
        <f t="shared" ca="1" si="5"/>
        <v>0</v>
      </c>
      <c r="V36" s="94"/>
      <c r="W36" s="111">
        <f t="shared" ca="1" si="5"/>
        <v>0</v>
      </c>
      <c r="X36" s="112"/>
      <c r="Y36" s="161">
        <f t="shared" si="6"/>
        <v>0</v>
      </c>
    </row>
    <row r="37" spans="1:25" ht="20.100000000000001" customHeight="1" x14ac:dyDescent="0.15">
      <c r="A37" s="60">
        <f t="shared" si="7"/>
        <v>41361</v>
      </c>
      <c r="B37" s="62">
        <v>0.45833333333333331</v>
      </c>
      <c r="C37" s="15" t="s">
        <v>13</v>
      </c>
      <c r="D37" s="43">
        <v>0.85416666666666663</v>
      </c>
      <c r="E37" s="46">
        <v>4.1666666666666664E-2</v>
      </c>
      <c r="F37" s="47"/>
      <c r="G37" s="68">
        <f t="shared" ca="1" si="2"/>
        <v>0.33333333333333331</v>
      </c>
      <c r="H37" s="57">
        <f t="shared" si="3"/>
        <v>0.35416666666666663</v>
      </c>
      <c r="I37" s="413"/>
      <c r="J37" s="414"/>
      <c r="K37" s="415"/>
      <c r="L37" s="416"/>
      <c r="M37" s="39" t="str">
        <f t="shared" ca="1" si="4"/>
        <v>営業日</v>
      </c>
      <c r="N37" s="77">
        <f t="shared" si="8"/>
        <v>41361</v>
      </c>
      <c r="O37" s="129">
        <f t="shared" ca="1" si="9"/>
        <v>9.0909090909090917</v>
      </c>
      <c r="P37" s="130">
        <f t="shared" si="10"/>
        <v>8.5</v>
      </c>
      <c r="Q37" s="99">
        <f t="shared" ca="1" si="5"/>
        <v>0</v>
      </c>
      <c r="R37" s="92"/>
      <c r="S37" s="102">
        <f t="shared" ca="1" si="5"/>
        <v>0</v>
      </c>
      <c r="T37" s="93"/>
      <c r="U37" s="105">
        <f t="shared" ca="1" si="5"/>
        <v>0</v>
      </c>
      <c r="V37" s="94"/>
      <c r="W37" s="111">
        <f t="shared" ca="1" si="5"/>
        <v>0</v>
      </c>
      <c r="X37" s="112"/>
      <c r="Y37" s="161">
        <f t="shared" si="6"/>
        <v>0</v>
      </c>
    </row>
    <row r="38" spans="1:25" ht="20.100000000000001" customHeight="1" x14ac:dyDescent="0.15">
      <c r="A38" s="60">
        <f t="shared" si="7"/>
        <v>41362</v>
      </c>
      <c r="B38" s="62">
        <v>0.45833333333333331</v>
      </c>
      <c r="C38" s="15" t="s">
        <v>13</v>
      </c>
      <c r="D38" s="43">
        <v>0.83333333333333337</v>
      </c>
      <c r="E38" s="46">
        <v>4.1666666666666664E-2</v>
      </c>
      <c r="F38" s="47"/>
      <c r="G38" s="68">
        <f t="shared" ca="1" si="2"/>
        <v>0.33333333333333331</v>
      </c>
      <c r="H38" s="57">
        <f t="shared" si="3"/>
        <v>0.33333333333333337</v>
      </c>
      <c r="I38" s="413"/>
      <c r="J38" s="414"/>
      <c r="K38" s="415"/>
      <c r="L38" s="416"/>
      <c r="M38" s="39" t="str">
        <f t="shared" ca="1" si="4"/>
        <v>営業日</v>
      </c>
      <c r="N38" s="77">
        <f t="shared" si="8"/>
        <v>41362</v>
      </c>
      <c r="O38" s="129">
        <f t="shared" ca="1" si="9"/>
        <v>9.0909090909090917</v>
      </c>
      <c r="P38" s="130">
        <f t="shared" si="10"/>
        <v>8</v>
      </c>
      <c r="Q38" s="99">
        <f t="shared" ca="1" si="5"/>
        <v>0</v>
      </c>
      <c r="R38" s="92"/>
      <c r="S38" s="102">
        <f t="shared" ca="1" si="5"/>
        <v>0</v>
      </c>
      <c r="T38" s="93"/>
      <c r="U38" s="105">
        <f t="shared" ca="1" si="5"/>
        <v>0</v>
      </c>
      <c r="V38" s="94"/>
      <c r="W38" s="111">
        <f t="shared" ca="1" si="5"/>
        <v>0</v>
      </c>
      <c r="X38" s="112"/>
      <c r="Y38" s="161">
        <f t="shared" si="6"/>
        <v>0</v>
      </c>
    </row>
    <row r="39" spans="1:25" ht="20.100000000000001" customHeight="1" thickBot="1" x14ac:dyDescent="0.2">
      <c r="A39" s="61">
        <f t="shared" si="7"/>
        <v>41363</v>
      </c>
      <c r="B39" s="64">
        <v>0.41666666666666669</v>
      </c>
      <c r="C39" s="16" t="s">
        <v>13</v>
      </c>
      <c r="D39" s="50">
        <v>0.79166666666666663</v>
      </c>
      <c r="E39" s="51">
        <v>4.1666666666666664E-2</v>
      </c>
      <c r="F39" s="52"/>
      <c r="G39" s="69">
        <f t="shared" ca="1" si="2"/>
        <v>0.33333333333333331</v>
      </c>
      <c r="H39" s="58">
        <f t="shared" si="3"/>
        <v>0.33333333333333326</v>
      </c>
      <c r="I39" s="417"/>
      <c r="J39" s="418"/>
      <c r="K39" s="419"/>
      <c r="L39" s="420"/>
      <c r="M39" s="39" t="str">
        <f t="shared" ca="1" si="4"/>
        <v>営業日</v>
      </c>
      <c r="N39" s="78">
        <f t="shared" si="8"/>
        <v>41363</v>
      </c>
      <c r="O39" s="131">
        <f t="shared" ca="1" si="9"/>
        <v>9.0909090909090917</v>
      </c>
      <c r="P39" s="132">
        <f t="shared" si="10"/>
        <v>7.9999999999999982</v>
      </c>
      <c r="Q39" s="100">
        <f t="shared" ca="1" si="5"/>
        <v>0</v>
      </c>
      <c r="R39" s="95"/>
      <c r="S39" s="103">
        <f t="shared" ca="1" si="5"/>
        <v>0</v>
      </c>
      <c r="T39" s="96"/>
      <c r="U39" s="106">
        <f t="shared" ca="1" si="5"/>
        <v>0</v>
      </c>
      <c r="V39" s="97"/>
      <c r="W39" s="113">
        <f t="shared" ca="1" si="5"/>
        <v>0</v>
      </c>
      <c r="X39" s="114"/>
      <c r="Y39" s="162">
        <f t="shared" si="6"/>
        <v>0</v>
      </c>
    </row>
    <row r="40" spans="1:25" ht="20.100000000000001" customHeight="1" thickBot="1" x14ac:dyDescent="0.2">
      <c r="A40" s="421" t="s">
        <v>9</v>
      </c>
      <c r="B40" s="422"/>
      <c r="C40" s="53">
        <f ca="1">COUNTIF(M9:M39, "営業日")</f>
        <v>22</v>
      </c>
      <c r="D40" s="74" t="s">
        <v>10</v>
      </c>
      <c r="E40" s="54">
        <v>0</v>
      </c>
      <c r="F40" s="55">
        <v>0</v>
      </c>
      <c r="G40" s="54">
        <f ca="1">SUM(G9:G39)</f>
        <v>7.3333333333333304</v>
      </c>
      <c r="H40" s="59">
        <f>SUM(H9:H39)</f>
        <v>8.5833333333333321</v>
      </c>
      <c r="I40" s="423"/>
      <c r="J40" s="423"/>
      <c r="K40" s="423"/>
      <c r="L40" s="424"/>
      <c r="M40" s="6"/>
      <c r="N40" s="6"/>
      <c r="O40" s="139">
        <f t="shared" ref="O40:X40" ca="1" si="11">SUM(O9:O39)</f>
        <v>200.00000000000003</v>
      </c>
      <c r="P40" s="140">
        <f>SUM(P9:P39)</f>
        <v>206</v>
      </c>
      <c r="Q40" s="143">
        <f t="shared" ca="1" si="11"/>
        <v>0</v>
      </c>
      <c r="R40" s="144">
        <f t="shared" si="11"/>
        <v>0</v>
      </c>
      <c r="S40" s="147">
        <f t="shared" ca="1" si="11"/>
        <v>0</v>
      </c>
      <c r="T40" s="148">
        <f t="shared" si="11"/>
        <v>0</v>
      </c>
      <c r="U40" s="151">
        <f t="shared" ca="1" si="11"/>
        <v>0</v>
      </c>
      <c r="V40" s="152">
        <f t="shared" si="11"/>
        <v>0</v>
      </c>
      <c r="W40" s="155">
        <f t="shared" ca="1" si="11"/>
        <v>0</v>
      </c>
      <c r="X40" s="156">
        <f t="shared" si="11"/>
        <v>0</v>
      </c>
      <c r="Y40" s="163">
        <f>SUM(Y9:Y39)</f>
        <v>0</v>
      </c>
    </row>
    <row r="41" spans="1:25" ht="8.25" customHeight="1" thickBot="1" x14ac:dyDescent="0.2">
      <c r="C41" s="2"/>
      <c r="D41" s="2"/>
      <c r="E41" s="2"/>
      <c r="F41" s="2"/>
      <c r="G41" s="2"/>
      <c r="H41" s="2"/>
      <c r="I41" s="6"/>
      <c r="J41" s="6"/>
      <c r="K41" s="6"/>
      <c r="L41" s="6"/>
      <c r="M41" s="6"/>
      <c r="N41" s="6"/>
      <c r="P41">
        <f>COUNTIF(P9:P39,"&lt;&gt;"&amp;0)</f>
        <v>21</v>
      </c>
    </row>
    <row r="42" spans="1:25" s="17" customFormat="1" ht="16.5" customHeight="1" thickBot="1" x14ac:dyDescent="0.2">
      <c r="A42" s="411" t="s">
        <v>11</v>
      </c>
      <c r="B42" s="412"/>
      <c r="I42" s="18"/>
      <c r="J42" s="18"/>
      <c r="K42" s="18"/>
      <c r="L42" s="18"/>
      <c r="M42" s="19"/>
      <c r="N42" s="19"/>
      <c r="Y42" s="159"/>
    </row>
    <row r="43" spans="1:25" s="17" customFormat="1" ht="16.5" customHeight="1" thickBot="1" x14ac:dyDescent="0.2">
      <c r="A43" s="455" t="s">
        <v>65</v>
      </c>
      <c r="B43" s="456"/>
      <c r="C43" s="456"/>
      <c r="D43" s="456"/>
      <c r="E43" s="456"/>
      <c r="F43" s="456"/>
      <c r="G43" s="456"/>
      <c r="H43" s="457"/>
      <c r="I43" s="20"/>
      <c r="J43" s="21"/>
      <c r="K43" s="21"/>
      <c r="L43" s="21"/>
      <c r="M43" s="19"/>
      <c r="N43" s="19"/>
      <c r="O43" s="166" t="s">
        <v>29</v>
      </c>
      <c r="P43" s="167" t="s">
        <v>56</v>
      </c>
      <c r="Y43" s="159"/>
    </row>
    <row r="44" spans="1:25" s="17" customFormat="1" ht="16.5" customHeight="1" thickBot="1" x14ac:dyDescent="0.2">
      <c r="A44" s="452" t="s">
        <v>89</v>
      </c>
      <c r="B44" s="453"/>
      <c r="C44" s="453"/>
      <c r="D44" s="453"/>
      <c r="E44" s="453"/>
      <c r="F44" s="453"/>
      <c r="G44" s="453"/>
      <c r="H44" s="454"/>
      <c r="I44" s="22"/>
      <c r="J44" s="22"/>
      <c r="K44" s="22"/>
      <c r="L44" s="22"/>
      <c r="M44" s="19"/>
      <c r="N44" s="19"/>
      <c r="O44" s="164">
        <f ca="1">Q40+S40+U40+W40</f>
        <v>0</v>
      </c>
      <c r="P44" s="165">
        <f>R40+T40+V40+X40</f>
        <v>0</v>
      </c>
      <c r="Y44" s="159"/>
    </row>
    <row r="45" spans="1:25" s="17" customFormat="1" ht="16.5" customHeight="1" x14ac:dyDescent="0.15">
      <c r="A45" s="354"/>
      <c r="B45" s="355"/>
      <c r="C45" s="355"/>
      <c r="D45" s="355"/>
      <c r="E45" s="355"/>
      <c r="F45" s="355"/>
      <c r="G45" s="355"/>
      <c r="H45" s="356"/>
      <c r="I45" s="22"/>
      <c r="J45" s="22"/>
      <c r="K45" s="22"/>
      <c r="L45" s="22"/>
      <c r="M45" s="19"/>
      <c r="N45" s="19"/>
      <c r="Y45" s="159"/>
    </row>
    <row r="46" spans="1:25" s="17" customFormat="1" ht="16.5" customHeight="1" thickBot="1" x14ac:dyDescent="0.2">
      <c r="A46" s="458" t="s">
        <v>91</v>
      </c>
      <c r="B46" s="459"/>
      <c r="C46" s="459"/>
      <c r="D46" s="459"/>
      <c r="E46" s="459"/>
      <c r="F46" s="459"/>
      <c r="G46" s="459"/>
      <c r="H46" s="460"/>
      <c r="I46" s="22"/>
      <c r="J46" s="22"/>
      <c r="K46" s="22"/>
      <c r="L46" s="22"/>
      <c r="M46" s="19"/>
      <c r="N46" s="19"/>
      <c r="Y46" s="159"/>
    </row>
    <row r="47" spans="1:25" s="17" customFormat="1" ht="24" customHeight="1" x14ac:dyDescent="0.15">
      <c r="A47"/>
      <c r="B47"/>
      <c r="C47"/>
      <c r="D47"/>
      <c r="E47"/>
      <c r="F47"/>
      <c r="G47"/>
      <c r="H47"/>
      <c r="I47" s="23"/>
      <c r="J47"/>
      <c r="K47"/>
      <c r="L47" s="24"/>
      <c r="M47" s="19"/>
      <c r="N47" s="19"/>
      <c r="Y47" s="159"/>
    </row>
    <row r="48" spans="1:25" ht="13.5" hidden="1" x14ac:dyDescent="0.15"/>
    <row r="49" spans="11:11" ht="13.5" hidden="1" x14ac:dyDescent="0.15">
      <c r="K49" t="s">
        <v>12</v>
      </c>
    </row>
    <row r="50" spans="11:11" ht="13.5" hidden="1" x14ac:dyDescent="0.15"/>
  </sheetData>
  <sheetProtection insertColumns="0" insertRows="0" deleteColumns="0" deleteRows="0" selectLockedCells="1" selectUnlockedCells="1"/>
  <dataConsolidate/>
  <mergeCells count="47">
    <mergeCell ref="A43:H43"/>
    <mergeCell ref="A44:H44"/>
    <mergeCell ref="A46:H46"/>
    <mergeCell ref="B6:D6"/>
    <mergeCell ref="G6:H6"/>
    <mergeCell ref="A42:B42"/>
    <mergeCell ref="I6:K6"/>
    <mergeCell ref="A1:L1"/>
    <mergeCell ref="N1:V1"/>
    <mergeCell ref="B5:D5"/>
    <mergeCell ref="G5:H5"/>
    <mergeCell ref="I5:L5"/>
    <mergeCell ref="I18:L18"/>
    <mergeCell ref="B8:D8"/>
    <mergeCell ref="I8:L8"/>
    <mergeCell ref="I9:L9"/>
    <mergeCell ref="I10:L10"/>
    <mergeCell ref="I11:L11"/>
    <mergeCell ref="I12:L12"/>
    <mergeCell ref="I13:L13"/>
    <mergeCell ref="I14:L14"/>
    <mergeCell ref="I15:L15"/>
    <mergeCell ref="I16:L16"/>
    <mergeCell ref="I17:L17"/>
    <mergeCell ref="I30:L30"/>
    <mergeCell ref="I19:L19"/>
    <mergeCell ref="I20:L20"/>
    <mergeCell ref="I21:L21"/>
    <mergeCell ref="I22:L22"/>
    <mergeCell ref="I23:L23"/>
    <mergeCell ref="I24:L24"/>
    <mergeCell ref="I25:L25"/>
    <mergeCell ref="I26:L26"/>
    <mergeCell ref="I27:L27"/>
    <mergeCell ref="I28:L28"/>
    <mergeCell ref="I29:L29"/>
    <mergeCell ref="I31:L31"/>
    <mergeCell ref="I32:L32"/>
    <mergeCell ref="I33:L33"/>
    <mergeCell ref="I34:L34"/>
    <mergeCell ref="I35:L35"/>
    <mergeCell ref="I36:L36"/>
    <mergeCell ref="I37:L37"/>
    <mergeCell ref="I38:L38"/>
    <mergeCell ref="I39:L39"/>
    <mergeCell ref="A40:B40"/>
    <mergeCell ref="I40:L40"/>
  </mergeCells>
  <phoneticPr fontId="4"/>
  <conditionalFormatting sqref="F9:F33 D31:D33 B32:B33 B39 F35:F39 D9:D29 B9:B29 D35:D39">
    <cfRule type="expression" dxfId="503" priority="28" stopIfTrue="1">
      <formula>#REF!=1</formula>
    </cfRule>
  </conditionalFormatting>
  <conditionalFormatting sqref="M9:M39">
    <cfRule type="expression" dxfId="502" priority="29" stopIfTrue="1">
      <formula>#REF!</formula>
    </cfRule>
  </conditionalFormatting>
  <conditionalFormatting sqref="E9:E33 E35:E39">
    <cfRule type="expression" dxfId="501" priority="30" stopIfTrue="1">
      <formula>#REF!</formula>
    </cfRule>
    <cfRule type="expression" dxfId="500" priority="31" stopIfTrue="1">
      <formula>#REF!=1</formula>
    </cfRule>
  </conditionalFormatting>
  <conditionalFormatting sqref="A19:A39">
    <cfRule type="expression" dxfId="499" priority="26" stopIfTrue="1">
      <formula>WEEKDAY(A19)=1</formula>
    </cfRule>
    <cfRule type="expression" dxfId="498" priority="27">
      <formula>WEEKDAY(A19)=7</formula>
    </cfRule>
  </conditionalFormatting>
  <conditionalFormatting sqref="A19">
    <cfRule type="expression" dxfId="497" priority="25" stopIfTrue="1">
      <formula>ISERROR(MATCH($A19, INDIRECT("休業日!A1:A365"), 0)) =FALSE</formula>
    </cfRule>
  </conditionalFormatting>
  <conditionalFormatting sqref="A9:A18">
    <cfRule type="expression" dxfId="496" priority="23" stopIfTrue="1">
      <formula>WEEKDAY(A9)=1</formula>
    </cfRule>
    <cfRule type="expression" dxfId="495" priority="24">
      <formula>WEEKDAY(A9)=7</formula>
    </cfRule>
  </conditionalFormatting>
  <conditionalFormatting sqref="A9:A18">
    <cfRule type="expression" dxfId="494" priority="22" stopIfTrue="1">
      <formula>ISERROR(MATCH($A9, INDIRECT("休業日!A1:A365"), 0)) =FALSE</formula>
    </cfRule>
  </conditionalFormatting>
  <conditionalFormatting sqref="A20:A39">
    <cfRule type="expression" dxfId="493" priority="21" stopIfTrue="1">
      <formula>ISERROR(MATCH($A20, INDIRECT("休業日!A1:A365"), 0)) =FALSE</formula>
    </cfRule>
  </conditionalFormatting>
  <conditionalFormatting sqref="N19:N39">
    <cfRule type="expression" dxfId="492" priority="19" stopIfTrue="1">
      <formula>WEEKDAY(N19)=1</formula>
    </cfRule>
    <cfRule type="expression" dxfId="491" priority="20">
      <formula>WEEKDAY(N19)=7</formula>
    </cfRule>
  </conditionalFormatting>
  <conditionalFormatting sqref="N19">
    <cfRule type="expression" dxfId="490" priority="18" stopIfTrue="1">
      <formula>ISERROR(MATCH($A19, INDIRECT("休業日!A1:A365"), 0)) =FALSE</formula>
    </cfRule>
  </conditionalFormatting>
  <conditionalFormatting sqref="N9:N18">
    <cfRule type="expression" dxfId="489" priority="16" stopIfTrue="1">
      <formula>WEEKDAY(N9)=1</formula>
    </cfRule>
    <cfRule type="expression" dxfId="488" priority="17">
      <formula>WEEKDAY(N9)=7</formula>
    </cfRule>
  </conditionalFormatting>
  <conditionalFormatting sqref="N9:N18">
    <cfRule type="expression" dxfId="487" priority="15" stopIfTrue="1">
      <formula>ISERROR(MATCH($A9, INDIRECT("休業日!A1:A365"), 0)) =FALSE</formula>
    </cfRule>
  </conditionalFormatting>
  <conditionalFormatting sqref="N20:N39">
    <cfRule type="expression" dxfId="486" priority="14" stopIfTrue="1">
      <formula>ISERROR(MATCH($A20, INDIRECT("休業日!A1:A365"), 0)) =FALSE</formula>
    </cfRule>
  </conditionalFormatting>
  <conditionalFormatting sqref="D30">
    <cfRule type="expression" dxfId="485" priority="13" stopIfTrue="1">
      <formula>#REF!=1</formula>
    </cfRule>
  </conditionalFormatting>
  <conditionalFormatting sqref="F34 B34 D34">
    <cfRule type="expression" dxfId="484" priority="10" stopIfTrue="1">
      <formula>#REF!=1</formula>
    </cfRule>
  </conditionalFormatting>
  <conditionalFormatting sqref="E34">
    <cfRule type="expression" dxfId="483" priority="11" stopIfTrue="1">
      <formula>#REF!</formula>
    </cfRule>
    <cfRule type="expression" dxfId="482" priority="12" stopIfTrue="1">
      <formula>#REF!=1</formula>
    </cfRule>
  </conditionalFormatting>
  <conditionalFormatting sqref="B30">
    <cfRule type="expression" dxfId="481" priority="8" stopIfTrue="1">
      <formula>#REF!=1</formula>
    </cfRule>
  </conditionalFormatting>
  <conditionalFormatting sqref="B31">
    <cfRule type="expression" dxfId="480" priority="7" stopIfTrue="1">
      <formula>#REF!=1</formula>
    </cfRule>
  </conditionalFormatting>
  <conditionalFormatting sqref="B36">
    <cfRule type="expression" dxfId="479" priority="5" stopIfTrue="1">
      <formula>#REF!=1</formula>
    </cfRule>
  </conditionalFormatting>
  <conditionalFormatting sqref="B37">
    <cfRule type="expression" dxfId="478" priority="4" stopIfTrue="1">
      <formula>#REF!=1</formula>
    </cfRule>
  </conditionalFormatting>
  <conditionalFormatting sqref="B35">
    <cfRule type="expression" dxfId="477" priority="2" stopIfTrue="1">
      <formula>#REF!=1</formula>
    </cfRule>
  </conditionalFormatting>
  <conditionalFormatting sqref="B38">
    <cfRule type="expression" dxfId="476" priority="1" stopIfTrue="1">
      <formula>#REF!=1</formula>
    </cfRule>
  </conditionalFormatting>
  <dataValidations count="7">
    <dataValidation type="textLength" imeMode="hiragana" operator="lessThanOrEqual" allowBlank="1" showInputMessage="1" showErrorMessage="1" errorTitle="入力文字数制限" error="２５５文字以内で入力してください。" sqref="A43:A44 A45:H45 A46">
      <formula1>256</formula1>
    </dataValidation>
    <dataValidation imeMode="hiragana" allowBlank="1" sqref="I9:L39"/>
    <dataValidation type="whole" showInputMessage="1" showErrorMessage="1" sqref="J4:K4">
      <formula1>1</formula1>
      <formula2>20</formula2>
    </dataValidation>
    <dataValidation type="time" imeMode="off" operator="greaterThanOrEqual" allowBlank="1" showInputMessage="1" showErrorMessage="1" sqref="B9:B39 D9:F39">
      <formula1>0</formula1>
    </dataValidation>
    <dataValidation imeMode="hiragana" allowBlank="1" showInputMessage="1" showErrorMessage="1" sqref="J43:L43 I44:L46 A9:A39 N9:N39"/>
    <dataValidation allowBlank="1" showInputMessage="1" showErrorMessage="1" errorTitle="入力不可" error="自動計算のため、入力不可です。" sqref="C40"/>
    <dataValidation type="whole" operator="lessThanOrEqual" allowBlank="1" showInputMessage="1" showErrorMessage="1" errorTitle="入力不可" error="自動計算のため、入力不可です。" sqref="G9:H40 E40:F40 W9:W40 S9:S40 U9:U40 R40 Q9:Q40 Y9:Y40 X40 V40 T40 O9:P44">
      <formula1>0</formula1>
    </dataValidation>
  </dataValidations>
  <printOptions horizontalCentered="1" verticalCentered="1"/>
  <pageMargins left="0.70866141732283472" right="0.70866141732283472" top="0.74803149606299213" bottom="0.74803149606299213" header="0.31496062992125984" footer="0.31496062992125984"/>
  <pageSetup paperSize="9" scale="88" orientation="portrait" r:id="rId1"/>
  <colBreaks count="1" manualBreakCount="1">
    <brk id="12" max="1048575" man="1"/>
  </colBreaks>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pageSetUpPr fitToPage="1"/>
  </sheetPr>
  <dimension ref="A1:Y50"/>
  <sheetViews>
    <sheetView zoomScale="85" zoomScaleNormal="85" workbookViewId="0">
      <pane ySplit="8" topLeftCell="A9" activePane="bottomLeft" state="frozen"/>
      <selection pane="bottomLeft" activeCell="A9" sqref="A9"/>
    </sheetView>
  </sheetViews>
  <sheetFormatPr defaultColWidth="8" defaultRowHeight="0" customHeight="1" zeroHeight="1" x14ac:dyDescent="0.15"/>
  <cols>
    <col min="1" max="1" width="11.375" bestFit="1" customWidth="1"/>
    <col min="2" max="2" width="8.625" customWidth="1"/>
    <col min="3" max="3" width="4.375" customWidth="1"/>
    <col min="4" max="8" width="8.625" customWidth="1"/>
    <col min="9" max="9" width="15.75" customWidth="1"/>
    <col min="10" max="10" width="7.75" customWidth="1"/>
    <col min="11" max="12" width="3.875" customWidth="1"/>
    <col min="13" max="13" width="2.5" style="5" customWidth="1"/>
    <col min="14" max="14" width="5.5" style="5" bestFit="1" customWidth="1"/>
    <col min="15" max="15" width="13.875" bestFit="1" customWidth="1"/>
    <col min="16" max="16" width="13.875" customWidth="1"/>
    <col min="17" max="17" width="13.875" bestFit="1" customWidth="1"/>
    <col min="18" max="18" width="13.875" customWidth="1"/>
    <col min="19" max="19" width="13.875" bestFit="1" customWidth="1"/>
    <col min="20" max="20" width="13.875" customWidth="1"/>
    <col min="21" max="21" width="13.875" bestFit="1" customWidth="1"/>
    <col min="22" max="22" width="13.875" customWidth="1"/>
    <col min="23" max="23" width="13.875" bestFit="1" customWidth="1"/>
    <col min="24" max="24" width="13.875" customWidth="1"/>
    <col min="25" max="25" width="17.25" style="157" customWidth="1"/>
  </cols>
  <sheetData>
    <row r="1" spans="1:25" ht="33" customHeight="1" thickBot="1" x14ac:dyDescent="0.2">
      <c r="A1" s="442" t="s">
        <v>19</v>
      </c>
      <c r="B1" s="442"/>
      <c r="C1" s="442"/>
      <c r="D1" s="442"/>
      <c r="E1" s="442"/>
      <c r="F1" s="442"/>
      <c r="G1" s="442"/>
      <c r="H1" s="442"/>
      <c r="I1" s="442"/>
      <c r="J1" s="442"/>
      <c r="K1" s="442"/>
      <c r="L1" s="442"/>
      <c r="N1" s="443" t="s">
        <v>20</v>
      </c>
      <c r="O1" s="444"/>
      <c r="P1" s="444"/>
      <c r="Q1" s="444"/>
      <c r="R1" s="444"/>
      <c r="S1" s="444"/>
      <c r="T1" s="444"/>
      <c r="U1" s="444"/>
      <c r="V1" s="444"/>
    </row>
    <row r="2" spans="1:25" ht="17.25" customHeight="1" thickBot="1" x14ac:dyDescent="0.2">
      <c r="A2" s="41"/>
      <c r="B2" s="2"/>
      <c r="C2" s="2"/>
      <c r="D2" s="2"/>
      <c r="E2" s="36"/>
      <c r="F2" s="36"/>
      <c r="G2" s="36"/>
      <c r="H2" s="36"/>
      <c r="I2" s="3"/>
      <c r="J2" s="4"/>
      <c r="K2" s="4"/>
      <c r="N2" s="26"/>
      <c r="O2" s="134" t="s">
        <v>30</v>
      </c>
      <c r="P2" s="135" t="s">
        <v>31</v>
      </c>
      <c r="Q2" s="135" t="s">
        <v>32</v>
      </c>
      <c r="R2" s="136" t="s">
        <v>28</v>
      </c>
      <c r="Y2" s="158" t="s">
        <v>54</v>
      </c>
    </row>
    <row r="3" spans="1:25" ht="17.25" customHeight="1" thickBot="1" x14ac:dyDescent="0.2">
      <c r="A3" s="1"/>
      <c r="B3" s="2"/>
      <c r="C3" s="2"/>
      <c r="D3" s="2"/>
      <c r="E3" s="36"/>
      <c r="F3" s="36"/>
      <c r="G3" s="36"/>
      <c r="H3" s="36"/>
      <c r="I3" s="3"/>
      <c r="J3" s="4"/>
      <c r="K3" s="4"/>
      <c r="N3" s="26"/>
      <c r="O3" s="42">
        <v>200</v>
      </c>
      <c r="P3" s="40">
        <f ca="1">C40</f>
        <v>20</v>
      </c>
      <c r="Q3" s="65">
        <f ca="1">O3/P3</f>
        <v>10</v>
      </c>
      <c r="R3" s="66" t="str">
        <f ca="1">TEXT(Q3/24,"h:mm")</f>
        <v>10:00</v>
      </c>
    </row>
    <row r="4" spans="1:25" ht="8.1" customHeight="1" thickBot="1" x14ac:dyDescent="0.2">
      <c r="B4" s="37"/>
      <c r="C4" s="37"/>
      <c r="D4" s="37"/>
      <c r="I4" s="6"/>
      <c r="J4" s="7">
        <v>1</v>
      </c>
      <c r="K4" s="7"/>
      <c r="M4" s="6"/>
      <c r="N4" s="6"/>
      <c r="O4" s="88"/>
      <c r="P4" s="88"/>
    </row>
    <row r="5" spans="1:25" ht="20.100000000000001" customHeight="1" thickTop="1" x14ac:dyDescent="0.15">
      <c r="A5" s="331" t="s">
        <v>18</v>
      </c>
      <c r="B5" s="445">
        <v>41364</v>
      </c>
      <c r="C5" s="446"/>
      <c r="D5" s="447"/>
      <c r="G5" s="448" t="s">
        <v>0</v>
      </c>
      <c r="H5" s="449"/>
      <c r="I5" s="450" t="s">
        <v>59</v>
      </c>
      <c r="J5" s="450"/>
      <c r="K5" s="450"/>
      <c r="L5" s="451"/>
      <c r="M5" s="6"/>
      <c r="N5" s="133" t="s">
        <v>16</v>
      </c>
      <c r="P5" s="133"/>
      <c r="Q5" s="83" t="s">
        <v>52</v>
      </c>
      <c r="R5" s="79"/>
      <c r="S5" s="85" t="s">
        <v>37</v>
      </c>
      <c r="T5" s="117"/>
      <c r="U5" s="87" t="s">
        <v>40</v>
      </c>
      <c r="V5" s="81"/>
      <c r="W5" s="115" t="s">
        <v>43</v>
      </c>
      <c r="X5" s="107"/>
    </row>
    <row r="6" spans="1:25" ht="20.100000000000001" customHeight="1" thickBot="1" x14ac:dyDescent="0.2">
      <c r="A6" s="332" t="s">
        <v>57</v>
      </c>
      <c r="B6" s="436" t="s">
        <v>61</v>
      </c>
      <c r="C6" s="437"/>
      <c r="D6" s="438"/>
      <c r="E6" s="8"/>
      <c r="F6" s="9"/>
      <c r="G6" s="439" t="s">
        <v>1</v>
      </c>
      <c r="H6" s="440"/>
      <c r="I6" s="441" t="s">
        <v>60</v>
      </c>
      <c r="J6" s="441"/>
      <c r="K6" s="441"/>
      <c r="L6" s="25" t="s">
        <v>2</v>
      </c>
      <c r="M6" s="6"/>
      <c r="N6" s="6"/>
      <c r="Q6" s="84" t="s">
        <v>53</v>
      </c>
      <c r="R6" s="80"/>
      <c r="S6" s="86" t="s">
        <v>38</v>
      </c>
      <c r="T6" s="118"/>
      <c r="U6" s="120" t="s">
        <v>41</v>
      </c>
      <c r="V6" s="82"/>
      <c r="W6" s="121" t="s">
        <v>44</v>
      </c>
      <c r="X6" s="108"/>
    </row>
    <row r="7" spans="1:25" ht="19.5" customHeight="1" thickBot="1" x14ac:dyDescent="0.2">
      <c r="A7" s="330" t="str">
        <f>IF(LEN(B5)=6,B5,CONCATENATE(,YEAR(B5),IF(LEN(MONTH(B5)) &gt; 1, "", "0"), MONTH(B5)))</f>
        <v>201704</v>
      </c>
      <c r="D7" s="10"/>
      <c r="E7" s="11"/>
      <c r="F7" s="12"/>
      <c r="G7" s="12"/>
      <c r="H7" s="2"/>
      <c r="I7" s="2"/>
      <c r="J7" s="2"/>
      <c r="K7" s="2"/>
      <c r="L7" s="13"/>
      <c r="M7" s="6"/>
      <c r="N7" s="6"/>
      <c r="Q7" s="84" t="s">
        <v>50</v>
      </c>
      <c r="R7" s="116"/>
      <c r="S7" s="119" t="s">
        <v>39</v>
      </c>
      <c r="T7" s="122"/>
      <c r="U7" s="125" t="s">
        <v>42</v>
      </c>
      <c r="V7" s="123"/>
      <c r="W7" s="126" t="s">
        <v>45</v>
      </c>
      <c r="X7" s="124"/>
    </row>
    <row r="8" spans="1:25" ht="24.75" customHeight="1" thickTop="1" thickBot="1" x14ac:dyDescent="0.2">
      <c r="A8" s="70" t="s">
        <v>3</v>
      </c>
      <c r="B8" s="427" t="s">
        <v>4</v>
      </c>
      <c r="C8" s="428"/>
      <c r="D8" s="429"/>
      <c r="E8" s="71" t="s">
        <v>17</v>
      </c>
      <c r="F8" s="72" t="s">
        <v>5</v>
      </c>
      <c r="G8" s="71" t="s">
        <v>21</v>
      </c>
      <c r="H8" s="73" t="s">
        <v>6</v>
      </c>
      <c r="I8" s="430" t="s">
        <v>7</v>
      </c>
      <c r="J8" s="430"/>
      <c r="K8" s="430"/>
      <c r="L8" s="431"/>
      <c r="M8" s="67">
        <v>0.33333333333333331</v>
      </c>
      <c r="N8" s="75" t="s">
        <v>15</v>
      </c>
      <c r="O8" s="137" t="s">
        <v>27</v>
      </c>
      <c r="P8" s="138" t="s">
        <v>14</v>
      </c>
      <c r="Q8" s="141" t="s">
        <v>46</v>
      </c>
      <c r="R8" s="142" t="s">
        <v>14</v>
      </c>
      <c r="S8" s="145" t="s">
        <v>47</v>
      </c>
      <c r="T8" s="146" t="s">
        <v>14</v>
      </c>
      <c r="U8" s="149" t="s">
        <v>48</v>
      </c>
      <c r="V8" s="150" t="s">
        <v>14</v>
      </c>
      <c r="W8" s="153" t="s">
        <v>49</v>
      </c>
      <c r="X8" s="154" t="s">
        <v>14</v>
      </c>
      <c r="Y8" s="138" t="s">
        <v>55</v>
      </c>
    </row>
    <row r="9" spans="1:25" ht="20.100000000000001" customHeight="1" thickTop="1" x14ac:dyDescent="0.15">
      <c r="A9" s="60">
        <f>TEXT(CONCATENATE(A7, "01"), "0000!/00!/00")*1</f>
        <v>41364</v>
      </c>
      <c r="B9" s="62"/>
      <c r="C9" s="14" t="s">
        <v>8</v>
      </c>
      <c r="D9" s="43"/>
      <c r="E9" s="44"/>
      <c r="F9" s="45"/>
      <c r="G9" s="68">
        <f ca="1">IF(ISERROR(M9), 0, IF(M9="営業日", M$8, 0))</f>
        <v>0</v>
      </c>
      <c r="H9" s="56">
        <f>D9-B9-E9-F9</f>
        <v>0</v>
      </c>
      <c r="I9" s="432"/>
      <c r="J9" s="433"/>
      <c r="K9" s="434"/>
      <c r="L9" s="435"/>
      <c r="M9" s="39" t="str">
        <f ca="1">IF(WEEKDAY(A9)=1,"",IF(WEEKDAY(A9)=7,"",IF(ISERROR(MATCH(A9,INDIRECT("休業日!a1:a365"),0))=FALSE,"","営業日")))</f>
        <v/>
      </c>
      <c r="N9" s="76">
        <f>TEXT(CONCATENATE(A7, "01"), "0000!/00!/00")*1</f>
        <v>41364</v>
      </c>
      <c r="O9" s="127">
        <f t="shared" ref="O9:O10" ca="1" si="0">IF(ISERROR(M9), 0, IF(M9="営業日", $Q$3, 0))</f>
        <v>0</v>
      </c>
      <c r="P9" s="128">
        <f t="shared" ref="P9:P10" si="1">H9*24</f>
        <v>0</v>
      </c>
      <c r="Q9" s="98">
        <f ca="1">$O9*R$7</f>
        <v>0</v>
      </c>
      <c r="R9" s="89"/>
      <c r="S9" s="101">
        <f ca="1">$O9*T$7</f>
        <v>0</v>
      </c>
      <c r="T9" s="90"/>
      <c r="U9" s="104">
        <f ca="1">$O9*V$7</f>
        <v>0</v>
      </c>
      <c r="V9" s="91"/>
      <c r="W9" s="109">
        <f ca="1">$O9*X$7</f>
        <v>0</v>
      </c>
      <c r="X9" s="110"/>
      <c r="Y9" s="160">
        <f>R9+T9+V9+X9</f>
        <v>0</v>
      </c>
    </row>
    <row r="10" spans="1:25" ht="20.100000000000001" customHeight="1" x14ac:dyDescent="0.15">
      <c r="A10" s="60">
        <f>IF(A9="", "",IF(MONTH(A9)=MONTH(A9+1),A9+1,""))</f>
        <v>41365</v>
      </c>
      <c r="B10" s="62"/>
      <c r="C10" s="14" t="s">
        <v>8</v>
      </c>
      <c r="D10" s="43"/>
      <c r="E10" s="46"/>
      <c r="F10" s="47"/>
      <c r="G10" s="68">
        <f t="shared" ref="G10:G39" ca="1" si="2">IF(ISERROR(M10), 0, IF(M10="営業日", M$8, 0))</f>
        <v>0</v>
      </c>
      <c r="H10" s="57">
        <f t="shared" ref="H10:H39" si="3">D10-B10-E10-F10</f>
        <v>0</v>
      </c>
      <c r="I10" s="413"/>
      <c r="J10" s="414"/>
      <c r="K10" s="415"/>
      <c r="L10" s="416"/>
      <c r="M10" s="39" t="str">
        <f t="shared" ref="M10:M39" ca="1" si="4">IF(WEEKDAY(A10)=1,"",IF(WEEKDAY(A10)=7,"",IF(ISERROR(MATCH(A10,INDIRECT("休業日!a1:a365"),0))=FALSE,"","営業日")))</f>
        <v/>
      </c>
      <c r="N10" s="77">
        <f>IF(N9="", "",IF(MONTH(N9)=MONTH(N9+1),N9+1,""))</f>
        <v>41365</v>
      </c>
      <c r="O10" s="129">
        <f t="shared" ca="1" si="0"/>
        <v>0</v>
      </c>
      <c r="P10" s="130">
        <f t="shared" si="1"/>
        <v>0</v>
      </c>
      <c r="Q10" s="99">
        <f t="shared" ref="Q10:W39" ca="1" si="5">$O10*R$7</f>
        <v>0</v>
      </c>
      <c r="R10" s="92"/>
      <c r="S10" s="102">
        <f t="shared" ca="1" si="5"/>
        <v>0</v>
      </c>
      <c r="T10" s="93"/>
      <c r="U10" s="105">
        <f t="shared" ca="1" si="5"/>
        <v>0</v>
      </c>
      <c r="V10" s="94"/>
      <c r="W10" s="111">
        <f t="shared" ca="1" si="5"/>
        <v>0</v>
      </c>
      <c r="X10" s="112"/>
      <c r="Y10" s="161">
        <f t="shared" ref="Y10:Y39" si="6">R10+T10+V10+X10</f>
        <v>0</v>
      </c>
    </row>
    <row r="11" spans="1:25" ht="20.100000000000001" customHeight="1" x14ac:dyDescent="0.15">
      <c r="A11" s="60">
        <f t="shared" ref="A11:A39" si="7">IF(A10="", "",IF(MONTH(A10)=MONTH(A10+1),A10+1,""))</f>
        <v>41366</v>
      </c>
      <c r="B11" s="62">
        <v>0.29166666666666669</v>
      </c>
      <c r="C11" s="14" t="s">
        <v>8</v>
      </c>
      <c r="D11" s="43">
        <v>0.75</v>
      </c>
      <c r="E11" s="48">
        <v>4.1666666666666664E-2</v>
      </c>
      <c r="F11" s="47"/>
      <c r="G11" s="68">
        <f t="shared" ca="1" si="2"/>
        <v>0.33333333333333331</v>
      </c>
      <c r="H11" s="57">
        <f t="shared" si="3"/>
        <v>0.41666666666666663</v>
      </c>
      <c r="I11" s="413"/>
      <c r="J11" s="414"/>
      <c r="K11" s="415"/>
      <c r="L11" s="416"/>
      <c r="M11" s="39" t="str">
        <f t="shared" ca="1" si="4"/>
        <v>営業日</v>
      </c>
      <c r="N11" s="77">
        <f t="shared" ref="N11:N39" si="8">IF(N10="", "",IF(MONTH(N10)=MONTH(N10+1),N10+1,""))</f>
        <v>41366</v>
      </c>
      <c r="O11" s="129">
        <f ca="1">IF(ISERROR(M11), 0, IF(M11="営業日", $Q$3, 0))</f>
        <v>10</v>
      </c>
      <c r="P11" s="130">
        <f>H11*24</f>
        <v>10</v>
      </c>
      <c r="Q11" s="99">
        <f t="shared" ca="1" si="5"/>
        <v>0</v>
      </c>
      <c r="R11" s="92"/>
      <c r="S11" s="102">
        <f t="shared" ca="1" si="5"/>
        <v>0</v>
      </c>
      <c r="T11" s="93"/>
      <c r="U11" s="105">
        <f t="shared" ca="1" si="5"/>
        <v>0</v>
      </c>
      <c r="V11" s="94"/>
      <c r="W11" s="111">
        <f t="shared" ca="1" si="5"/>
        <v>0</v>
      </c>
      <c r="X11" s="112"/>
      <c r="Y11" s="161">
        <f t="shared" si="6"/>
        <v>0</v>
      </c>
    </row>
    <row r="12" spans="1:25" ht="20.100000000000001" customHeight="1" x14ac:dyDescent="0.15">
      <c r="A12" s="60">
        <f t="shared" si="7"/>
        <v>41367</v>
      </c>
      <c r="B12" s="62">
        <v>0.41666666666666669</v>
      </c>
      <c r="C12" s="14" t="s">
        <v>8</v>
      </c>
      <c r="D12" s="43">
        <v>0.83333333333333337</v>
      </c>
      <c r="E12" s="48">
        <v>4.1666666666666664E-2</v>
      </c>
      <c r="F12" s="47"/>
      <c r="G12" s="68">
        <f t="shared" ca="1" si="2"/>
        <v>0.33333333333333331</v>
      </c>
      <c r="H12" s="57">
        <f t="shared" si="3"/>
        <v>0.375</v>
      </c>
      <c r="I12" s="413"/>
      <c r="J12" s="414"/>
      <c r="K12" s="415"/>
      <c r="L12" s="416"/>
      <c r="M12" s="39" t="str">
        <f t="shared" ca="1" si="4"/>
        <v>営業日</v>
      </c>
      <c r="N12" s="77">
        <f t="shared" si="8"/>
        <v>41367</v>
      </c>
      <c r="O12" s="129">
        <f t="shared" ref="O12:O39" ca="1" si="9">IF(ISERROR(M12), 0, IF(M12="営業日", $Q$3, 0))</f>
        <v>10</v>
      </c>
      <c r="P12" s="130">
        <f t="shared" ref="P12:P39" si="10">H12*24</f>
        <v>9</v>
      </c>
      <c r="Q12" s="99">
        <f t="shared" ca="1" si="5"/>
        <v>0</v>
      </c>
      <c r="R12" s="92"/>
      <c r="S12" s="102">
        <f t="shared" ca="1" si="5"/>
        <v>0</v>
      </c>
      <c r="T12" s="93"/>
      <c r="U12" s="105">
        <f t="shared" ca="1" si="5"/>
        <v>0</v>
      </c>
      <c r="V12" s="94"/>
      <c r="W12" s="111">
        <f t="shared" ca="1" si="5"/>
        <v>0</v>
      </c>
      <c r="X12" s="112"/>
      <c r="Y12" s="161">
        <f t="shared" si="6"/>
        <v>0</v>
      </c>
    </row>
    <row r="13" spans="1:25" ht="20.100000000000001" customHeight="1" x14ac:dyDescent="0.15">
      <c r="A13" s="60">
        <f t="shared" si="7"/>
        <v>41368</v>
      </c>
      <c r="B13" s="62">
        <v>0.41666666666666669</v>
      </c>
      <c r="C13" s="14" t="s">
        <v>8</v>
      </c>
      <c r="D13" s="43">
        <v>0.79166666666666663</v>
      </c>
      <c r="E13" s="48">
        <v>4.1666666666666664E-2</v>
      </c>
      <c r="F13" s="47"/>
      <c r="G13" s="68">
        <f t="shared" ca="1" si="2"/>
        <v>0.33333333333333331</v>
      </c>
      <c r="H13" s="57">
        <f t="shared" si="3"/>
        <v>0.33333333333333326</v>
      </c>
      <c r="I13" s="413" t="s">
        <v>84</v>
      </c>
      <c r="J13" s="414"/>
      <c r="K13" s="415"/>
      <c r="L13" s="416"/>
      <c r="M13" s="39" t="str">
        <f t="shared" ca="1" si="4"/>
        <v>営業日</v>
      </c>
      <c r="N13" s="77">
        <f t="shared" si="8"/>
        <v>41368</v>
      </c>
      <c r="O13" s="129">
        <f t="shared" ca="1" si="9"/>
        <v>10</v>
      </c>
      <c r="P13" s="130">
        <f t="shared" si="10"/>
        <v>7.9999999999999982</v>
      </c>
      <c r="Q13" s="99">
        <f t="shared" ca="1" si="5"/>
        <v>0</v>
      </c>
      <c r="R13" s="92"/>
      <c r="S13" s="102">
        <f t="shared" ca="1" si="5"/>
        <v>0</v>
      </c>
      <c r="T13" s="93"/>
      <c r="U13" s="105">
        <f t="shared" ca="1" si="5"/>
        <v>0</v>
      </c>
      <c r="V13" s="94"/>
      <c r="W13" s="111">
        <f t="shared" ca="1" si="5"/>
        <v>0</v>
      </c>
      <c r="X13" s="112"/>
      <c r="Y13" s="161">
        <f t="shared" si="6"/>
        <v>0</v>
      </c>
    </row>
    <row r="14" spans="1:25" ht="20.100000000000001" customHeight="1" x14ac:dyDescent="0.15">
      <c r="A14" s="60">
        <f t="shared" si="7"/>
        <v>41369</v>
      </c>
      <c r="B14" s="62">
        <v>0.41666666666666669</v>
      </c>
      <c r="C14" s="14" t="s">
        <v>8</v>
      </c>
      <c r="D14" s="43">
        <v>0.79166666666666663</v>
      </c>
      <c r="E14" s="48">
        <v>4.1666666666666664E-2</v>
      </c>
      <c r="F14" s="47"/>
      <c r="G14" s="68">
        <f t="shared" ca="1" si="2"/>
        <v>0.33333333333333331</v>
      </c>
      <c r="H14" s="57">
        <f t="shared" si="3"/>
        <v>0.33333333333333326</v>
      </c>
      <c r="I14" s="413"/>
      <c r="J14" s="414"/>
      <c r="K14" s="415"/>
      <c r="L14" s="416"/>
      <c r="M14" s="39" t="str">
        <f t="shared" ca="1" si="4"/>
        <v>営業日</v>
      </c>
      <c r="N14" s="77">
        <f t="shared" si="8"/>
        <v>41369</v>
      </c>
      <c r="O14" s="129">
        <f t="shared" ca="1" si="9"/>
        <v>10</v>
      </c>
      <c r="P14" s="130">
        <f t="shared" si="10"/>
        <v>7.9999999999999982</v>
      </c>
      <c r="Q14" s="99">
        <f t="shared" ca="1" si="5"/>
        <v>0</v>
      </c>
      <c r="R14" s="92"/>
      <c r="S14" s="102">
        <f t="shared" ca="1" si="5"/>
        <v>0</v>
      </c>
      <c r="T14" s="93"/>
      <c r="U14" s="105">
        <f t="shared" ca="1" si="5"/>
        <v>0</v>
      </c>
      <c r="V14" s="94"/>
      <c r="W14" s="111">
        <f t="shared" ca="1" si="5"/>
        <v>0</v>
      </c>
      <c r="X14" s="112"/>
      <c r="Y14" s="161">
        <f t="shared" si="6"/>
        <v>0</v>
      </c>
    </row>
    <row r="15" spans="1:25" ht="20.100000000000001" customHeight="1" x14ac:dyDescent="0.15">
      <c r="A15" s="60">
        <f t="shared" si="7"/>
        <v>41370</v>
      </c>
      <c r="B15" s="62">
        <v>0.41666666666666669</v>
      </c>
      <c r="C15" s="14" t="s">
        <v>8</v>
      </c>
      <c r="D15" s="43">
        <v>0.79166666666666663</v>
      </c>
      <c r="E15" s="48">
        <v>4.1666666666666664E-2</v>
      </c>
      <c r="F15" s="47"/>
      <c r="G15" s="68">
        <f t="shared" ca="1" si="2"/>
        <v>0.33333333333333331</v>
      </c>
      <c r="H15" s="57">
        <f t="shared" si="3"/>
        <v>0.33333333333333326</v>
      </c>
      <c r="I15" s="413"/>
      <c r="J15" s="414"/>
      <c r="K15" s="415"/>
      <c r="L15" s="416"/>
      <c r="M15" s="39" t="str">
        <f t="shared" ca="1" si="4"/>
        <v>営業日</v>
      </c>
      <c r="N15" s="77">
        <f t="shared" si="8"/>
        <v>41370</v>
      </c>
      <c r="O15" s="129">
        <f t="shared" ca="1" si="9"/>
        <v>10</v>
      </c>
      <c r="P15" s="130">
        <f t="shared" si="10"/>
        <v>7.9999999999999982</v>
      </c>
      <c r="Q15" s="99">
        <f t="shared" ca="1" si="5"/>
        <v>0</v>
      </c>
      <c r="R15" s="92"/>
      <c r="S15" s="102">
        <f t="shared" ca="1" si="5"/>
        <v>0</v>
      </c>
      <c r="T15" s="93"/>
      <c r="U15" s="105">
        <f t="shared" ca="1" si="5"/>
        <v>0</v>
      </c>
      <c r="V15" s="94"/>
      <c r="W15" s="111">
        <f t="shared" ca="1" si="5"/>
        <v>0</v>
      </c>
      <c r="X15" s="112"/>
      <c r="Y15" s="161">
        <f t="shared" si="6"/>
        <v>0</v>
      </c>
    </row>
    <row r="16" spans="1:25" ht="20.100000000000001" customHeight="1" x14ac:dyDescent="0.15">
      <c r="A16" s="60">
        <f t="shared" si="7"/>
        <v>41371</v>
      </c>
      <c r="B16" s="62"/>
      <c r="C16" s="14" t="s">
        <v>8</v>
      </c>
      <c r="D16" s="43"/>
      <c r="E16" s="48"/>
      <c r="F16" s="47"/>
      <c r="G16" s="68">
        <f t="shared" ca="1" si="2"/>
        <v>0</v>
      </c>
      <c r="H16" s="57">
        <f t="shared" si="3"/>
        <v>0</v>
      </c>
      <c r="I16" s="413"/>
      <c r="J16" s="414"/>
      <c r="K16" s="415"/>
      <c r="L16" s="416"/>
      <c r="M16" s="39" t="str">
        <f t="shared" ca="1" si="4"/>
        <v/>
      </c>
      <c r="N16" s="77">
        <f t="shared" si="8"/>
        <v>41371</v>
      </c>
      <c r="O16" s="129">
        <f t="shared" ca="1" si="9"/>
        <v>0</v>
      </c>
      <c r="P16" s="130">
        <f t="shared" si="10"/>
        <v>0</v>
      </c>
      <c r="Q16" s="99">
        <f t="shared" ca="1" si="5"/>
        <v>0</v>
      </c>
      <c r="R16" s="92"/>
      <c r="S16" s="102">
        <f t="shared" ca="1" si="5"/>
        <v>0</v>
      </c>
      <c r="T16" s="93"/>
      <c r="U16" s="105">
        <f t="shared" ca="1" si="5"/>
        <v>0</v>
      </c>
      <c r="V16" s="94"/>
      <c r="W16" s="111">
        <f t="shared" ca="1" si="5"/>
        <v>0</v>
      </c>
      <c r="X16" s="112"/>
      <c r="Y16" s="161">
        <f t="shared" si="6"/>
        <v>0</v>
      </c>
    </row>
    <row r="17" spans="1:25" ht="20.100000000000001" customHeight="1" x14ac:dyDescent="0.15">
      <c r="A17" s="60">
        <f t="shared" si="7"/>
        <v>41372</v>
      </c>
      <c r="B17" s="62"/>
      <c r="C17" s="14" t="s">
        <v>8</v>
      </c>
      <c r="D17" s="43"/>
      <c r="E17" s="48"/>
      <c r="F17" s="47"/>
      <c r="G17" s="68">
        <f t="shared" ca="1" si="2"/>
        <v>0</v>
      </c>
      <c r="H17" s="57">
        <f t="shared" si="3"/>
        <v>0</v>
      </c>
      <c r="I17" s="413"/>
      <c r="J17" s="414"/>
      <c r="K17" s="415"/>
      <c r="L17" s="416"/>
      <c r="M17" s="39" t="str">
        <f t="shared" ca="1" si="4"/>
        <v/>
      </c>
      <c r="N17" s="77">
        <f t="shared" si="8"/>
        <v>41372</v>
      </c>
      <c r="O17" s="129">
        <f t="shared" ca="1" si="9"/>
        <v>0</v>
      </c>
      <c r="P17" s="130">
        <f t="shared" si="10"/>
        <v>0</v>
      </c>
      <c r="Q17" s="99">
        <f t="shared" ca="1" si="5"/>
        <v>0</v>
      </c>
      <c r="R17" s="92"/>
      <c r="S17" s="102">
        <f t="shared" ca="1" si="5"/>
        <v>0</v>
      </c>
      <c r="T17" s="93"/>
      <c r="U17" s="105">
        <f t="shared" ca="1" si="5"/>
        <v>0</v>
      </c>
      <c r="V17" s="94"/>
      <c r="W17" s="111">
        <f t="shared" ca="1" si="5"/>
        <v>0</v>
      </c>
      <c r="X17" s="112"/>
      <c r="Y17" s="161">
        <f t="shared" si="6"/>
        <v>0</v>
      </c>
    </row>
    <row r="18" spans="1:25" ht="20.100000000000001" customHeight="1" x14ac:dyDescent="0.15">
      <c r="A18" s="60">
        <f t="shared" si="7"/>
        <v>41373</v>
      </c>
      <c r="B18" s="62">
        <v>0.58333333333333337</v>
      </c>
      <c r="C18" s="14" t="s">
        <v>8</v>
      </c>
      <c r="D18" s="43">
        <v>0.79166666666666663</v>
      </c>
      <c r="E18" s="48">
        <v>0</v>
      </c>
      <c r="F18" s="47"/>
      <c r="G18" s="68">
        <f t="shared" ca="1" si="2"/>
        <v>0.33333333333333331</v>
      </c>
      <c r="H18" s="57">
        <f t="shared" si="3"/>
        <v>0.20833333333333326</v>
      </c>
      <c r="I18" s="413" t="s">
        <v>92</v>
      </c>
      <c r="J18" s="414"/>
      <c r="K18" s="415"/>
      <c r="L18" s="416"/>
      <c r="M18" s="39" t="str">
        <f t="shared" ca="1" si="4"/>
        <v>営業日</v>
      </c>
      <c r="N18" s="77">
        <f t="shared" si="8"/>
        <v>41373</v>
      </c>
      <c r="O18" s="129">
        <f t="shared" ca="1" si="9"/>
        <v>10</v>
      </c>
      <c r="P18" s="130">
        <f t="shared" si="10"/>
        <v>4.9999999999999982</v>
      </c>
      <c r="Q18" s="99">
        <f t="shared" ca="1" si="5"/>
        <v>0</v>
      </c>
      <c r="R18" s="92"/>
      <c r="S18" s="102">
        <f t="shared" ca="1" si="5"/>
        <v>0</v>
      </c>
      <c r="T18" s="93"/>
      <c r="U18" s="105">
        <f t="shared" ca="1" si="5"/>
        <v>0</v>
      </c>
      <c r="V18" s="94"/>
      <c r="W18" s="111">
        <f t="shared" ca="1" si="5"/>
        <v>0</v>
      </c>
      <c r="X18" s="112"/>
      <c r="Y18" s="161">
        <f t="shared" si="6"/>
        <v>0</v>
      </c>
    </row>
    <row r="19" spans="1:25" ht="20.100000000000001" customHeight="1" x14ac:dyDescent="0.15">
      <c r="A19" s="60">
        <f t="shared" si="7"/>
        <v>41374</v>
      </c>
      <c r="B19" s="62">
        <v>0.41666666666666669</v>
      </c>
      <c r="C19" s="14" t="s">
        <v>8</v>
      </c>
      <c r="D19" s="43">
        <v>0.83333333333333337</v>
      </c>
      <c r="E19" s="48">
        <v>4.1666666666666664E-2</v>
      </c>
      <c r="F19" s="47"/>
      <c r="G19" s="68">
        <f t="shared" ca="1" si="2"/>
        <v>0.33333333333333331</v>
      </c>
      <c r="H19" s="57">
        <f t="shared" si="3"/>
        <v>0.375</v>
      </c>
      <c r="I19" s="413"/>
      <c r="J19" s="414"/>
      <c r="K19" s="415"/>
      <c r="L19" s="416"/>
      <c r="M19" s="39" t="str">
        <f t="shared" ca="1" si="4"/>
        <v>営業日</v>
      </c>
      <c r="N19" s="77">
        <f t="shared" si="8"/>
        <v>41374</v>
      </c>
      <c r="O19" s="129">
        <f t="shared" ca="1" si="9"/>
        <v>10</v>
      </c>
      <c r="P19" s="130">
        <f t="shared" si="10"/>
        <v>9</v>
      </c>
      <c r="Q19" s="99">
        <f t="shared" ca="1" si="5"/>
        <v>0</v>
      </c>
      <c r="R19" s="92"/>
      <c r="S19" s="102">
        <f t="shared" ca="1" si="5"/>
        <v>0</v>
      </c>
      <c r="T19" s="93"/>
      <c r="U19" s="105">
        <f t="shared" ca="1" si="5"/>
        <v>0</v>
      </c>
      <c r="V19" s="94"/>
      <c r="W19" s="111">
        <f t="shared" ca="1" si="5"/>
        <v>0</v>
      </c>
      <c r="X19" s="112"/>
      <c r="Y19" s="161">
        <f t="shared" si="6"/>
        <v>0</v>
      </c>
    </row>
    <row r="20" spans="1:25" ht="20.100000000000001" customHeight="1" x14ac:dyDescent="0.15">
      <c r="A20" s="60">
        <f t="shared" si="7"/>
        <v>41375</v>
      </c>
      <c r="B20" s="62">
        <v>0.41666666666666669</v>
      </c>
      <c r="C20" s="14" t="s">
        <v>8</v>
      </c>
      <c r="D20" s="43">
        <v>0.8125</v>
      </c>
      <c r="E20" s="48">
        <v>4.1666666666666664E-2</v>
      </c>
      <c r="F20" s="47"/>
      <c r="G20" s="68">
        <f t="shared" ca="1" si="2"/>
        <v>0.33333333333333331</v>
      </c>
      <c r="H20" s="57">
        <f t="shared" si="3"/>
        <v>0.35416666666666663</v>
      </c>
      <c r="I20" s="413" t="s">
        <v>84</v>
      </c>
      <c r="J20" s="414"/>
      <c r="K20" s="415"/>
      <c r="L20" s="416"/>
      <c r="M20" s="39" t="str">
        <f t="shared" ca="1" si="4"/>
        <v>営業日</v>
      </c>
      <c r="N20" s="77">
        <f t="shared" si="8"/>
        <v>41375</v>
      </c>
      <c r="O20" s="129">
        <f t="shared" ca="1" si="9"/>
        <v>10</v>
      </c>
      <c r="P20" s="130">
        <f t="shared" si="10"/>
        <v>8.5</v>
      </c>
      <c r="Q20" s="99">
        <f t="shared" ca="1" si="5"/>
        <v>0</v>
      </c>
      <c r="R20" s="92"/>
      <c r="S20" s="102">
        <f t="shared" ca="1" si="5"/>
        <v>0</v>
      </c>
      <c r="T20" s="93"/>
      <c r="U20" s="105">
        <f t="shared" ca="1" si="5"/>
        <v>0</v>
      </c>
      <c r="V20" s="94"/>
      <c r="W20" s="111">
        <f t="shared" ca="1" si="5"/>
        <v>0</v>
      </c>
      <c r="X20" s="112"/>
      <c r="Y20" s="161">
        <f t="shared" si="6"/>
        <v>0</v>
      </c>
    </row>
    <row r="21" spans="1:25" ht="20.100000000000001" customHeight="1" x14ac:dyDescent="0.15">
      <c r="A21" s="60">
        <f t="shared" si="7"/>
        <v>41376</v>
      </c>
      <c r="B21" s="62">
        <v>0.4375</v>
      </c>
      <c r="C21" s="14" t="s">
        <v>8</v>
      </c>
      <c r="D21" s="43">
        <v>0.8125</v>
      </c>
      <c r="E21" s="48">
        <v>4.1666666666666664E-2</v>
      </c>
      <c r="F21" s="47"/>
      <c r="G21" s="68">
        <f t="shared" ca="1" si="2"/>
        <v>0.33333333333333331</v>
      </c>
      <c r="H21" s="57">
        <f t="shared" si="3"/>
        <v>0.33333333333333331</v>
      </c>
      <c r="I21" s="413"/>
      <c r="J21" s="414"/>
      <c r="K21" s="415"/>
      <c r="L21" s="416"/>
      <c r="M21" s="39" t="str">
        <f t="shared" ca="1" si="4"/>
        <v>営業日</v>
      </c>
      <c r="N21" s="77">
        <f t="shared" si="8"/>
        <v>41376</v>
      </c>
      <c r="O21" s="129">
        <f t="shared" ca="1" si="9"/>
        <v>10</v>
      </c>
      <c r="P21" s="130">
        <f t="shared" si="10"/>
        <v>8</v>
      </c>
      <c r="Q21" s="99">
        <f t="shared" ca="1" si="5"/>
        <v>0</v>
      </c>
      <c r="R21" s="92"/>
      <c r="S21" s="102">
        <f t="shared" ca="1" si="5"/>
        <v>0</v>
      </c>
      <c r="T21" s="93"/>
      <c r="U21" s="105">
        <f t="shared" ca="1" si="5"/>
        <v>0</v>
      </c>
      <c r="V21" s="94"/>
      <c r="W21" s="111">
        <f t="shared" ca="1" si="5"/>
        <v>0</v>
      </c>
      <c r="X21" s="112"/>
      <c r="Y21" s="161">
        <f t="shared" si="6"/>
        <v>0</v>
      </c>
    </row>
    <row r="22" spans="1:25" ht="20.100000000000001" customHeight="1" x14ac:dyDescent="0.15">
      <c r="A22" s="60">
        <f t="shared" si="7"/>
        <v>41377</v>
      </c>
      <c r="B22" s="62">
        <v>0.41666666666666669</v>
      </c>
      <c r="C22" s="14" t="s">
        <v>8</v>
      </c>
      <c r="D22" s="43">
        <v>0.77083333333333337</v>
      </c>
      <c r="E22" s="48">
        <v>4.1666666666666664E-2</v>
      </c>
      <c r="F22" s="47"/>
      <c r="G22" s="68">
        <f t="shared" ca="1" si="2"/>
        <v>0.33333333333333331</v>
      </c>
      <c r="H22" s="57">
        <f t="shared" si="3"/>
        <v>0.3125</v>
      </c>
      <c r="I22" s="413" t="s">
        <v>63</v>
      </c>
      <c r="J22" s="414"/>
      <c r="K22" s="415"/>
      <c r="L22" s="416"/>
      <c r="M22" s="39" t="str">
        <f t="shared" ca="1" si="4"/>
        <v>営業日</v>
      </c>
      <c r="N22" s="77">
        <f t="shared" si="8"/>
        <v>41377</v>
      </c>
      <c r="O22" s="129">
        <f t="shared" ca="1" si="9"/>
        <v>10</v>
      </c>
      <c r="P22" s="130">
        <f t="shared" si="10"/>
        <v>7.5</v>
      </c>
      <c r="Q22" s="99">
        <f t="shared" ca="1" si="5"/>
        <v>0</v>
      </c>
      <c r="R22" s="92"/>
      <c r="S22" s="102">
        <f t="shared" ca="1" si="5"/>
        <v>0</v>
      </c>
      <c r="T22" s="93"/>
      <c r="U22" s="105">
        <f t="shared" ca="1" si="5"/>
        <v>0</v>
      </c>
      <c r="V22" s="94"/>
      <c r="W22" s="111">
        <f t="shared" ca="1" si="5"/>
        <v>0</v>
      </c>
      <c r="X22" s="112"/>
      <c r="Y22" s="161">
        <f t="shared" si="6"/>
        <v>0</v>
      </c>
    </row>
    <row r="23" spans="1:25" ht="20.100000000000001" customHeight="1" x14ac:dyDescent="0.15">
      <c r="A23" s="60">
        <f t="shared" si="7"/>
        <v>41378</v>
      </c>
      <c r="B23" s="62"/>
      <c r="C23" s="14" t="s">
        <v>8</v>
      </c>
      <c r="D23" s="43"/>
      <c r="E23" s="48"/>
      <c r="F23" s="47"/>
      <c r="G23" s="68">
        <f t="shared" ca="1" si="2"/>
        <v>0</v>
      </c>
      <c r="H23" s="57">
        <f t="shared" si="3"/>
        <v>0</v>
      </c>
      <c r="I23" s="413"/>
      <c r="J23" s="414"/>
      <c r="K23" s="415"/>
      <c r="L23" s="416"/>
      <c r="M23" s="39" t="str">
        <f t="shared" ca="1" si="4"/>
        <v/>
      </c>
      <c r="N23" s="77">
        <f t="shared" si="8"/>
        <v>41378</v>
      </c>
      <c r="O23" s="129">
        <f t="shared" ca="1" si="9"/>
        <v>0</v>
      </c>
      <c r="P23" s="130">
        <f t="shared" si="10"/>
        <v>0</v>
      </c>
      <c r="Q23" s="99">
        <f t="shared" ca="1" si="5"/>
        <v>0</v>
      </c>
      <c r="R23" s="92"/>
      <c r="S23" s="102">
        <f t="shared" ca="1" si="5"/>
        <v>0</v>
      </c>
      <c r="T23" s="93"/>
      <c r="U23" s="105">
        <f t="shared" ca="1" si="5"/>
        <v>0</v>
      </c>
      <c r="V23" s="94"/>
      <c r="W23" s="111">
        <f t="shared" ca="1" si="5"/>
        <v>0</v>
      </c>
      <c r="X23" s="112"/>
      <c r="Y23" s="161">
        <f t="shared" si="6"/>
        <v>0</v>
      </c>
    </row>
    <row r="24" spans="1:25" ht="20.100000000000001" customHeight="1" x14ac:dyDescent="0.15">
      <c r="A24" s="60">
        <f t="shared" si="7"/>
        <v>41379</v>
      </c>
      <c r="B24" s="62"/>
      <c r="C24" s="14" t="s">
        <v>8</v>
      </c>
      <c r="D24" s="43"/>
      <c r="E24" s="48"/>
      <c r="F24" s="47"/>
      <c r="G24" s="68">
        <f t="shared" ca="1" si="2"/>
        <v>0</v>
      </c>
      <c r="H24" s="57">
        <f t="shared" si="3"/>
        <v>0</v>
      </c>
      <c r="I24" s="413"/>
      <c r="J24" s="414"/>
      <c r="K24" s="415"/>
      <c r="L24" s="416"/>
      <c r="M24" s="39" t="str">
        <f t="shared" ca="1" si="4"/>
        <v/>
      </c>
      <c r="N24" s="77">
        <f t="shared" si="8"/>
        <v>41379</v>
      </c>
      <c r="O24" s="129">
        <f t="shared" ca="1" si="9"/>
        <v>0</v>
      </c>
      <c r="P24" s="130">
        <f t="shared" si="10"/>
        <v>0</v>
      </c>
      <c r="Q24" s="99">
        <f t="shared" ca="1" si="5"/>
        <v>0</v>
      </c>
      <c r="R24" s="92"/>
      <c r="S24" s="102">
        <f t="shared" ca="1" si="5"/>
        <v>0</v>
      </c>
      <c r="T24" s="93"/>
      <c r="U24" s="105">
        <f t="shared" ca="1" si="5"/>
        <v>0</v>
      </c>
      <c r="V24" s="94"/>
      <c r="W24" s="111">
        <f t="shared" ca="1" si="5"/>
        <v>0</v>
      </c>
      <c r="X24" s="112"/>
      <c r="Y24" s="161">
        <f t="shared" si="6"/>
        <v>0</v>
      </c>
    </row>
    <row r="25" spans="1:25" ht="20.100000000000001" customHeight="1" x14ac:dyDescent="0.15">
      <c r="A25" s="60">
        <f t="shared" si="7"/>
        <v>41380</v>
      </c>
      <c r="B25" s="62"/>
      <c r="C25" s="14" t="s">
        <v>8</v>
      </c>
      <c r="D25" s="43"/>
      <c r="E25" s="48"/>
      <c r="F25" s="47"/>
      <c r="G25" s="68">
        <f t="shared" ca="1" si="2"/>
        <v>0.33333333333333331</v>
      </c>
      <c r="H25" s="57">
        <f t="shared" si="3"/>
        <v>0</v>
      </c>
      <c r="I25" s="413" t="s">
        <v>93</v>
      </c>
      <c r="J25" s="414"/>
      <c r="K25" s="415"/>
      <c r="L25" s="416"/>
      <c r="M25" s="39" t="str">
        <f t="shared" ca="1" si="4"/>
        <v>営業日</v>
      </c>
      <c r="N25" s="77">
        <f t="shared" si="8"/>
        <v>41380</v>
      </c>
      <c r="O25" s="129">
        <f t="shared" ca="1" si="9"/>
        <v>10</v>
      </c>
      <c r="P25" s="130">
        <f t="shared" si="10"/>
        <v>0</v>
      </c>
      <c r="Q25" s="99">
        <f t="shared" ca="1" si="5"/>
        <v>0</v>
      </c>
      <c r="R25" s="92"/>
      <c r="S25" s="102">
        <f t="shared" ca="1" si="5"/>
        <v>0</v>
      </c>
      <c r="T25" s="93"/>
      <c r="U25" s="105">
        <f t="shared" ca="1" si="5"/>
        <v>0</v>
      </c>
      <c r="V25" s="94"/>
      <c r="W25" s="111">
        <f t="shared" ca="1" si="5"/>
        <v>0</v>
      </c>
      <c r="X25" s="112"/>
      <c r="Y25" s="161">
        <f t="shared" si="6"/>
        <v>0</v>
      </c>
    </row>
    <row r="26" spans="1:25" ht="20.100000000000001" customHeight="1" x14ac:dyDescent="0.15">
      <c r="A26" s="60">
        <f t="shared" si="7"/>
        <v>41381</v>
      </c>
      <c r="B26" s="62">
        <v>0.41666666666666669</v>
      </c>
      <c r="C26" s="14" t="s">
        <v>8</v>
      </c>
      <c r="D26" s="43">
        <v>0.79166666666666663</v>
      </c>
      <c r="E26" s="48">
        <v>4.1666666666666664E-2</v>
      </c>
      <c r="F26" s="47"/>
      <c r="G26" s="68">
        <f t="shared" ca="1" si="2"/>
        <v>0.33333333333333331</v>
      </c>
      <c r="H26" s="57">
        <f t="shared" si="3"/>
        <v>0.33333333333333326</v>
      </c>
      <c r="I26" s="413"/>
      <c r="J26" s="414"/>
      <c r="K26" s="415"/>
      <c r="L26" s="416"/>
      <c r="M26" s="39" t="str">
        <f t="shared" ca="1" si="4"/>
        <v>営業日</v>
      </c>
      <c r="N26" s="77">
        <f t="shared" si="8"/>
        <v>41381</v>
      </c>
      <c r="O26" s="129">
        <f t="shared" ca="1" si="9"/>
        <v>10</v>
      </c>
      <c r="P26" s="130">
        <f t="shared" si="10"/>
        <v>7.9999999999999982</v>
      </c>
      <c r="Q26" s="99">
        <f t="shared" ca="1" si="5"/>
        <v>0</v>
      </c>
      <c r="R26" s="92"/>
      <c r="S26" s="102">
        <f t="shared" ca="1" si="5"/>
        <v>0</v>
      </c>
      <c r="T26" s="93"/>
      <c r="U26" s="105">
        <f t="shared" ca="1" si="5"/>
        <v>0</v>
      </c>
      <c r="V26" s="94"/>
      <c r="W26" s="111">
        <f t="shared" ca="1" si="5"/>
        <v>0</v>
      </c>
      <c r="X26" s="112"/>
      <c r="Y26" s="161">
        <f t="shared" si="6"/>
        <v>0</v>
      </c>
    </row>
    <row r="27" spans="1:25" ht="20.100000000000001" customHeight="1" x14ac:dyDescent="0.15">
      <c r="A27" s="60">
        <f t="shared" si="7"/>
        <v>41382</v>
      </c>
      <c r="B27" s="62">
        <v>0.41666666666666669</v>
      </c>
      <c r="C27" s="14" t="s">
        <v>8</v>
      </c>
      <c r="D27" s="43">
        <v>0.70833333333333337</v>
      </c>
      <c r="E27" s="48">
        <v>4.1666666666666664E-2</v>
      </c>
      <c r="F27" s="47"/>
      <c r="G27" s="68">
        <f t="shared" ca="1" si="2"/>
        <v>0.33333333333333331</v>
      </c>
      <c r="H27" s="57">
        <f t="shared" si="3"/>
        <v>0.25</v>
      </c>
      <c r="I27" s="413" t="s">
        <v>94</v>
      </c>
      <c r="J27" s="414"/>
      <c r="K27" s="415"/>
      <c r="L27" s="416"/>
      <c r="M27" s="39" t="str">
        <f t="shared" ca="1" si="4"/>
        <v>営業日</v>
      </c>
      <c r="N27" s="77">
        <f t="shared" si="8"/>
        <v>41382</v>
      </c>
      <c r="O27" s="129">
        <f t="shared" ca="1" si="9"/>
        <v>10</v>
      </c>
      <c r="P27" s="130">
        <f t="shared" si="10"/>
        <v>6</v>
      </c>
      <c r="Q27" s="99">
        <f t="shared" ca="1" si="5"/>
        <v>0</v>
      </c>
      <c r="R27" s="92"/>
      <c r="S27" s="102">
        <f t="shared" ca="1" si="5"/>
        <v>0</v>
      </c>
      <c r="T27" s="93"/>
      <c r="U27" s="105">
        <f t="shared" ca="1" si="5"/>
        <v>0</v>
      </c>
      <c r="V27" s="94"/>
      <c r="W27" s="111">
        <f t="shared" ca="1" si="5"/>
        <v>0</v>
      </c>
      <c r="X27" s="112"/>
      <c r="Y27" s="161">
        <f t="shared" si="6"/>
        <v>0</v>
      </c>
    </row>
    <row r="28" spans="1:25" ht="20.100000000000001" customHeight="1" x14ac:dyDescent="0.15">
      <c r="A28" s="60">
        <f t="shared" si="7"/>
        <v>41383</v>
      </c>
      <c r="B28" s="62">
        <v>0.45833333333333331</v>
      </c>
      <c r="C28" s="14" t="s">
        <v>8</v>
      </c>
      <c r="D28" s="43">
        <v>0.79166666666666663</v>
      </c>
      <c r="E28" s="48">
        <v>4.1666666666666664E-2</v>
      </c>
      <c r="F28" s="47"/>
      <c r="G28" s="68">
        <f t="shared" ca="1" si="2"/>
        <v>0.33333333333333331</v>
      </c>
      <c r="H28" s="57">
        <f t="shared" si="3"/>
        <v>0.29166666666666663</v>
      </c>
      <c r="I28" s="425"/>
      <c r="J28" s="425"/>
      <c r="K28" s="425"/>
      <c r="L28" s="426"/>
      <c r="M28" s="39" t="str">
        <f t="shared" ca="1" si="4"/>
        <v>営業日</v>
      </c>
      <c r="N28" s="77">
        <f t="shared" si="8"/>
        <v>41383</v>
      </c>
      <c r="O28" s="129">
        <f t="shared" ca="1" si="9"/>
        <v>10</v>
      </c>
      <c r="P28" s="130">
        <f t="shared" si="10"/>
        <v>6.9999999999999991</v>
      </c>
      <c r="Q28" s="99">
        <f t="shared" ca="1" si="5"/>
        <v>0</v>
      </c>
      <c r="R28" s="92"/>
      <c r="S28" s="102">
        <f t="shared" ca="1" si="5"/>
        <v>0</v>
      </c>
      <c r="T28" s="93"/>
      <c r="U28" s="105">
        <f t="shared" ca="1" si="5"/>
        <v>0</v>
      </c>
      <c r="V28" s="94"/>
      <c r="W28" s="111">
        <f t="shared" ca="1" si="5"/>
        <v>0</v>
      </c>
      <c r="X28" s="112"/>
      <c r="Y28" s="161">
        <f t="shared" si="6"/>
        <v>0</v>
      </c>
    </row>
    <row r="29" spans="1:25" ht="20.100000000000001" customHeight="1" x14ac:dyDescent="0.15">
      <c r="A29" s="60">
        <f t="shared" si="7"/>
        <v>41384</v>
      </c>
      <c r="B29" s="62">
        <v>0.41666666666666669</v>
      </c>
      <c r="C29" s="14" t="s">
        <v>8</v>
      </c>
      <c r="D29" s="43">
        <v>0.79166666666666663</v>
      </c>
      <c r="E29" s="48">
        <v>4.1666666666666664E-2</v>
      </c>
      <c r="F29" s="47"/>
      <c r="G29" s="68">
        <f t="shared" ca="1" si="2"/>
        <v>0.33333333333333331</v>
      </c>
      <c r="H29" s="57">
        <f t="shared" si="3"/>
        <v>0.33333333333333326</v>
      </c>
      <c r="I29" s="413"/>
      <c r="J29" s="414"/>
      <c r="K29" s="415"/>
      <c r="L29" s="416"/>
      <c r="M29" s="39" t="str">
        <f t="shared" ca="1" si="4"/>
        <v>営業日</v>
      </c>
      <c r="N29" s="77">
        <f t="shared" si="8"/>
        <v>41384</v>
      </c>
      <c r="O29" s="129">
        <f t="shared" ca="1" si="9"/>
        <v>10</v>
      </c>
      <c r="P29" s="130">
        <f t="shared" si="10"/>
        <v>7.9999999999999982</v>
      </c>
      <c r="Q29" s="99">
        <f t="shared" ca="1" si="5"/>
        <v>0</v>
      </c>
      <c r="R29" s="92"/>
      <c r="S29" s="102">
        <f t="shared" ca="1" si="5"/>
        <v>0</v>
      </c>
      <c r="T29" s="93"/>
      <c r="U29" s="105">
        <f t="shared" ca="1" si="5"/>
        <v>0</v>
      </c>
      <c r="V29" s="94"/>
      <c r="W29" s="111">
        <f t="shared" ca="1" si="5"/>
        <v>0</v>
      </c>
      <c r="X29" s="112"/>
      <c r="Y29" s="161">
        <f t="shared" si="6"/>
        <v>0</v>
      </c>
    </row>
    <row r="30" spans="1:25" ht="20.100000000000001" customHeight="1" x14ac:dyDescent="0.15">
      <c r="A30" s="60">
        <f t="shared" si="7"/>
        <v>41385</v>
      </c>
      <c r="B30" s="62"/>
      <c r="C30" s="14" t="s">
        <v>8</v>
      </c>
      <c r="D30" s="43"/>
      <c r="E30" s="48"/>
      <c r="F30" s="47"/>
      <c r="G30" s="68">
        <f t="shared" ca="1" si="2"/>
        <v>0</v>
      </c>
      <c r="H30" s="57">
        <f t="shared" si="3"/>
        <v>0</v>
      </c>
      <c r="I30" s="413"/>
      <c r="J30" s="414"/>
      <c r="K30" s="415"/>
      <c r="L30" s="416"/>
      <c r="M30" s="39" t="str">
        <f t="shared" ca="1" si="4"/>
        <v/>
      </c>
      <c r="N30" s="77">
        <f t="shared" si="8"/>
        <v>41385</v>
      </c>
      <c r="O30" s="129">
        <f t="shared" ca="1" si="9"/>
        <v>0</v>
      </c>
      <c r="P30" s="130">
        <f t="shared" si="10"/>
        <v>0</v>
      </c>
      <c r="Q30" s="99">
        <f t="shared" ca="1" si="5"/>
        <v>0</v>
      </c>
      <c r="R30" s="92"/>
      <c r="S30" s="102">
        <f t="shared" ca="1" si="5"/>
        <v>0</v>
      </c>
      <c r="T30" s="93"/>
      <c r="U30" s="105">
        <f t="shared" ca="1" si="5"/>
        <v>0</v>
      </c>
      <c r="V30" s="94"/>
      <c r="W30" s="111">
        <f t="shared" ca="1" si="5"/>
        <v>0</v>
      </c>
      <c r="X30" s="112"/>
      <c r="Y30" s="161">
        <f t="shared" si="6"/>
        <v>0</v>
      </c>
    </row>
    <row r="31" spans="1:25" ht="20.100000000000001" customHeight="1" x14ac:dyDescent="0.15">
      <c r="A31" s="60">
        <f t="shared" si="7"/>
        <v>41386</v>
      </c>
      <c r="B31" s="62"/>
      <c r="C31" s="14" t="s">
        <v>8</v>
      </c>
      <c r="D31" s="43"/>
      <c r="E31" s="48"/>
      <c r="F31" s="47"/>
      <c r="G31" s="68">
        <f t="shared" ca="1" si="2"/>
        <v>0</v>
      </c>
      <c r="H31" s="57">
        <f t="shared" si="3"/>
        <v>0</v>
      </c>
      <c r="I31" s="413"/>
      <c r="J31" s="414"/>
      <c r="K31" s="415"/>
      <c r="L31" s="416"/>
      <c r="M31" s="39" t="str">
        <f t="shared" ca="1" si="4"/>
        <v/>
      </c>
      <c r="N31" s="77">
        <f t="shared" si="8"/>
        <v>41386</v>
      </c>
      <c r="O31" s="129">
        <f t="shared" ca="1" si="9"/>
        <v>0</v>
      </c>
      <c r="P31" s="130">
        <f t="shared" si="10"/>
        <v>0</v>
      </c>
      <c r="Q31" s="99">
        <f t="shared" ca="1" si="5"/>
        <v>0</v>
      </c>
      <c r="R31" s="92"/>
      <c r="S31" s="102">
        <f t="shared" ca="1" si="5"/>
        <v>0</v>
      </c>
      <c r="T31" s="93"/>
      <c r="U31" s="105">
        <f t="shared" ca="1" si="5"/>
        <v>0</v>
      </c>
      <c r="V31" s="94"/>
      <c r="W31" s="111">
        <f t="shared" ca="1" si="5"/>
        <v>0</v>
      </c>
      <c r="X31" s="112"/>
      <c r="Y31" s="161">
        <f t="shared" si="6"/>
        <v>0</v>
      </c>
    </row>
    <row r="32" spans="1:25" ht="20.100000000000001" customHeight="1" x14ac:dyDescent="0.15">
      <c r="A32" s="60">
        <f t="shared" si="7"/>
        <v>41387</v>
      </c>
      <c r="B32" s="62">
        <v>0.41666666666666669</v>
      </c>
      <c r="C32" s="14" t="s">
        <v>8</v>
      </c>
      <c r="D32" s="43">
        <v>0.79166666666666663</v>
      </c>
      <c r="E32" s="48">
        <v>4.1666666666666664E-2</v>
      </c>
      <c r="F32" s="47"/>
      <c r="G32" s="68">
        <f t="shared" ca="1" si="2"/>
        <v>0.33333333333333331</v>
      </c>
      <c r="H32" s="57">
        <f t="shared" si="3"/>
        <v>0.33333333333333326</v>
      </c>
      <c r="I32" s="413"/>
      <c r="J32" s="414"/>
      <c r="K32" s="415"/>
      <c r="L32" s="416"/>
      <c r="M32" s="39" t="str">
        <f t="shared" ca="1" si="4"/>
        <v>営業日</v>
      </c>
      <c r="N32" s="77">
        <f t="shared" si="8"/>
        <v>41387</v>
      </c>
      <c r="O32" s="129">
        <f t="shared" ca="1" si="9"/>
        <v>10</v>
      </c>
      <c r="P32" s="130">
        <f t="shared" si="10"/>
        <v>7.9999999999999982</v>
      </c>
      <c r="Q32" s="99">
        <f t="shared" ca="1" si="5"/>
        <v>0</v>
      </c>
      <c r="R32" s="92"/>
      <c r="S32" s="102">
        <f t="shared" ca="1" si="5"/>
        <v>0</v>
      </c>
      <c r="T32" s="93"/>
      <c r="U32" s="105">
        <f t="shared" ca="1" si="5"/>
        <v>0</v>
      </c>
      <c r="V32" s="94"/>
      <c r="W32" s="111">
        <f t="shared" ca="1" si="5"/>
        <v>0</v>
      </c>
      <c r="X32" s="112"/>
      <c r="Y32" s="161">
        <f t="shared" si="6"/>
        <v>0</v>
      </c>
    </row>
    <row r="33" spans="1:25" ht="20.100000000000001" customHeight="1" x14ac:dyDescent="0.15">
      <c r="A33" s="60">
        <f t="shared" si="7"/>
        <v>41388</v>
      </c>
      <c r="B33" s="62">
        <v>0.41666666666666669</v>
      </c>
      <c r="C33" s="14" t="s">
        <v>8</v>
      </c>
      <c r="D33" s="43">
        <v>0.79166666666666663</v>
      </c>
      <c r="E33" s="48">
        <v>4.1666666666666664E-2</v>
      </c>
      <c r="F33" s="47"/>
      <c r="G33" s="68">
        <f t="shared" ca="1" si="2"/>
        <v>0.33333333333333331</v>
      </c>
      <c r="H33" s="57">
        <f t="shared" si="3"/>
        <v>0.33333333333333326</v>
      </c>
      <c r="I33" s="413" t="s">
        <v>84</v>
      </c>
      <c r="J33" s="414"/>
      <c r="K33" s="415"/>
      <c r="L33" s="416"/>
      <c r="M33" s="39" t="str">
        <f t="shared" ca="1" si="4"/>
        <v>営業日</v>
      </c>
      <c r="N33" s="77">
        <f t="shared" si="8"/>
        <v>41388</v>
      </c>
      <c r="O33" s="129">
        <f t="shared" ca="1" si="9"/>
        <v>10</v>
      </c>
      <c r="P33" s="130">
        <f t="shared" si="10"/>
        <v>7.9999999999999982</v>
      </c>
      <c r="Q33" s="99">
        <f t="shared" ca="1" si="5"/>
        <v>0</v>
      </c>
      <c r="R33" s="92"/>
      <c r="S33" s="102">
        <f t="shared" ca="1" si="5"/>
        <v>0</v>
      </c>
      <c r="T33" s="93"/>
      <c r="U33" s="105">
        <f t="shared" ca="1" si="5"/>
        <v>0</v>
      </c>
      <c r="V33" s="94"/>
      <c r="W33" s="111">
        <f t="shared" ca="1" si="5"/>
        <v>0</v>
      </c>
      <c r="X33" s="112"/>
      <c r="Y33" s="161">
        <f t="shared" si="6"/>
        <v>0</v>
      </c>
    </row>
    <row r="34" spans="1:25" ht="20.100000000000001" customHeight="1" x14ac:dyDescent="0.15">
      <c r="A34" s="60">
        <f t="shared" si="7"/>
        <v>41389</v>
      </c>
      <c r="B34" s="62">
        <v>0.41666666666666669</v>
      </c>
      <c r="C34" s="14" t="s">
        <v>8</v>
      </c>
      <c r="D34" s="43">
        <v>0.79166666666666663</v>
      </c>
      <c r="E34" s="48">
        <v>4.1666666666666664E-2</v>
      </c>
      <c r="F34" s="47"/>
      <c r="G34" s="68">
        <f t="shared" ca="1" si="2"/>
        <v>0.33333333333333331</v>
      </c>
      <c r="H34" s="57">
        <f t="shared" si="3"/>
        <v>0.33333333333333326</v>
      </c>
      <c r="I34" s="413"/>
      <c r="J34" s="414"/>
      <c r="K34" s="415"/>
      <c r="L34" s="416"/>
      <c r="M34" s="39" t="str">
        <f t="shared" ca="1" si="4"/>
        <v>営業日</v>
      </c>
      <c r="N34" s="77">
        <f t="shared" si="8"/>
        <v>41389</v>
      </c>
      <c r="O34" s="129">
        <f t="shared" ca="1" si="9"/>
        <v>10</v>
      </c>
      <c r="P34" s="130">
        <f t="shared" si="10"/>
        <v>7.9999999999999982</v>
      </c>
      <c r="Q34" s="99">
        <f t="shared" ca="1" si="5"/>
        <v>0</v>
      </c>
      <c r="R34" s="92"/>
      <c r="S34" s="102">
        <f t="shared" ca="1" si="5"/>
        <v>0</v>
      </c>
      <c r="T34" s="93"/>
      <c r="U34" s="105">
        <f t="shared" ca="1" si="5"/>
        <v>0</v>
      </c>
      <c r="V34" s="94"/>
      <c r="W34" s="111">
        <f t="shared" ca="1" si="5"/>
        <v>0</v>
      </c>
      <c r="X34" s="112"/>
      <c r="Y34" s="161">
        <f t="shared" si="6"/>
        <v>0</v>
      </c>
    </row>
    <row r="35" spans="1:25" ht="20.100000000000001" customHeight="1" x14ac:dyDescent="0.15">
      <c r="A35" s="60">
        <f t="shared" si="7"/>
        <v>41390</v>
      </c>
      <c r="B35" s="62">
        <v>0.41666666666666669</v>
      </c>
      <c r="C35" s="14" t="s">
        <v>8</v>
      </c>
      <c r="D35" s="43">
        <v>0.77083333333333337</v>
      </c>
      <c r="E35" s="48">
        <v>4.1666666666666664E-2</v>
      </c>
      <c r="F35" s="47"/>
      <c r="G35" s="68">
        <f t="shared" ca="1" si="2"/>
        <v>0.33333333333333331</v>
      </c>
      <c r="H35" s="57">
        <f t="shared" si="3"/>
        <v>0.3125</v>
      </c>
      <c r="I35" s="413"/>
      <c r="J35" s="414"/>
      <c r="K35" s="415"/>
      <c r="L35" s="416"/>
      <c r="M35" s="39" t="str">
        <f t="shared" ca="1" si="4"/>
        <v>営業日</v>
      </c>
      <c r="N35" s="77">
        <f t="shared" si="8"/>
        <v>41390</v>
      </c>
      <c r="O35" s="129">
        <f t="shared" ca="1" si="9"/>
        <v>10</v>
      </c>
      <c r="P35" s="130">
        <f t="shared" si="10"/>
        <v>7.5</v>
      </c>
      <c r="Q35" s="99">
        <f t="shared" ca="1" si="5"/>
        <v>0</v>
      </c>
      <c r="R35" s="92"/>
      <c r="S35" s="102">
        <f t="shared" ca="1" si="5"/>
        <v>0</v>
      </c>
      <c r="T35" s="93"/>
      <c r="U35" s="105">
        <f t="shared" ca="1" si="5"/>
        <v>0</v>
      </c>
      <c r="V35" s="94"/>
      <c r="W35" s="111">
        <f t="shared" ca="1" si="5"/>
        <v>0</v>
      </c>
      <c r="X35" s="112"/>
      <c r="Y35" s="161">
        <f t="shared" si="6"/>
        <v>0</v>
      </c>
    </row>
    <row r="36" spans="1:25" ht="20.100000000000001" customHeight="1" x14ac:dyDescent="0.15">
      <c r="A36" s="60">
        <f t="shared" si="7"/>
        <v>41391</v>
      </c>
      <c r="B36" s="62">
        <v>0.41666666666666669</v>
      </c>
      <c r="C36" s="14" t="s">
        <v>8</v>
      </c>
      <c r="D36" s="43">
        <v>0.79166666666666663</v>
      </c>
      <c r="E36" s="48">
        <v>4.1666666666666664E-2</v>
      </c>
      <c r="F36" s="47"/>
      <c r="G36" s="68">
        <f t="shared" ca="1" si="2"/>
        <v>0.33333333333333331</v>
      </c>
      <c r="H36" s="57">
        <f t="shared" si="3"/>
        <v>0.33333333333333326</v>
      </c>
      <c r="I36" s="413"/>
      <c r="J36" s="414"/>
      <c r="K36" s="415"/>
      <c r="L36" s="416"/>
      <c r="M36" s="39" t="str">
        <f t="shared" ca="1" si="4"/>
        <v>営業日</v>
      </c>
      <c r="N36" s="77">
        <f t="shared" si="8"/>
        <v>41391</v>
      </c>
      <c r="O36" s="129">
        <f t="shared" ca="1" si="9"/>
        <v>10</v>
      </c>
      <c r="P36" s="130">
        <f t="shared" si="10"/>
        <v>7.9999999999999982</v>
      </c>
      <c r="Q36" s="99">
        <f t="shared" ca="1" si="5"/>
        <v>0</v>
      </c>
      <c r="R36" s="92"/>
      <c r="S36" s="102">
        <f t="shared" ca="1" si="5"/>
        <v>0</v>
      </c>
      <c r="T36" s="93"/>
      <c r="U36" s="105">
        <f t="shared" ca="1" si="5"/>
        <v>0</v>
      </c>
      <c r="V36" s="94"/>
      <c r="W36" s="111">
        <f t="shared" ca="1" si="5"/>
        <v>0</v>
      </c>
      <c r="X36" s="112"/>
      <c r="Y36" s="161">
        <f t="shared" si="6"/>
        <v>0</v>
      </c>
    </row>
    <row r="37" spans="1:25" ht="20.100000000000001" customHeight="1" x14ac:dyDescent="0.15">
      <c r="A37" s="60">
        <f t="shared" si="7"/>
        <v>41392</v>
      </c>
      <c r="B37" s="63"/>
      <c r="C37" s="15" t="s">
        <v>13</v>
      </c>
      <c r="D37" s="49"/>
      <c r="E37" s="48"/>
      <c r="F37" s="47"/>
      <c r="G37" s="68">
        <f t="shared" ca="1" si="2"/>
        <v>0</v>
      </c>
      <c r="H37" s="57">
        <f t="shared" si="3"/>
        <v>0</v>
      </c>
      <c r="I37" s="413"/>
      <c r="J37" s="414"/>
      <c r="K37" s="415"/>
      <c r="L37" s="416"/>
      <c r="M37" s="39" t="str">
        <f t="shared" ca="1" si="4"/>
        <v/>
      </c>
      <c r="N37" s="77">
        <f t="shared" si="8"/>
        <v>41392</v>
      </c>
      <c r="O37" s="129">
        <f t="shared" ca="1" si="9"/>
        <v>0</v>
      </c>
      <c r="P37" s="130">
        <f t="shared" si="10"/>
        <v>0</v>
      </c>
      <c r="Q37" s="99">
        <f t="shared" ca="1" si="5"/>
        <v>0</v>
      </c>
      <c r="R37" s="92"/>
      <c r="S37" s="102">
        <f t="shared" ca="1" si="5"/>
        <v>0</v>
      </c>
      <c r="T37" s="93"/>
      <c r="U37" s="105">
        <f t="shared" ca="1" si="5"/>
        <v>0</v>
      </c>
      <c r="V37" s="94"/>
      <c r="W37" s="111">
        <f t="shared" ca="1" si="5"/>
        <v>0</v>
      </c>
      <c r="X37" s="112"/>
      <c r="Y37" s="161">
        <f t="shared" si="6"/>
        <v>0</v>
      </c>
    </row>
    <row r="38" spans="1:25" ht="20.100000000000001" customHeight="1" x14ac:dyDescent="0.15">
      <c r="A38" s="60">
        <f t="shared" si="7"/>
        <v>41393</v>
      </c>
      <c r="B38" s="62"/>
      <c r="C38" s="15" t="s">
        <v>13</v>
      </c>
      <c r="D38" s="43"/>
      <c r="E38" s="48"/>
      <c r="F38" s="47"/>
      <c r="G38" s="68">
        <f t="shared" ca="1" si="2"/>
        <v>0</v>
      </c>
      <c r="H38" s="57">
        <f t="shared" si="3"/>
        <v>0</v>
      </c>
      <c r="I38" s="413"/>
      <c r="J38" s="414"/>
      <c r="K38" s="415"/>
      <c r="L38" s="416"/>
      <c r="M38" s="39" t="str">
        <f t="shared" ca="1" si="4"/>
        <v/>
      </c>
      <c r="N38" s="77">
        <f t="shared" si="8"/>
        <v>41393</v>
      </c>
      <c r="O38" s="129">
        <f t="shared" ca="1" si="9"/>
        <v>0</v>
      </c>
      <c r="P38" s="130">
        <f t="shared" si="10"/>
        <v>0</v>
      </c>
      <c r="Q38" s="99">
        <f t="shared" ca="1" si="5"/>
        <v>0</v>
      </c>
      <c r="R38" s="92"/>
      <c r="S38" s="102">
        <f t="shared" ca="1" si="5"/>
        <v>0</v>
      </c>
      <c r="T38" s="93"/>
      <c r="U38" s="105">
        <f t="shared" ca="1" si="5"/>
        <v>0</v>
      </c>
      <c r="V38" s="94"/>
      <c r="W38" s="111">
        <f t="shared" ca="1" si="5"/>
        <v>0</v>
      </c>
      <c r="X38" s="112"/>
      <c r="Y38" s="161">
        <f t="shared" si="6"/>
        <v>0</v>
      </c>
    </row>
    <row r="39" spans="1:25" ht="20.100000000000001" customHeight="1" thickBot="1" x14ac:dyDescent="0.2">
      <c r="A39" s="61" t="str">
        <f t="shared" si="7"/>
        <v/>
      </c>
      <c r="B39" s="64"/>
      <c r="C39" s="16" t="s">
        <v>13</v>
      </c>
      <c r="D39" s="50"/>
      <c r="E39" s="51"/>
      <c r="F39" s="52"/>
      <c r="G39" s="69">
        <f t="shared" ca="1" si="2"/>
        <v>0</v>
      </c>
      <c r="H39" s="58">
        <f t="shared" si="3"/>
        <v>0</v>
      </c>
      <c r="I39" s="417"/>
      <c r="J39" s="418"/>
      <c r="K39" s="419"/>
      <c r="L39" s="420"/>
      <c r="M39" s="39" t="e">
        <f t="shared" ca="1" si="4"/>
        <v>#VALUE!</v>
      </c>
      <c r="N39" s="78" t="str">
        <f t="shared" si="8"/>
        <v/>
      </c>
      <c r="O39" s="131">
        <f t="shared" ca="1" si="9"/>
        <v>0</v>
      </c>
      <c r="P39" s="132">
        <f t="shared" si="10"/>
        <v>0</v>
      </c>
      <c r="Q39" s="100">
        <f t="shared" ca="1" si="5"/>
        <v>0</v>
      </c>
      <c r="R39" s="95"/>
      <c r="S39" s="103">
        <f t="shared" ca="1" si="5"/>
        <v>0</v>
      </c>
      <c r="T39" s="96"/>
      <c r="U39" s="106">
        <f t="shared" ca="1" si="5"/>
        <v>0</v>
      </c>
      <c r="V39" s="97"/>
      <c r="W39" s="113">
        <f t="shared" ca="1" si="5"/>
        <v>0</v>
      </c>
      <c r="X39" s="114"/>
      <c r="Y39" s="162">
        <f t="shared" si="6"/>
        <v>0</v>
      </c>
    </row>
    <row r="40" spans="1:25" ht="20.100000000000001" customHeight="1" thickBot="1" x14ac:dyDescent="0.2">
      <c r="A40" s="421" t="s">
        <v>9</v>
      </c>
      <c r="B40" s="422"/>
      <c r="C40" s="53">
        <f ca="1">COUNTIF(M9:M39, "営業日")</f>
        <v>20</v>
      </c>
      <c r="D40" s="74" t="s">
        <v>10</v>
      </c>
      <c r="E40" s="54">
        <v>0</v>
      </c>
      <c r="F40" s="55">
        <v>0</v>
      </c>
      <c r="G40" s="54">
        <f ca="1">SUM(G9:G39)</f>
        <v>6.6666666666666643</v>
      </c>
      <c r="H40" s="59">
        <f>SUM(H9:H39)</f>
        <v>6.2291666666666652</v>
      </c>
      <c r="I40" s="423"/>
      <c r="J40" s="423"/>
      <c r="K40" s="423"/>
      <c r="L40" s="424"/>
      <c r="M40" s="6"/>
      <c r="N40" s="6"/>
      <c r="O40" s="139">
        <f t="shared" ref="O40:X40" ca="1" si="11">SUM(O9:O39)</f>
        <v>200</v>
      </c>
      <c r="P40" s="140">
        <f>SUM(P9:P39)</f>
        <v>149.5</v>
      </c>
      <c r="Q40" s="143">
        <f t="shared" ca="1" si="11"/>
        <v>0</v>
      </c>
      <c r="R40" s="144">
        <f t="shared" si="11"/>
        <v>0</v>
      </c>
      <c r="S40" s="147">
        <f t="shared" ca="1" si="11"/>
        <v>0</v>
      </c>
      <c r="T40" s="148">
        <f t="shared" si="11"/>
        <v>0</v>
      </c>
      <c r="U40" s="151">
        <f t="shared" ca="1" si="11"/>
        <v>0</v>
      </c>
      <c r="V40" s="152">
        <f t="shared" si="11"/>
        <v>0</v>
      </c>
      <c r="W40" s="155">
        <f t="shared" ca="1" si="11"/>
        <v>0</v>
      </c>
      <c r="X40" s="156">
        <f t="shared" si="11"/>
        <v>0</v>
      </c>
      <c r="Y40" s="163">
        <f>SUM(Y9:Y39)</f>
        <v>0</v>
      </c>
    </row>
    <row r="41" spans="1:25" ht="8.25" customHeight="1" thickBot="1" x14ac:dyDescent="0.2">
      <c r="C41" s="2"/>
      <c r="D41" s="2"/>
      <c r="E41" s="2"/>
      <c r="F41" s="2"/>
      <c r="G41" s="2"/>
      <c r="H41" s="2"/>
      <c r="I41" s="6"/>
      <c r="J41" s="6"/>
      <c r="K41" s="6"/>
      <c r="L41" s="6"/>
      <c r="M41" s="6"/>
      <c r="N41" s="6"/>
      <c r="P41">
        <f>COUNTIF(P9:P39,"&lt;&gt;"&amp;0)</f>
        <v>19</v>
      </c>
    </row>
    <row r="42" spans="1:25" s="17" customFormat="1" ht="16.5" customHeight="1" thickBot="1" x14ac:dyDescent="0.2">
      <c r="A42" s="411" t="s">
        <v>11</v>
      </c>
      <c r="B42" s="412"/>
      <c r="I42" s="18"/>
      <c r="J42" s="18"/>
      <c r="K42" s="18"/>
      <c r="L42" s="18"/>
      <c r="M42" s="19"/>
      <c r="N42" s="19"/>
      <c r="Y42" s="159"/>
    </row>
    <row r="43" spans="1:25" s="17" customFormat="1" ht="16.5" customHeight="1" thickBot="1" x14ac:dyDescent="0.2">
      <c r="A43" s="455" t="s">
        <v>65</v>
      </c>
      <c r="B43" s="456"/>
      <c r="C43" s="456"/>
      <c r="D43" s="456"/>
      <c r="E43" s="456"/>
      <c r="F43" s="456"/>
      <c r="G43" s="456"/>
      <c r="H43" s="457"/>
      <c r="I43" s="20"/>
      <c r="J43" s="21"/>
      <c r="K43" s="21"/>
      <c r="L43" s="21"/>
      <c r="M43" s="19"/>
      <c r="N43" s="19"/>
      <c r="O43" s="166" t="s">
        <v>29</v>
      </c>
      <c r="P43" s="167" t="s">
        <v>56</v>
      </c>
      <c r="Y43" s="159"/>
    </row>
    <row r="44" spans="1:25" s="17" customFormat="1" ht="16.5" customHeight="1" thickBot="1" x14ac:dyDescent="0.2">
      <c r="A44" s="452" t="s">
        <v>95</v>
      </c>
      <c r="B44" s="453"/>
      <c r="C44" s="453"/>
      <c r="D44" s="453"/>
      <c r="E44" s="453"/>
      <c r="F44" s="453"/>
      <c r="G44" s="453"/>
      <c r="H44" s="454"/>
      <c r="I44" s="22"/>
      <c r="J44" s="22"/>
      <c r="K44" s="22"/>
      <c r="L44" s="22"/>
      <c r="M44" s="19"/>
      <c r="N44" s="19"/>
      <c r="O44" s="164">
        <f ca="1">Q40+S40+U40+W40</f>
        <v>0</v>
      </c>
      <c r="P44" s="165">
        <f>R40+T40+V40+X40</f>
        <v>0</v>
      </c>
      <c r="Y44" s="159"/>
    </row>
    <row r="45" spans="1:25" s="17" customFormat="1" ht="16.5" customHeight="1" x14ac:dyDescent="0.15">
      <c r="A45" s="452" t="s">
        <v>96</v>
      </c>
      <c r="B45" s="453"/>
      <c r="C45" s="453"/>
      <c r="D45" s="453"/>
      <c r="E45" s="453"/>
      <c r="F45" s="453"/>
      <c r="G45" s="453"/>
      <c r="H45" s="454"/>
      <c r="I45" s="22"/>
      <c r="J45" s="22"/>
      <c r="K45" s="22"/>
      <c r="L45" s="22"/>
      <c r="M45" s="19"/>
      <c r="N45" s="19"/>
      <c r="Y45" s="159"/>
    </row>
    <row r="46" spans="1:25" s="17" customFormat="1" ht="16.5" customHeight="1" thickBot="1" x14ac:dyDescent="0.2">
      <c r="A46" s="458" t="s">
        <v>97</v>
      </c>
      <c r="B46" s="459"/>
      <c r="C46" s="459"/>
      <c r="D46" s="459"/>
      <c r="E46" s="459"/>
      <c r="F46" s="459"/>
      <c r="G46" s="459"/>
      <c r="H46" s="460"/>
      <c r="I46" s="22"/>
      <c r="J46" s="22"/>
      <c r="K46" s="22"/>
      <c r="L46" s="22"/>
      <c r="M46" s="19"/>
      <c r="N46" s="19"/>
      <c r="Y46" s="159"/>
    </row>
    <row r="47" spans="1:25" s="17" customFormat="1" ht="24" customHeight="1" x14ac:dyDescent="0.15">
      <c r="A47"/>
      <c r="B47"/>
      <c r="C47"/>
      <c r="D47"/>
      <c r="E47"/>
      <c r="F47"/>
      <c r="G47"/>
      <c r="H47"/>
      <c r="I47" s="23"/>
      <c r="J47"/>
      <c r="K47"/>
      <c r="L47" s="24"/>
      <c r="M47" s="19"/>
      <c r="N47" s="19"/>
      <c r="Y47" s="159"/>
    </row>
    <row r="48" spans="1:25" ht="13.5" hidden="1" x14ac:dyDescent="0.15"/>
    <row r="49" spans="11:11" ht="13.5" hidden="1" x14ac:dyDescent="0.15">
      <c r="K49" t="s">
        <v>12</v>
      </c>
    </row>
    <row r="50" spans="11:11" ht="13.5" hidden="1" x14ac:dyDescent="0.15"/>
  </sheetData>
  <sheetProtection insertColumns="0" insertRows="0" deleteColumns="0" deleteRows="0" selectLockedCells="1" selectUnlockedCells="1"/>
  <dataConsolidate/>
  <mergeCells count="48">
    <mergeCell ref="I36:L36"/>
    <mergeCell ref="I37:L37"/>
    <mergeCell ref="I38:L38"/>
    <mergeCell ref="I39:L39"/>
    <mergeCell ref="A40:B40"/>
    <mergeCell ref="I40:L40"/>
    <mergeCell ref="I31:L31"/>
    <mergeCell ref="I32:L32"/>
    <mergeCell ref="I33:L33"/>
    <mergeCell ref="I34:L34"/>
    <mergeCell ref="I35:L35"/>
    <mergeCell ref="I30:L30"/>
    <mergeCell ref="I19:L19"/>
    <mergeCell ref="I20:L20"/>
    <mergeCell ref="I21:L21"/>
    <mergeCell ref="I22:L22"/>
    <mergeCell ref="I23:L23"/>
    <mergeCell ref="I24:L24"/>
    <mergeCell ref="I25:L25"/>
    <mergeCell ref="I26:L26"/>
    <mergeCell ref="I27:L27"/>
    <mergeCell ref="I28:L28"/>
    <mergeCell ref="I29:L29"/>
    <mergeCell ref="I18:L18"/>
    <mergeCell ref="B8:D8"/>
    <mergeCell ref="I8:L8"/>
    <mergeCell ref="I9:L9"/>
    <mergeCell ref="I10:L10"/>
    <mergeCell ref="I11:L11"/>
    <mergeCell ref="I12:L12"/>
    <mergeCell ref="I13:L13"/>
    <mergeCell ref="I14:L14"/>
    <mergeCell ref="I15:L15"/>
    <mergeCell ref="I16:L16"/>
    <mergeCell ref="I17:L17"/>
    <mergeCell ref="I6:K6"/>
    <mergeCell ref="A1:L1"/>
    <mergeCell ref="N1:V1"/>
    <mergeCell ref="B5:D5"/>
    <mergeCell ref="G5:H5"/>
    <mergeCell ref="I5:L5"/>
    <mergeCell ref="A43:H43"/>
    <mergeCell ref="A44:H44"/>
    <mergeCell ref="A45:H45"/>
    <mergeCell ref="A46:H46"/>
    <mergeCell ref="B6:D6"/>
    <mergeCell ref="G6:H6"/>
    <mergeCell ref="A42:B42"/>
  </mergeCells>
  <phoneticPr fontId="4"/>
  <conditionalFormatting sqref="F9:F33 B37:B39 D35 F35:F39 B9:B29 D9:D29 B32:B33 D31:D33 D37:D39">
    <cfRule type="expression" dxfId="475" priority="30" stopIfTrue="1">
      <formula>#REF!=1</formula>
    </cfRule>
  </conditionalFormatting>
  <conditionalFormatting sqref="M9:M39">
    <cfRule type="expression" dxfId="474" priority="31" stopIfTrue="1">
      <formula>#REF!</formula>
    </cfRule>
  </conditionalFormatting>
  <conditionalFormatting sqref="E37:E39 E9:E33">
    <cfRule type="expression" dxfId="473" priority="32" stopIfTrue="1">
      <formula>#REF!</formula>
    </cfRule>
    <cfRule type="expression" dxfId="472" priority="33" stopIfTrue="1">
      <formula>#REF!=1</formula>
    </cfRule>
  </conditionalFormatting>
  <conditionalFormatting sqref="A19:A39">
    <cfRule type="expression" dxfId="471" priority="28" stopIfTrue="1">
      <formula>WEEKDAY(A19)=1</formula>
    </cfRule>
    <cfRule type="expression" dxfId="470" priority="29">
      <formula>WEEKDAY(A19)=7</formula>
    </cfRule>
  </conditionalFormatting>
  <conditionalFormatting sqref="A19">
    <cfRule type="expression" dxfId="469" priority="27" stopIfTrue="1">
      <formula>ISERROR(MATCH($A19, INDIRECT("休業日!A1:A365"), 0)) =FALSE</formula>
    </cfRule>
  </conditionalFormatting>
  <conditionalFormatting sqref="A9:A18">
    <cfRule type="expression" dxfId="468" priority="25" stopIfTrue="1">
      <formula>WEEKDAY(A9)=1</formula>
    </cfRule>
    <cfRule type="expression" dxfId="467" priority="26">
      <formula>WEEKDAY(A9)=7</formula>
    </cfRule>
  </conditionalFormatting>
  <conditionalFormatting sqref="A9:A18">
    <cfRule type="expression" dxfId="466" priority="24" stopIfTrue="1">
      <formula>ISERROR(MATCH($A9, INDIRECT("休業日!A1:A365"), 0)) =FALSE</formula>
    </cfRule>
  </conditionalFormatting>
  <conditionalFormatting sqref="A20:A39">
    <cfRule type="expression" dxfId="465" priority="23" stopIfTrue="1">
      <formula>ISERROR(MATCH($A20, INDIRECT("休業日!A1:A365"), 0)) =FALSE</formula>
    </cfRule>
  </conditionalFormatting>
  <conditionalFormatting sqref="N19:N39">
    <cfRule type="expression" dxfId="464" priority="21" stopIfTrue="1">
      <formula>WEEKDAY(N19)=1</formula>
    </cfRule>
    <cfRule type="expression" dxfId="463" priority="22">
      <formula>WEEKDAY(N19)=7</formula>
    </cfRule>
  </conditionalFormatting>
  <conditionalFormatting sqref="N19">
    <cfRule type="expression" dxfId="462" priority="20" stopIfTrue="1">
      <formula>ISERROR(MATCH($A19, INDIRECT("休業日!A1:A365"), 0)) =FALSE</formula>
    </cfRule>
  </conditionalFormatting>
  <conditionalFormatting sqref="N9:N18">
    <cfRule type="expression" dxfId="461" priority="18" stopIfTrue="1">
      <formula>WEEKDAY(N9)=1</formula>
    </cfRule>
    <cfRule type="expression" dxfId="460" priority="19">
      <formula>WEEKDAY(N9)=7</formula>
    </cfRule>
  </conditionalFormatting>
  <conditionalFormatting sqref="N9:N18">
    <cfRule type="expression" dxfId="459" priority="17" stopIfTrue="1">
      <formula>ISERROR(MATCH($A9, INDIRECT("休業日!A1:A365"), 0)) =FALSE</formula>
    </cfRule>
  </conditionalFormatting>
  <conditionalFormatting sqref="N20:N39">
    <cfRule type="expression" dxfId="458" priority="16" stopIfTrue="1">
      <formula>ISERROR(MATCH($A20, INDIRECT("休業日!A1:A365"), 0)) =FALSE</formula>
    </cfRule>
  </conditionalFormatting>
  <conditionalFormatting sqref="B30 D30">
    <cfRule type="expression" dxfId="457" priority="15" stopIfTrue="1">
      <formula>#REF!=1</formula>
    </cfRule>
  </conditionalFormatting>
  <conditionalFormatting sqref="F34">
    <cfRule type="expression" dxfId="456" priority="12" stopIfTrue="1">
      <formula>#REF!=1</formula>
    </cfRule>
  </conditionalFormatting>
  <conditionalFormatting sqref="B31">
    <cfRule type="expression" dxfId="455" priority="11" stopIfTrue="1">
      <formula>#REF!=1</formula>
    </cfRule>
  </conditionalFormatting>
  <conditionalFormatting sqref="B34">
    <cfRule type="expression" dxfId="454" priority="10" stopIfTrue="1">
      <formula>#REF!=1</formula>
    </cfRule>
  </conditionalFormatting>
  <conditionalFormatting sqref="D34">
    <cfRule type="expression" dxfId="453" priority="9" stopIfTrue="1">
      <formula>#REF!=1</formula>
    </cfRule>
  </conditionalFormatting>
  <conditionalFormatting sqref="E34">
    <cfRule type="expression" dxfId="452" priority="7" stopIfTrue="1">
      <formula>#REF!</formula>
    </cfRule>
    <cfRule type="expression" dxfId="451" priority="8" stopIfTrue="1">
      <formula>#REF!=1</formula>
    </cfRule>
  </conditionalFormatting>
  <conditionalFormatting sqref="B35:B36">
    <cfRule type="expression" dxfId="450" priority="6" stopIfTrue="1">
      <formula>#REF!=1</formula>
    </cfRule>
  </conditionalFormatting>
  <conditionalFormatting sqref="E35">
    <cfRule type="expression" dxfId="449" priority="4" stopIfTrue="1">
      <formula>#REF!</formula>
    </cfRule>
    <cfRule type="expression" dxfId="448" priority="5" stopIfTrue="1">
      <formula>#REF!=1</formula>
    </cfRule>
  </conditionalFormatting>
  <conditionalFormatting sqref="D36">
    <cfRule type="expression" dxfId="447" priority="3" stopIfTrue="1">
      <formula>#REF!=1</formula>
    </cfRule>
  </conditionalFormatting>
  <conditionalFormatting sqref="E36">
    <cfRule type="expression" dxfId="446" priority="1" stopIfTrue="1">
      <formula>#REF!</formula>
    </cfRule>
    <cfRule type="expression" dxfId="445" priority="2" stopIfTrue="1">
      <formula>#REF!=1</formula>
    </cfRule>
  </conditionalFormatting>
  <dataValidations count="7">
    <dataValidation type="textLength" imeMode="hiragana" operator="lessThanOrEqual" allowBlank="1" showInputMessage="1" showErrorMessage="1" errorTitle="入力文字数制限" error="２５５文字以内で入力してください。" sqref="A43:A46">
      <formula1>256</formula1>
    </dataValidation>
    <dataValidation imeMode="hiragana" allowBlank="1" sqref="I9:L39"/>
    <dataValidation type="whole" showInputMessage="1" showErrorMessage="1" sqref="J4:K4">
      <formula1>1</formula1>
      <formula2>20</formula2>
    </dataValidation>
    <dataValidation type="time" imeMode="off" operator="greaterThanOrEqual" allowBlank="1" showInputMessage="1" showErrorMessage="1" sqref="B9:B39 D9:F39">
      <formula1>0</formula1>
    </dataValidation>
    <dataValidation imeMode="hiragana" allowBlank="1" showInputMessage="1" showErrorMessage="1" sqref="J43:L43 I44:L46 A9:A39 N9:N39"/>
    <dataValidation allowBlank="1" showInputMessage="1" showErrorMessage="1" errorTitle="入力不可" error="自動計算のため、入力不可です。" sqref="C40"/>
    <dataValidation type="whole" operator="lessThanOrEqual" allowBlank="1" showInputMessage="1" showErrorMessage="1" errorTitle="入力不可" error="自動計算のため、入力不可です。" sqref="G9:H40 E40:F40 W9:W40 S9:S40 U9:U40 R40 Q9:Q40 Y9:Y40 X40 V40 T40 O9:P44">
      <formula1>0</formula1>
    </dataValidation>
  </dataValidations>
  <printOptions horizontalCentered="1" verticalCentered="1"/>
  <pageMargins left="0.70866141732283472" right="0.70866141732283472" top="0.74803149606299213" bottom="0.74803149606299213" header="0.31496062992125984" footer="0.31496062992125984"/>
  <pageSetup paperSize="9" scale="88" orientation="portrait" r:id="rId1"/>
  <colBreaks count="1" manualBreakCount="1">
    <brk id="12" max="1048575" man="1"/>
  </col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27</vt:i4>
      </vt:variant>
      <vt:variant>
        <vt:lpstr>名前付き一覧</vt:lpstr>
      </vt:variant>
      <vt:variant>
        <vt:i4>104</vt:i4>
      </vt:variant>
    </vt:vector>
  </HeadingPairs>
  <TitlesOfParts>
    <vt:vector size="131" baseType="lpstr">
      <vt:lpstr>201608</vt:lpstr>
      <vt:lpstr>201609</vt:lpstr>
      <vt:lpstr>201610</vt:lpstr>
      <vt:lpstr>201611</vt:lpstr>
      <vt:lpstr>201612</vt:lpstr>
      <vt:lpstr>201701</vt:lpstr>
      <vt:lpstr>201702</vt:lpstr>
      <vt:lpstr>201703</vt:lpstr>
      <vt:lpstr>201704</vt:lpstr>
      <vt:lpstr>201705</vt:lpstr>
      <vt:lpstr>201706</vt:lpstr>
      <vt:lpstr>201707</vt:lpstr>
      <vt:lpstr>201708</vt:lpstr>
      <vt:lpstr>201709</vt:lpstr>
      <vt:lpstr>201710</vt:lpstr>
      <vt:lpstr>201711</vt:lpstr>
      <vt:lpstr>201712</vt:lpstr>
      <vt:lpstr>201801</vt:lpstr>
      <vt:lpstr>201802</vt:lpstr>
      <vt:lpstr>201803</vt:lpstr>
      <vt:lpstr>201804</vt:lpstr>
      <vt:lpstr>201805</vt:lpstr>
      <vt:lpstr>201806</vt:lpstr>
      <vt:lpstr>201807</vt:lpstr>
      <vt:lpstr>YYYYMM</vt:lpstr>
      <vt:lpstr>記入例</vt:lpstr>
      <vt:lpstr>休業日</vt:lpstr>
      <vt:lpstr>'201608'!PJID_ROW</vt:lpstr>
      <vt:lpstr>'201609'!PJID_ROW</vt:lpstr>
      <vt:lpstr>'201610'!PJID_ROW</vt:lpstr>
      <vt:lpstr>'201611'!PJID_ROW</vt:lpstr>
      <vt:lpstr>'201612'!PJID_ROW</vt:lpstr>
      <vt:lpstr>'201701'!PJID_ROW</vt:lpstr>
      <vt:lpstr>'201702'!PJID_ROW</vt:lpstr>
      <vt:lpstr>'201703'!PJID_ROW</vt:lpstr>
      <vt:lpstr>'201704'!PJID_ROW</vt:lpstr>
      <vt:lpstr>'201705'!PJID_ROW</vt:lpstr>
      <vt:lpstr>'201706'!PJID_ROW</vt:lpstr>
      <vt:lpstr>'201707'!PJID_ROW</vt:lpstr>
      <vt:lpstr>'201708'!PJID_ROW</vt:lpstr>
      <vt:lpstr>'201709'!PJID_ROW</vt:lpstr>
      <vt:lpstr>'201710'!PJID_ROW</vt:lpstr>
      <vt:lpstr>'201711'!PJID_ROW</vt:lpstr>
      <vt:lpstr>'201712'!PJID_ROW</vt:lpstr>
      <vt:lpstr>'201801'!PJID_ROW</vt:lpstr>
      <vt:lpstr>'201802'!PJID_ROW</vt:lpstr>
      <vt:lpstr>'201803'!PJID_ROW</vt:lpstr>
      <vt:lpstr>'201804'!PJID_ROW</vt:lpstr>
      <vt:lpstr>'201805'!PJID_ROW</vt:lpstr>
      <vt:lpstr>'201806'!PJID_ROW</vt:lpstr>
      <vt:lpstr>'201807'!PJID_ROW</vt:lpstr>
      <vt:lpstr>YYYYMM!PJID_ROW</vt:lpstr>
      <vt:lpstr>記入例!PJID_ROW</vt:lpstr>
      <vt:lpstr>'201608'!Print_Area</vt:lpstr>
      <vt:lpstr>'201609'!Print_Area</vt:lpstr>
      <vt:lpstr>'201610'!Print_Area</vt:lpstr>
      <vt:lpstr>'201611'!Print_Area</vt:lpstr>
      <vt:lpstr>'201612'!Print_Area</vt:lpstr>
      <vt:lpstr>'201701'!Print_Area</vt:lpstr>
      <vt:lpstr>'201702'!Print_Area</vt:lpstr>
      <vt:lpstr>'201703'!Print_Area</vt:lpstr>
      <vt:lpstr>'201704'!Print_Area</vt:lpstr>
      <vt:lpstr>'201705'!Print_Area</vt:lpstr>
      <vt:lpstr>'201706'!Print_Area</vt:lpstr>
      <vt:lpstr>'201707'!Print_Area</vt:lpstr>
      <vt:lpstr>'201708'!Print_Area</vt:lpstr>
      <vt:lpstr>'201709'!Print_Area</vt:lpstr>
      <vt:lpstr>'201710'!Print_Area</vt:lpstr>
      <vt:lpstr>'201711'!Print_Area</vt:lpstr>
      <vt:lpstr>'201712'!Print_Area</vt:lpstr>
      <vt:lpstr>'201801'!Print_Area</vt:lpstr>
      <vt:lpstr>'201802'!Print_Area</vt:lpstr>
      <vt:lpstr>'201803'!Print_Area</vt:lpstr>
      <vt:lpstr>'201804'!Print_Area</vt:lpstr>
      <vt:lpstr>'201805'!Print_Area</vt:lpstr>
      <vt:lpstr>'201806'!Print_Area</vt:lpstr>
      <vt:lpstr>'201807'!Print_Area</vt:lpstr>
      <vt:lpstr>YYYYMM!Print_Area</vt:lpstr>
      <vt:lpstr>記入例!Print_Area</vt:lpstr>
      <vt:lpstr>'201608'!ver.</vt:lpstr>
      <vt:lpstr>'201609'!ver.</vt:lpstr>
      <vt:lpstr>'201610'!ver.</vt:lpstr>
      <vt:lpstr>'201611'!ver.</vt:lpstr>
      <vt:lpstr>'201612'!ver.</vt:lpstr>
      <vt:lpstr>'201701'!ver.</vt:lpstr>
      <vt:lpstr>'201702'!ver.</vt:lpstr>
      <vt:lpstr>'201703'!ver.</vt:lpstr>
      <vt:lpstr>'201704'!ver.</vt:lpstr>
      <vt:lpstr>'201705'!ver.</vt:lpstr>
      <vt:lpstr>'201706'!ver.</vt:lpstr>
      <vt:lpstr>'201707'!ver.</vt:lpstr>
      <vt:lpstr>'201708'!ver.</vt:lpstr>
      <vt:lpstr>'201709'!ver.</vt:lpstr>
      <vt:lpstr>'201710'!ver.</vt:lpstr>
      <vt:lpstr>'201711'!ver.</vt:lpstr>
      <vt:lpstr>'201712'!ver.</vt:lpstr>
      <vt:lpstr>'201801'!ver.</vt:lpstr>
      <vt:lpstr>'201802'!ver.</vt:lpstr>
      <vt:lpstr>'201803'!ver.</vt:lpstr>
      <vt:lpstr>'201804'!ver.</vt:lpstr>
      <vt:lpstr>'201805'!ver.</vt:lpstr>
      <vt:lpstr>'201806'!ver.</vt:lpstr>
      <vt:lpstr>'201807'!ver.</vt:lpstr>
      <vt:lpstr>YYYYMM!ver.</vt:lpstr>
      <vt:lpstr>記入例!ver.</vt:lpstr>
      <vt:lpstr>'201608'!氏名</vt:lpstr>
      <vt:lpstr>'201609'!氏名</vt:lpstr>
      <vt:lpstr>'201610'!氏名</vt:lpstr>
      <vt:lpstr>'201611'!氏名</vt:lpstr>
      <vt:lpstr>'201612'!氏名</vt:lpstr>
      <vt:lpstr>'201701'!氏名</vt:lpstr>
      <vt:lpstr>'201702'!氏名</vt:lpstr>
      <vt:lpstr>'201703'!氏名</vt:lpstr>
      <vt:lpstr>'201704'!氏名</vt:lpstr>
      <vt:lpstr>'201705'!氏名</vt:lpstr>
      <vt:lpstr>'201706'!氏名</vt:lpstr>
      <vt:lpstr>'201707'!氏名</vt:lpstr>
      <vt:lpstr>'201708'!氏名</vt:lpstr>
      <vt:lpstr>'201709'!氏名</vt:lpstr>
      <vt:lpstr>'201710'!氏名</vt:lpstr>
      <vt:lpstr>'201711'!氏名</vt:lpstr>
      <vt:lpstr>'201712'!氏名</vt:lpstr>
      <vt:lpstr>'201801'!氏名</vt:lpstr>
      <vt:lpstr>'201802'!氏名</vt:lpstr>
      <vt:lpstr>'201803'!氏名</vt:lpstr>
      <vt:lpstr>'201804'!氏名</vt:lpstr>
      <vt:lpstr>'201805'!氏名</vt:lpstr>
      <vt:lpstr>'201806'!氏名</vt:lpstr>
      <vt:lpstr>'201807'!氏名</vt:lpstr>
      <vt:lpstr>YYYYMM!氏名</vt:lpstr>
      <vt:lpstr>記入例!氏名</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Masaru Tanaka</dc:creator>
  <cp:lastModifiedBy>mgracc20</cp:lastModifiedBy>
  <cp:lastPrinted>2018-04-02T02:43:42Z</cp:lastPrinted>
  <dcterms:created xsi:type="dcterms:W3CDTF">2014-01-30T09:21:58Z</dcterms:created>
  <dcterms:modified xsi:type="dcterms:W3CDTF">2018-07-27T07:33:11Z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5c71b2c1-744e-44b7-a3cc-38bb26f4b475</vt:lpwstr>
  </property>
</Properties>
</file>