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buyuki.arai\Desktop\"/>
    </mc:Choice>
  </mc:AlternateContent>
  <bookViews>
    <workbookView xWindow="0" yWindow="0" windowWidth="25580" windowHeight="8470" xr2:uid="{BB4B8707-F807-44A2-8366-D118DBC8B1E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E54" i="1"/>
  <c r="D54" i="1"/>
  <c r="D53" i="1"/>
  <c r="D52" i="1"/>
  <c r="H48" i="1"/>
  <c r="J25" i="1"/>
  <c r="H47" i="1"/>
  <c r="H46" i="1"/>
  <c r="J24" i="1"/>
  <c r="H44" i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H41" i="1" s="1"/>
  <c r="J21" i="1" l="1"/>
  <c r="J22" i="1"/>
  <c r="I18" i="1"/>
  <c r="H18" i="1"/>
  <c r="J18" i="1" s="1"/>
  <c r="I16" i="1"/>
  <c r="H16" i="1"/>
  <c r="J16" i="1" s="1"/>
  <c r="I17" i="1"/>
  <c r="H17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3" i="1"/>
  <c r="H3" i="1"/>
  <c r="I4" i="1"/>
  <c r="H4" i="1"/>
  <c r="J15" i="1" l="1"/>
  <c r="J8" i="1"/>
  <c r="J10" i="1"/>
  <c r="J12" i="1"/>
  <c r="J14" i="1"/>
  <c r="J17" i="1"/>
  <c r="J9" i="1"/>
  <c r="J11" i="1"/>
  <c r="J13" i="1"/>
  <c r="J3" i="1"/>
  <c r="J4" i="1"/>
  <c r="J5" i="1"/>
  <c r="J7" i="1"/>
  <c r="J6" i="1"/>
  <c r="J19" i="1" l="1"/>
  <c r="J26" i="1" l="1"/>
</calcChain>
</file>

<file path=xl/sharedStrings.xml><?xml version="1.0" encoding="utf-8"?>
<sst xmlns="http://schemas.openxmlformats.org/spreadsheetml/2006/main" count="82" uniqueCount="69">
  <si>
    <t>分類</t>
    <rPh sb="0" eb="2">
      <t>ブンルイ</t>
    </rPh>
    <phoneticPr fontId="1"/>
  </si>
  <si>
    <t>導入</t>
    <rPh sb="0" eb="2">
      <t>ドウニュウ</t>
    </rPh>
    <phoneticPr fontId="1"/>
  </si>
  <si>
    <t>ログイン</t>
    <phoneticPr fontId="1"/>
  </si>
  <si>
    <t>チュートリアル</t>
    <phoneticPr fontId="1"/>
  </si>
  <si>
    <t>検索機能</t>
    <rPh sb="0" eb="2">
      <t>ケンサク</t>
    </rPh>
    <rPh sb="2" eb="4">
      <t>キノウ</t>
    </rPh>
    <phoneticPr fontId="1"/>
  </si>
  <si>
    <t>アクティビティ</t>
    <phoneticPr fontId="1"/>
  </si>
  <si>
    <t>メッセージ</t>
    <phoneticPr fontId="1"/>
  </si>
  <si>
    <t>マイページ</t>
    <phoneticPr fontId="1"/>
  </si>
  <si>
    <t>物件詳細</t>
    <rPh sb="0" eb="2">
      <t>ブッケン</t>
    </rPh>
    <rPh sb="2" eb="4">
      <t>ショウサイ</t>
    </rPh>
    <phoneticPr fontId="1"/>
  </si>
  <si>
    <t>検索条件追加</t>
    <rPh sb="0" eb="2">
      <t>ケンサク</t>
    </rPh>
    <rPh sb="2" eb="4">
      <t>ジョウケン</t>
    </rPh>
    <rPh sb="4" eb="6">
      <t>ツイカ</t>
    </rPh>
    <phoneticPr fontId="1"/>
  </si>
  <si>
    <t>No</t>
    <phoneticPr fontId="1"/>
  </si>
  <si>
    <t>内容</t>
    <rPh sb="0" eb="2">
      <t>ナイヨウ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</si>
  <si>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</si>
  <si>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</si>
  <si>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API実装</t>
    <rPh sb="3" eb="5">
      <t>ジッソウ</t>
    </rPh>
    <phoneticPr fontId="1"/>
  </si>
  <si>
    <t>アプリテスト</t>
    <phoneticPr fontId="1"/>
  </si>
  <si>
    <t>設計（アプリ・API）</t>
    <rPh sb="0" eb="2">
      <t>セッケイ</t>
    </rPh>
    <phoneticPr fontId="1"/>
  </si>
  <si>
    <t>アプリ実装</t>
    <rPh sb="3" eb="5">
      <t>ジッソウ</t>
    </rPh>
    <phoneticPr fontId="1"/>
  </si>
  <si>
    <t>APIテスト</t>
    <phoneticPr fontId="1"/>
  </si>
  <si>
    <t>合計</t>
    <rPh sb="0" eb="2">
      <t>ゴウケイ</t>
    </rPh>
    <phoneticPr fontId="1"/>
  </si>
  <si>
    <t>■アプリAPI</t>
    <phoneticPr fontId="1"/>
  </si>
  <si>
    <t>テスト</t>
    <phoneticPr fontId="1"/>
  </si>
  <si>
    <t>■管理画面・バッチ・インフラ</t>
    <rPh sb="1" eb="3">
      <t>カンリ</t>
    </rPh>
    <rPh sb="3" eb="5">
      <t>ガメン</t>
    </rPh>
    <phoneticPr fontId="1"/>
  </si>
  <si>
    <t>・Facebookログイン
・メールアドレスログイン機能</t>
    <rPh sb="26" eb="28">
      <t>キノウ</t>
    </rPh>
    <phoneticPr fontId="1"/>
  </si>
  <si>
    <t>・会員の基本情報を入力</t>
    <rPh sb="1" eb="3">
      <t>カイイン</t>
    </rPh>
    <rPh sb="4" eb="6">
      <t>キホン</t>
    </rPh>
    <rPh sb="6" eb="8">
      <t>ジョウホウ</t>
    </rPh>
    <rPh sb="9" eb="11">
      <t>ニュウリョク</t>
    </rPh>
    <phoneticPr fontId="1"/>
  </si>
  <si>
    <t>・お気に入り一覧
・興味なし一覧</t>
    <rPh sb="2" eb="3">
      <t>キ</t>
    </rPh>
    <rPh sb="4" eb="5">
      <t>イ</t>
    </rPh>
    <rPh sb="6" eb="8">
      <t>イチラン</t>
    </rPh>
    <rPh sb="10" eb="12">
      <t>キョウミ</t>
    </rPh>
    <rPh sb="14" eb="16">
      <t>イチラン</t>
    </rPh>
    <phoneticPr fontId="1"/>
  </si>
  <si>
    <t>・メッセージ機能</t>
    <rPh sb="6" eb="8">
      <t>キノウ</t>
    </rPh>
    <phoneticPr fontId="1"/>
  </si>
  <si>
    <t>・会員基本情報更新機能</t>
    <phoneticPr fontId="1"/>
  </si>
  <si>
    <t>・見学申込一覧</t>
    <rPh sb="1" eb="3">
      <t>ケンガク</t>
    </rPh>
    <rPh sb="3" eb="5">
      <t>モウシコミ</t>
    </rPh>
    <rPh sb="5" eb="7">
      <t>イチラン</t>
    </rPh>
    <phoneticPr fontId="1"/>
  </si>
  <si>
    <t>・メール配信設定機能</t>
    <rPh sb="4" eb="6">
      <t>ハイシン</t>
    </rPh>
    <rPh sb="6" eb="8">
      <t>セッテイ</t>
    </rPh>
    <rPh sb="8" eb="10">
      <t>キノウ</t>
    </rPh>
    <phoneticPr fontId="1"/>
  </si>
  <si>
    <t>・退会処理</t>
    <rPh sb="1" eb="3">
      <t>タイカイ</t>
    </rPh>
    <rPh sb="3" eb="5">
      <t>ショリ</t>
    </rPh>
    <phoneticPr fontId="1"/>
  </si>
  <si>
    <t>・ログアウト機能</t>
    <rPh sb="6" eb="8">
      <t>キノウ</t>
    </rPh>
    <phoneticPr fontId="1"/>
  </si>
  <si>
    <t>・住宅ローンシミュレーター
   (爆増市場と同じで外部サイトを呼ぶ前提）</t>
    <rPh sb="18" eb="20">
      <t>バクゾウ</t>
    </rPh>
    <rPh sb="20" eb="22">
      <t>イチバ</t>
    </rPh>
    <rPh sb="23" eb="24">
      <t>オナ</t>
    </rPh>
    <rPh sb="26" eb="28">
      <t>ガイブ</t>
    </rPh>
    <rPh sb="32" eb="33">
      <t>ヨ</t>
    </rPh>
    <rPh sb="34" eb="36">
      <t>ゼンテイ</t>
    </rPh>
    <phoneticPr fontId="1"/>
  </si>
  <si>
    <t>・おすすめの物件検索
・物件の検索
・興味なし、お気に入り機能</t>
    <rPh sb="6" eb="8">
      <t>ブッケン</t>
    </rPh>
    <rPh sb="8" eb="10">
      <t>ケンサク</t>
    </rPh>
    <rPh sb="12" eb="14">
      <t>ブッケン</t>
    </rPh>
    <rPh sb="15" eb="17">
      <t>ケンサク</t>
    </rPh>
    <rPh sb="19" eb="21">
      <t>キョウミ</t>
    </rPh>
    <rPh sb="25" eb="26">
      <t>キ</t>
    </rPh>
    <rPh sb="27" eb="28">
      <t>イ</t>
    </rPh>
    <rPh sb="29" eb="31">
      <t>キノウ</t>
    </rPh>
    <phoneticPr fontId="1"/>
  </si>
  <si>
    <t>・見学申し込み</t>
    <phoneticPr fontId="1"/>
  </si>
  <si>
    <t>・購入費用シミュレーター</t>
    <phoneticPr fontId="1"/>
  </si>
  <si>
    <t>・物件詳細</t>
    <rPh sb="1" eb="3">
      <t>ブッケン</t>
    </rPh>
    <rPh sb="3" eb="5">
      <t>ショウサイ</t>
    </rPh>
    <phoneticPr fontId="1"/>
  </si>
  <si>
    <t>・駅名から検索条件登録
・マンション名検索条件登録</t>
    <rPh sb="1" eb="3">
      <t>エキメイ</t>
    </rPh>
    <rPh sb="5" eb="7">
      <t>ケンサク</t>
    </rPh>
    <rPh sb="7" eb="9">
      <t>ジョウケン</t>
    </rPh>
    <rPh sb="9" eb="11">
      <t>トウロク</t>
    </rPh>
    <phoneticPr fontId="1"/>
  </si>
  <si>
    <t>各機能の開発合計</t>
    <rPh sb="0" eb="1">
      <t>カク</t>
    </rPh>
    <rPh sb="1" eb="3">
      <t>キノウ</t>
    </rPh>
    <rPh sb="4" eb="6">
      <t>カイハツ</t>
    </rPh>
    <rPh sb="6" eb="8">
      <t>ゴウケイ</t>
    </rPh>
    <phoneticPr fontId="1"/>
  </si>
  <si>
    <t>合計(人日)</t>
    <rPh sb="0" eb="2">
      <t>ゴウケイ</t>
    </rPh>
    <rPh sb="3" eb="5">
      <t>ニンニチ</t>
    </rPh>
    <phoneticPr fontId="1"/>
  </si>
  <si>
    <t>開発基盤</t>
    <rPh sb="0" eb="2">
      <t>カイハツ</t>
    </rPh>
    <rPh sb="2" eb="4">
      <t>キバン</t>
    </rPh>
    <phoneticPr fontId="1"/>
  </si>
  <si>
    <t>アプリ開発の共通部分の設計・実装
　・セッション管理、PUSH通知など</t>
    <rPh sb="3" eb="5">
      <t>カイハツ</t>
    </rPh>
    <rPh sb="6" eb="8">
      <t>キョウツウ</t>
    </rPh>
    <rPh sb="8" eb="10">
      <t>ブブン</t>
    </rPh>
    <rPh sb="11" eb="13">
      <t>セッケイ</t>
    </rPh>
    <rPh sb="14" eb="16">
      <t>ジッソウ</t>
    </rPh>
    <rPh sb="24" eb="26">
      <t>カンリ</t>
    </rPh>
    <rPh sb="31" eb="33">
      <t>ツウチ</t>
    </rPh>
    <phoneticPr fontId="1"/>
  </si>
  <si>
    <t>API開発の共通部分の設計・実装
 　・セッション管理、PUSH通知など</t>
    <rPh sb="3" eb="5">
      <t>カイハツ</t>
    </rPh>
    <rPh sb="6" eb="8">
      <t>キョウツウ</t>
    </rPh>
    <rPh sb="8" eb="10">
      <t>ブブン</t>
    </rPh>
    <rPh sb="11" eb="13">
      <t>セッケイ</t>
    </rPh>
    <rPh sb="14" eb="16">
      <t>ジッソウ</t>
    </rPh>
    <rPh sb="25" eb="27">
      <t>カンリ</t>
    </rPh>
    <phoneticPr fontId="1"/>
  </si>
  <si>
    <t>結合・総合テスト</t>
    <rPh sb="0" eb="2">
      <t>ケツゴウ</t>
    </rPh>
    <rPh sb="3" eb="5">
      <t>ソウゴウ</t>
    </rPh>
    <phoneticPr fontId="1"/>
  </si>
  <si>
    <t>会員パスワード再設定画面</t>
    <rPh sb="0" eb="2">
      <t>カイイン</t>
    </rPh>
    <rPh sb="7" eb="10">
      <t>サイセッテイ</t>
    </rPh>
    <rPh sb="10" eb="12">
      <t>ガメン</t>
    </rPh>
    <phoneticPr fontId="1"/>
  </si>
  <si>
    <t>（管理）ユーザ作成画面</t>
    <rPh sb="1" eb="3">
      <t>カンリ</t>
    </rPh>
    <rPh sb="7" eb="9">
      <t>サクセイ</t>
    </rPh>
    <phoneticPr fontId="1"/>
  </si>
  <si>
    <t>（管理）お知らせ画面</t>
    <rPh sb="1" eb="3">
      <t>カンリ</t>
    </rPh>
    <rPh sb="5" eb="6">
      <t>シ</t>
    </rPh>
    <phoneticPr fontId="1"/>
  </si>
  <si>
    <t>（管理）会員詳細画面</t>
    <rPh sb="1" eb="3">
      <t>カンリ</t>
    </rPh>
    <rPh sb="4" eb="6">
      <t>カイイン</t>
    </rPh>
    <rPh sb="6" eb="8">
      <t>ショウサイ</t>
    </rPh>
    <phoneticPr fontId="1"/>
  </si>
  <si>
    <t>（管理）会員一覧画面</t>
    <rPh sb="1" eb="3">
      <t>カンリ</t>
    </rPh>
    <rPh sb="4" eb="6">
      <t>カイイン</t>
    </rPh>
    <rPh sb="6" eb="8">
      <t>イチラン</t>
    </rPh>
    <phoneticPr fontId="1"/>
  </si>
  <si>
    <t>（管理）チャット機能画面</t>
    <rPh sb="1" eb="3">
      <t>カンリ</t>
    </rPh>
    <rPh sb="8" eb="10">
      <t>キノウ</t>
    </rPh>
    <phoneticPr fontId="1"/>
  </si>
  <si>
    <t>（管理）物件情報詳細、編集画面</t>
    <rPh sb="1" eb="3">
      <t>カンリ</t>
    </rPh>
    <rPh sb="4" eb="6">
      <t>ブッケン</t>
    </rPh>
    <rPh sb="6" eb="8">
      <t>ジョウホウ</t>
    </rPh>
    <rPh sb="8" eb="10">
      <t>ショウサイ</t>
    </rPh>
    <rPh sb="11" eb="13">
      <t>ヘンシュウ</t>
    </rPh>
    <phoneticPr fontId="1"/>
  </si>
  <si>
    <t>（管理）物件情報一覧画面</t>
    <rPh sb="1" eb="3">
      <t>カンリ</t>
    </rPh>
    <rPh sb="4" eb="6">
      <t>ブッケン</t>
    </rPh>
    <rPh sb="6" eb="8">
      <t>ジョウホウ</t>
    </rPh>
    <rPh sb="8" eb="10">
      <t>イチラン</t>
    </rPh>
    <phoneticPr fontId="1"/>
  </si>
  <si>
    <t>（管理）ログイン画面</t>
    <rPh sb="1" eb="3">
      <t>カンリ</t>
    </rPh>
    <phoneticPr fontId="1"/>
  </si>
  <si>
    <t>RIMSにない物件情報を登録する必要がある</t>
    <rPh sb="7" eb="9">
      <t>ブッケン</t>
    </rPh>
    <rPh sb="9" eb="11">
      <t>ジョウホウ</t>
    </rPh>
    <rPh sb="12" eb="14">
      <t>トウロク</t>
    </rPh>
    <rPh sb="16" eb="18">
      <t>ヒツヨウ</t>
    </rPh>
    <phoneticPr fontId="1"/>
  </si>
  <si>
    <t>管理画面のログインユーザ作成</t>
    <rPh sb="0" eb="2">
      <t>カンリ</t>
    </rPh>
    <rPh sb="2" eb="4">
      <t>ガメン</t>
    </rPh>
    <rPh sb="12" eb="14">
      <t>サクセイ</t>
    </rPh>
    <phoneticPr fontId="1"/>
  </si>
  <si>
    <t>(バッチ)RIMSのデータ連携</t>
    <rPh sb="13" eb="15">
      <t>レンケイ</t>
    </rPh>
    <phoneticPr fontId="1"/>
  </si>
  <si>
    <t>(バッチ)会員にお知らせを送る</t>
    <rPh sb="5" eb="7">
      <t>カイイン</t>
    </rPh>
    <rPh sb="9" eb="10">
      <t>シ</t>
    </rPh>
    <rPh sb="13" eb="14">
      <t>オク</t>
    </rPh>
    <phoneticPr fontId="1"/>
  </si>
  <si>
    <t>会員にメール、PUSH通知等定期的に送る機能</t>
    <rPh sb="0" eb="2">
      <t>カイイン</t>
    </rPh>
    <rPh sb="11" eb="13">
      <t>ツウチ</t>
    </rPh>
    <rPh sb="13" eb="14">
      <t>トウ</t>
    </rPh>
    <rPh sb="14" eb="16">
      <t>テイキ</t>
    </rPh>
    <rPh sb="16" eb="17">
      <t>テキ</t>
    </rPh>
    <rPh sb="18" eb="19">
      <t>オク</t>
    </rPh>
    <rPh sb="20" eb="22">
      <t>キノウ</t>
    </rPh>
    <phoneticPr fontId="1"/>
  </si>
  <si>
    <t>インフラ基盤構築</t>
    <rPh sb="4" eb="6">
      <t>キバン</t>
    </rPh>
    <rPh sb="6" eb="8">
      <t>コウチク</t>
    </rPh>
    <phoneticPr fontId="1"/>
  </si>
  <si>
    <t>・ミドルウェアの設計実装等
・AWSでインフラ基盤構築
・ネットワーク設定
・アプリ申請</t>
    <rPh sb="8" eb="10">
      <t>セッケイ</t>
    </rPh>
    <rPh sb="10" eb="12">
      <t>ジッソウ</t>
    </rPh>
    <rPh sb="12" eb="13">
      <t>ナド</t>
    </rPh>
    <rPh sb="23" eb="25">
      <t>キバン</t>
    </rPh>
    <rPh sb="25" eb="27">
      <t>コウチク</t>
    </rPh>
    <rPh sb="35" eb="37">
      <t>セッテイ</t>
    </rPh>
    <rPh sb="42" eb="44">
      <t>シンセイ</t>
    </rPh>
    <phoneticPr fontId="1"/>
  </si>
  <si>
    <t>・ミドルウェアの設計実装等
・AWSでインフラ基盤構築
・ネットワーク設定</t>
    <rPh sb="8" eb="10">
      <t>セッケイ</t>
    </rPh>
    <rPh sb="10" eb="12">
      <t>ジッソウ</t>
    </rPh>
    <rPh sb="12" eb="13">
      <t>ナド</t>
    </rPh>
    <rPh sb="23" eb="25">
      <t>キバン</t>
    </rPh>
    <rPh sb="25" eb="27">
      <t>コウチク</t>
    </rPh>
    <rPh sb="35" eb="37">
      <t>セッテイ</t>
    </rPh>
    <phoneticPr fontId="1"/>
  </si>
  <si>
    <t>開発基盤・インフラ・テストの合計</t>
    <rPh sb="0" eb="2">
      <t>カイハツ</t>
    </rPh>
    <rPh sb="2" eb="4">
      <t>キバン</t>
    </rPh>
    <rPh sb="14" eb="16">
      <t>ゴウケイ</t>
    </rPh>
    <phoneticPr fontId="1"/>
  </si>
  <si>
    <t>合計人日</t>
    <rPh sb="0" eb="2">
      <t>ゴウケイ</t>
    </rPh>
    <rPh sb="2" eb="4">
      <t>ニンニチ</t>
    </rPh>
    <phoneticPr fontId="1"/>
  </si>
  <si>
    <t>アプリ</t>
    <phoneticPr fontId="1"/>
  </si>
  <si>
    <t>管理・バッチ・インフラ</t>
    <rPh sb="0" eb="2">
      <t>カンリ</t>
    </rPh>
    <phoneticPr fontId="1"/>
  </si>
  <si>
    <t>人日</t>
    <rPh sb="0" eb="2">
      <t>ニンニチ</t>
    </rPh>
    <phoneticPr fontId="1"/>
  </si>
  <si>
    <t>人月</t>
    <rPh sb="0" eb="2">
      <t>ニンゲツ</t>
    </rPh>
    <phoneticPr fontId="1"/>
  </si>
  <si>
    <t>人月単価</t>
    <rPh sb="0" eb="2">
      <t>ニンゲツ</t>
    </rPh>
    <rPh sb="2" eb="4">
      <t>タンカ</t>
    </rPh>
    <phoneticPr fontId="1"/>
  </si>
  <si>
    <t>万円</t>
    <rPh sb="0" eb="2">
      <t>マンエン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</si>
</sst>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51B4-FB8A-465B-95FE-871F1C600844}">
  <dimension ref="B1:M54"/>
  <sheetViews>
    <sheetView tabSelected="1" zoomScale="70" zoomScaleNormal="70" workbookViewId="0">
      <selection activeCell="G52" sqref="G52"/>
    </sheetView>
  </sheetViews>
  <sheetFormatPr defaultRowHeight="18" x14ac:dyDescent="0.55000000000000004"/>
  <cols>
    <col min="2" max="2" width="15.08203125" style="4" bestFit="1" customWidth="1"/>
    <col min="3" max="3" width="30.75" style="4" bestFit="1" customWidth="1"/>
    <col min="4" max="4" width="41.1640625" style="4" bestFit="1" customWidth="1"/>
    <col min="5" max="5" width="20" bestFit="1" customWidth="1"/>
    <col min="6" max="10" width="21.08203125" customWidth="1"/>
    <col min="13" max="13" width="17.33203125" customWidth="1"/>
  </cols>
  <sheetData>
    <row r="1" spans="2:13" x14ac:dyDescent="0.55000000000000004">
      <c r="B1" s="4" t="s">
        <v>20</v>
      </c>
    </row>
    <row r="2" spans="2:13" x14ac:dyDescent="0.55000000000000004">
      <c r="B2" s="1" t="s">
        <v>10</v>
      </c>
      <c r="C2" s="1" t="s">
        <v>0</v>
      </c>
      <c r="D2" s="1" t="s">
        <v>11</v>
      </c>
      <c r="E2" s="1" t="s">
        <v>16</v>
      </c>
      <c r="F2" s="1" t="s">
        <v>17</v>
      </c>
      <c r="G2" s="1" t="s">
        <v>14</v>
      </c>
      <c r="H2" s="1" t="s">
        <v>15</v>
      </c>
      <c r="I2" s="1" t="s">
        <v>18</v>
      </c>
      <c r="J2" s="1" t="s">
        <v>39</v>
      </c>
    </row>
    <row r="3" spans="2:13" x14ac:dyDescent="0.55000000000000004">
      <c r="B3" s="2">
        <v>1</v>
      </c>
      <c r="C3" s="2" t="s">
        <v>1</v>
      </c>
      <c r="D3" s="2"/>
      <c r="E3" s="8">
        <v>1</v>
      </c>
      <c r="F3" s="8">
        <v>1</v>
      </c>
      <c r="G3" s="9">
        <v>1</v>
      </c>
      <c r="H3" s="8">
        <f>F3*0.3</f>
        <v>0.3</v>
      </c>
      <c r="I3" s="8">
        <f>G3*0.3</f>
        <v>0.3</v>
      </c>
      <c r="J3" s="8">
        <f>SUM(E3:I3)</f>
        <v>3.5999999999999996</v>
      </c>
      <c r="M3" s="5"/>
    </row>
    <row r="4" spans="2:13" ht="36" x14ac:dyDescent="0.55000000000000004">
      <c r="B4" s="2">
        <v>2</v>
      </c>
      <c r="C4" s="2" t="s">
        <v>2</v>
      </c>
      <c r="D4" s="2" t="s">
        <v>23</v>
      </c>
      <c r="E4" s="8">
        <v>3</v>
      </c>
      <c r="F4" s="8">
        <v>5</v>
      </c>
      <c r="G4" s="9">
        <v>5</v>
      </c>
      <c r="H4" s="8">
        <f>F4*0.3</f>
        <v>1.5</v>
      </c>
      <c r="I4" s="8">
        <f>G4*0.3</f>
        <v>1.5</v>
      </c>
      <c r="J4" s="8">
        <f>SUM(E4:I4)</f>
        <v>16</v>
      </c>
    </row>
    <row r="5" spans="2:13" x14ac:dyDescent="0.55000000000000004">
      <c r="B5" s="2">
        <v>3</v>
      </c>
      <c r="C5" s="2" t="s">
        <v>3</v>
      </c>
      <c r="D5" s="2" t="s">
        <v>24</v>
      </c>
      <c r="E5" s="8">
        <v>5</v>
      </c>
      <c r="F5" s="8">
        <v>10</v>
      </c>
      <c r="G5" s="8">
        <v>5</v>
      </c>
      <c r="H5" s="8">
        <f>F5*0.3</f>
        <v>3</v>
      </c>
      <c r="I5" s="8">
        <f>G5*0.3</f>
        <v>1.5</v>
      </c>
      <c r="J5" s="8">
        <f>SUM(E5:I5)</f>
        <v>24.5</v>
      </c>
    </row>
    <row r="6" spans="2:13" ht="54" x14ac:dyDescent="0.55000000000000004">
      <c r="B6" s="2">
        <v>4</v>
      </c>
      <c r="C6" s="2" t="s">
        <v>4</v>
      </c>
      <c r="D6" s="2" t="s">
        <v>33</v>
      </c>
      <c r="E6" s="8">
        <v>10</v>
      </c>
      <c r="F6" s="8">
        <v>15</v>
      </c>
      <c r="G6" s="8">
        <v>15</v>
      </c>
      <c r="H6" s="8">
        <f>F6*0.3</f>
        <v>4.5</v>
      </c>
      <c r="I6" s="8">
        <f>G6*0.3</f>
        <v>4.5</v>
      </c>
      <c r="J6" s="8">
        <f>SUM(E6:I6)</f>
        <v>49</v>
      </c>
    </row>
    <row r="7" spans="2:13" ht="36" x14ac:dyDescent="0.55000000000000004">
      <c r="B7" s="2">
        <v>5</v>
      </c>
      <c r="C7" s="2" t="s">
        <v>5</v>
      </c>
      <c r="D7" s="2" t="s">
        <v>25</v>
      </c>
      <c r="E7" s="8">
        <v>2</v>
      </c>
      <c r="F7" s="8">
        <v>4</v>
      </c>
      <c r="G7" s="9">
        <v>2</v>
      </c>
      <c r="H7" s="8">
        <f>F7*0.3</f>
        <v>1.2</v>
      </c>
      <c r="I7" s="8">
        <f>G7*0.3</f>
        <v>0.6</v>
      </c>
      <c r="J7" s="8">
        <f>SUM(E7:I7)</f>
        <v>9.7999999999999989</v>
      </c>
    </row>
    <row r="8" spans="2:13" x14ac:dyDescent="0.55000000000000004">
      <c r="B8" s="2">
        <v>6</v>
      </c>
      <c r="C8" s="2" t="s">
        <v>6</v>
      </c>
      <c r="D8" s="2" t="s">
        <v>26</v>
      </c>
      <c r="E8" s="8">
        <v>5</v>
      </c>
      <c r="F8" s="8">
        <v>10</v>
      </c>
      <c r="G8" s="9">
        <v>5</v>
      </c>
      <c r="H8" s="8">
        <f>F8*0.3</f>
        <v>3</v>
      </c>
      <c r="I8" s="8">
        <f>G8*0.3</f>
        <v>1.5</v>
      </c>
      <c r="J8" s="8">
        <f>SUM(E8:I8)</f>
        <v>24.5</v>
      </c>
    </row>
    <row r="9" spans="2:13" x14ac:dyDescent="0.55000000000000004">
      <c r="B9" s="10">
        <v>7</v>
      </c>
      <c r="C9" s="10" t="s">
        <v>7</v>
      </c>
      <c r="D9" s="3" t="s">
        <v>28</v>
      </c>
      <c r="E9" s="8">
        <v>1</v>
      </c>
      <c r="F9" s="8">
        <v>2</v>
      </c>
      <c r="G9" s="9">
        <v>1</v>
      </c>
      <c r="H9" s="8">
        <f>F9*0.3</f>
        <v>0.6</v>
      </c>
      <c r="I9" s="8">
        <f>G9*0.3</f>
        <v>0.3</v>
      </c>
      <c r="J9" s="8">
        <f>SUM(E9:I9)</f>
        <v>4.8999999999999995</v>
      </c>
    </row>
    <row r="10" spans="2:13" x14ac:dyDescent="0.55000000000000004">
      <c r="B10" s="10"/>
      <c r="C10" s="10"/>
      <c r="D10" s="3" t="s">
        <v>27</v>
      </c>
      <c r="E10" s="8">
        <v>3</v>
      </c>
      <c r="F10" s="8">
        <v>5</v>
      </c>
      <c r="G10" s="8">
        <v>3</v>
      </c>
      <c r="H10" s="8">
        <f>F10*0.3</f>
        <v>1.5</v>
      </c>
      <c r="I10" s="8">
        <f>G10*0.3</f>
        <v>0.89999999999999991</v>
      </c>
      <c r="J10" s="8">
        <f>SUM(E10:I10)</f>
        <v>13.4</v>
      </c>
    </row>
    <row r="11" spans="2:13" ht="54" x14ac:dyDescent="0.55000000000000004">
      <c r="B11" s="10"/>
      <c r="C11" s="10"/>
      <c r="D11" s="3" t="s">
        <v>32</v>
      </c>
      <c r="E11" s="8">
        <v>5</v>
      </c>
      <c r="F11" s="8">
        <v>10</v>
      </c>
      <c r="G11" s="8"/>
      <c r="H11" s="8">
        <f>F11*0.3</f>
        <v>3</v>
      </c>
      <c r="I11" s="8">
        <f>G11*0.3</f>
        <v>0</v>
      </c>
      <c r="J11" s="8">
        <f>SUM(E11:I11)</f>
        <v>18</v>
      </c>
    </row>
    <row r="12" spans="2:13" x14ac:dyDescent="0.55000000000000004">
      <c r="B12" s="10"/>
      <c r="C12" s="10"/>
      <c r="D12" s="3" t="s">
        <v>29</v>
      </c>
      <c r="E12" s="8">
        <v>1</v>
      </c>
      <c r="F12" s="8">
        <v>1</v>
      </c>
      <c r="G12" s="9">
        <v>1</v>
      </c>
      <c r="H12" s="8">
        <f>F12*0.3</f>
        <v>0.3</v>
      </c>
      <c r="I12" s="8">
        <f>G12*0.3</f>
        <v>0.3</v>
      </c>
      <c r="J12" s="8">
        <f>SUM(E12:I12)</f>
        <v>3.5999999999999996</v>
      </c>
    </row>
    <row r="13" spans="2:13" x14ac:dyDescent="0.55000000000000004">
      <c r="B13" s="10"/>
      <c r="C13" s="10"/>
      <c r="D13" s="3" t="s">
        <v>30</v>
      </c>
      <c r="E13" s="8">
        <v>1</v>
      </c>
      <c r="F13" s="8">
        <v>1</v>
      </c>
      <c r="G13" s="9">
        <v>1</v>
      </c>
      <c r="H13" s="8">
        <f>F13*0.3</f>
        <v>0.3</v>
      </c>
      <c r="I13" s="8">
        <f>G13*0.3</f>
        <v>0.3</v>
      </c>
      <c r="J13" s="8">
        <f>SUM(E13:I13)</f>
        <v>3.5999999999999996</v>
      </c>
    </row>
    <row r="14" spans="2:13" x14ac:dyDescent="0.55000000000000004">
      <c r="B14" s="10"/>
      <c r="C14" s="10"/>
      <c r="D14" s="3" t="s">
        <v>31</v>
      </c>
      <c r="E14" s="8">
        <v>1</v>
      </c>
      <c r="F14" s="8">
        <v>0.5</v>
      </c>
      <c r="G14" s="8">
        <v>0.5</v>
      </c>
      <c r="H14" s="8">
        <f>F14*0.3</f>
        <v>0.15</v>
      </c>
      <c r="I14" s="8">
        <f>G14*0.3</f>
        <v>0.15</v>
      </c>
      <c r="J14" s="8">
        <f>SUM(E14:I14)</f>
        <v>2.2999999999999998</v>
      </c>
    </row>
    <row r="15" spans="2:13" x14ac:dyDescent="0.55000000000000004">
      <c r="B15" s="7">
        <v>8</v>
      </c>
      <c r="C15" s="11" t="s">
        <v>8</v>
      </c>
      <c r="D15" s="2" t="s">
        <v>36</v>
      </c>
      <c r="E15" s="8">
        <v>5</v>
      </c>
      <c r="F15" s="8">
        <v>20</v>
      </c>
      <c r="G15" s="9">
        <v>20</v>
      </c>
      <c r="H15" s="8">
        <f>F15*0.3</f>
        <v>6</v>
      </c>
      <c r="I15" s="8">
        <f>G15*0.3</f>
        <v>6</v>
      </c>
      <c r="J15" s="8">
        <f>SUM(E15:I15)</f>
        <v>57</v>
      </c>
    </row>
    <row r="16" spans="2:13" x14ac:dyDescent="0.55000000000000004">
      <c r="B16" s="7"/>
      <c r="C16" s="11"/>
      <c r="D16" s="2" t="s">
        <v>34</v>
      </c>
      <c r="E16" s="8">
        <v>1</v>
      </c>
      <c r="F16" s="8">
        <v>2</v>
      </c>
      <c r="G16" s="9">
        <v>2</v>
      </c>
      <c r="H16" s="8">
        <f>F16*0.3</f>
        <v>0.6</v>
      </c>
      <c r="I16" s="8">
        <f>G16*0.3</f>
        <v>0.6</v>
      </c>
      <c r="J16" s="8">
        <f>SUM(E16:I16)</f>
        <v>6.1999999999999993</v>
      </c>
    </row>
    <row r="17" spans="2:10" x14ac:dyDescent="0.55000000000000004">
      <c r="B17" s="7"/>
      <c r="C17" s="11"/>
      <c r="D17" s="2" t="s">
        <v>35</v>
      </c>
      <c r="E17" s="8">
        <v>7</v>
      </c>
      <c r="F17" s="8">
        <v>10</v>
      </c>
      <c r="G17" s="8">
        <v>10</v>
      </c>
      <c r="H17" s="8">
        <f>F17*0.3</f>
        <v>3</v>
      </c>
      <c r="I17" s="8">
        <f>G17*0.3</f>
        <v>3</v>
      </c>
      <c r="J17" s="8">
        <f>SUM(E17:I17)</f>
        <v>33</v>
      </c>
    </row>
    <row r="18" spans="2:10" ht="36" x14ac:dyDescent="0.55000000000000004">
      <c r="B18" s="2">
        <v>9</v>
      </c>
      <c r="C18" s="2" t="s">
        <v>9</v>
      </c>
      <c r="D18" s="2" t="s">
        <v>37</v>
      </c>
      <c r="E18" s="8">
        <v>5</v>
      </c>
      <c r="F18" s="8">
        <v>10</v>
      </c>
      <c r="G18" s="9">
        <v>5</v>
      </c>
      <c r="H18" s="8">
        <f>F18*0.3</f>
        <v>3</v>
      </c>
      <c r="I18" s="8">
        <f>G18*0.3</f>
        <v>1.5</v>
      </c>
      <c r="J18" s="8">
        <f>SUM(E18:I18)</f>
        <v>24.5</v>
      </c>
    </row>
    <row r="19" spans="2:10" x14ac:dyDescent="0.55000000000000004">
      <c r="B19" s="18" t="s">
        <v>38</v>
      </c>
      <c r="C19" s="18"/>
      <c r="D19" s="18"/>
      <c r="E19" s="19"/>
      <c r="F19" s="19"/>
      <c r="G19" s="19"/>
      <c r="H19" s="19"/>
      <c r="I19" s="19"/>
      <c r="J19" s="19">
        <f>SUM(J3:J18)</f>
        <v>293.89999999999998</v>
      </c>
    </row>
    <row r="20" spans="2:10" x14ac:dyDescent="0.55000000000000004">
      <c r="B20" s="2"/>
      <c r="C20" s="2"/>
      <c r="D20" s="2"/>
      <c r="E20" s="8"/>
      <c r="F20" s="8"/>
      <c r="G20" s="8"/>
      <c r="H20" s="8"/>
      <c r="I20" s="8"/>
      <c r="J20" s="8"/>
    </row>
    <row r="21" spans="2:10" ht="36" x14ac:dyDescent="0.55000000000000004">
      <c r="B21" s="12">
        <v>10</v>
      </c>
      <c r="C21" s="11" t="s">
        <v>40</v>
      </c>
      <c r="D21" s="2" t="s">
        <v>41</v>
      </c>
      <c r="E21" s="8"/>
      <c r="F21" s="8"/>
      <c r="G21" s="8"/>
      <c r="H21" s="8"/>
      <c r="I21" s="8"/>
      <c r="J21" s="8">
        <f>SUM(F3:F18)/5</f>
        <v>21.3</v>
      </c>
    </row>
    <row r="22" spans="2:10" ht="36" x14ac:dyDescent="0.55000000000000004">
      <c r="B22" s="12"/>
      <c r="C22" s="11"/>
      <c r="D22" s="2" t="s">
        <v>42</v>
      </c>
      <c r="E22" s="8"/>
      <c r="F22" s="8"/>
      <c r="G22" s="8"/>
      <c r="H22" s="8"/>
      <c r="I22" s="8"/>
      <c r="J22" s="8">
        <f>SUM(G3:G18)/5</f>
        <v>15.3</v>
      </c>
    </row>
    <row r="23" spans="2:10" ht="72" x14ac:dyDescent="0.55000000000000004">
      <c r="B23" s="2">
        <v>11</v>
      </c>
      <c r="C23" s="2" t="s">
        <v>58</v>
      </c>
      <c r="D23" s="2" t="s">
        <v>59</v>
      </c>
      <c r="E23" s="8"/>
      <c r="F23" s="8"/>
      <c r="G23" s="8"/>
      <c r="H23" s="8"/>
      <c r="I23" s="8"/>
      <c r="J23" s="8">
        <v>20</v>
      </c>
    </row>
    <row r="24" spans="2:10" x14ac:dyDescent="0.55000000000000004">
      <c r="B24" s="2">
        <v>12</v>
      </c>
      <c r="C24" s="2" t="s">
        <v>21</v>
      </c>
      <c r="D24" s="2" t="s">
        <v>43</v>
      </c>
      <c r="E24" s="8"/>
      <c r="F24" s="8"/>
      <c r="G24" s="8"/>
      <c r="H24" s="8"/>
      <c r="I24" s="8"/>
      <c r="J24" s="8">
        <f>J19/10</f>
        <v>29.389999999999997</v>
      </c>
    </row>
    <row r="25" spans="2:10" x14ac:dyDescent="0.55000000000000004">
      <c r="B25" s="18" t="s">
        <v>61</v>
      </c>
      <c r="C25" s="18"/>
      <c r="D25" s="18"/>
      <c r="E25" s="19"/>
      <c r="F25" s="19"/>
      <c r="G25" s="19"/>
      <c r="H25" s="19"/>
      <c r="I25" s="19"/>
      <c r="J25" s="19">
        <f>SUM(J21:J24)</f>
        <v>85.99</v>
      </c>
    </row>
    <row r="26" spans="2:10" x14ac:dyDescent="0.55000000000000004">
      <c r="B26" s="16" t="s">
        <v>19</v>
      </c>
      <c r="C26" s="16"/>
      <c r="D26" s="16"/>
      <c r="E26" s="17"/>
      <c r="F26" s="17"/>
      <c r="G26" s="17"/>
      <c r="H26" s="17"/>
      <c r="I26" s="17"/>
      <c r="J26" s="17">
        <f>J19+J25</f>
        <v>379.89</v>
      </c>
    </row>
    <row r="28" spans="2:10" x14ac:dyDescent="0.55000000000000004">
      <c r="B28" s="6" t="s">
        <v>22</v>
      </c>
    </row>
    <row r="29" spans="2:10" ht="27.5" x14ac:dyDescent="0.55000000000000004">
      <c r="B29" s="1" t="s">
        <v>10</v>
      </c>
      <c r="C29" s="1" t="s">
        <v>0</v>
      </c>
      <c r="D29" s="1" t="s" ph="1">
        <v>11</v>
      </c>
      <c r="E29" s="1" t="s">
        <v>12</v>
      </c>
      <c r="F29" s="1" t="s">
        <v>13</v>
      </c>
      <c r="G29" s="1" t="s">
        <v>21</v>
      </c>
      <c r="H29" s="1" t="s">
        <v>19</v>
      </c>
    </row>
    <row r="30" spans="2:10" x14ac:dyDescent="0.55000000000000004">
      <c r="B30" s="2">
        <v>1</v>
      </c>
      <c r="C30" s="2" t="s">
        <v>52</v>
      </c>
      <c r="D30" s="2"/>
      <c r="E30" s="8">
        <v>0.5</v>
      </c>
      <c r="F30" s="8">
        <v>1</v>
      </c>
      <c r="G30" s="8">
        <f>F30*0.3</f>
        <v>0.3</v>
      </c>
      <c r="H30" s="8">
        <f>SUM(E30:G30)</f>
        <v>1.8</v>
      </c>
    </row>
    <row r="31" spans="2:10" x14ac:dyDescent="0.55000000000000004">
      <c r="B31" s="2">
        <v>2</v>
      </c>
      <c r="C31" s="2" t="s">
        <v>51</v>
      </c>
      <c r="D31" s="2"/>
      <c r="E31" s="8">
        <v>1</v>
      </c>
      <c r="F31" s="8">
        <v>2</v>
      </c>
      <c r="G31" s="8">
        <f>F31*0.3</f>
        <v>0.6</v>
      </c>
      <c r="H31" s="8">
        <f>SUM(E31:G31)</f>
        <v>3.6</v>
      </c>
    </row>
    <row r="32" spans="2:10" x14ac:dyDescent="0.55000000000000004">
      <c r="B32" s="2">
        <v>3</v>
      </c>
      <c r="C32" s="2" t="s">
        <v>50</v>
      </c>
      <c r="D32" s="2" t="s">
        <v>53</v>
      </c>
      <c r="E32" s="8">
        <v>5</v>
      </c>
      <c r="F32" s="8">
        <v>10</v>
      </c>
      <c r="G32" s="8">
        <f>F32*0.3</f>
        <v>3</v>
      </c>
      <c r="H32" s="8">
        <f>SUM(E32:G32)</f>
        <v>18</v>
      </c>
    </row>
    <row r="33" spans="2:8" x14ac:dyDescent="0.55000000000000004">
      <c r="B33" s="2">
        <v>4</v>
      </c>
      <c r="C33" s="2" t="s">
        <v>49</v>
      </c>
      <c r="D33" s="2"/>
      <c r="E33" s="8">
        <v>5</v>
      </c>
      <c r="F33" s="8">
        <v>10</v>
      </c>
      <c r="G33" s="8">
        <f>F33*0.3</f>
        <v>3</v>
      </c>
      <c r="H33" s="8">
        <f>SUM(E33:G33)</f>
        <v>18</v>
      </c>
    </row>
    <row r="34" spans="2:8" x14ac:dyDescent="0.55000000000000004">
      <c r="B34" s="2">
        <v>5</v>
      </c>
      <c r="C34" s="2" t="s">
        <v>48</v>
      </c>
      <c r="D34" s="2"/>
      <c r="E34" s="8">
        <v>1</v>
      </c>
      <c r="F34" s="8">
        <v>2</v>
      </c>
      <c r="G34" s="8">
        <f>F34*0.3</f>
        <v>0.6</v>
      </c>
      <c r="H34" s="8">
        <f>SUM(E34:G34)</f>
        <v>3.6</v>
      </c>
    </row>
    <row r="35" spans="2:8" x14ac:dyDescent="0.55000000000000004">
      <c r="B35" s="2">
        <v>6</v>
      </c>
      <c r="C35" s="2" t="s">
        <v>47</v>
      </c>
      <c r="D35" s="2"/>
      <c r="E35" s="8">
        <v>1</v>
      </c>
      <c r="F35" s="8">
        <v>2</v>
      </c>
      <c r="G35" s="8">
        <f>F35*0.3</f>
        <v>0.6</v>
      </c>
      <c r="H35" s="8">
        <f>SUM(E35:G35)</f>
        <v>3.6</v>
      </c>
    </row>
    <row r="36" spans="2:8" x14ac:dyDescent="0.55000000000000004">
      <c r="B36" s="2">
        <v>7</v>
      </c>
      <c r="C36" s="2" t="s">
        <v>46</v>
      </c>
      <c r="D36" s="2"/>
      <c r="E36" s="8">
        <v>5</v>
      </c>
      <c r="F36" s="8">
        <v>10</v>
      </c>
      <c r="G36" s="8">
        <f>F36*0.3</f>
        <v>3</v>
      </c>
      <c r="H36" s="8">
        <f>SUM(E36:G36)</f>
        <v>18</v>
      </c>
    </row>
    <row r="37" spans="2:8" x14ac:dyDescent="0.55000000000000004">
      <c r="B37" s="2">
        <v>8</v>
      </c>
      <c r="C37" s="2" t="s">
        <v>45</v>
      </c>
      <c r="D37" s="2" t="s">
        <v>54</v>
      </c>
      <c r="E37" s="8">
        <v>1</v>
      </c>
      <c r="F37" s="8">
        <v>2</v>
      </c>
      <c r="G37" s="8">
        <f>F37*0.3</f>
        <v>0.6</v>
      </c>
      <c r="H37" s="8">
        <f>SUM(E37:G37)</f>
        <v>3.6</v>
      </c>
    </row>
    <row r="38" spans="2:8" x14ac:dyDescent="0.55000000000000004">
      <c r="B38" s="2">
        <v>9</v>
      </c>
      <c r="C38" s="2" t="s">
        <v>44</v>
      </c>
      <c r="D38" s="2"/>
      <c r="E38" s="8">
        <v>2</v>
      </c>
      <c r="F38" s="8">
        <v>4</v>
      </c>
      <c r="G38" s="15">
        <f>F38*0.3</f>
        <v>1.2</v>
      </c>
      <c r="H38" s="8">
        <f>SUM(E38:G38)</f>
        <v>7.2</v>
      </c>
    </row>
    <row r="39" spans="2:8" x14ac:dyDescent="0.55000000000000004">
      <c r="B39" s="2">
        <v>10</v>
      </c>
      <c r="C39" s="2" t="s">
        <v>55</v>
      </c>
      <c r="D39" s="2"/>
      <c r="E39" s="8">
        <v>5</v>
      </c>
      <c r="F39" s="8">
        <v>10</v>
      </c>
      <c r="G39" s="8">
        <f>F39*0.3</f>
        <v>3</v>
      </c>
      <c r="H39" s="8">
        <f>SUM(E39:G39)</f>
        <v>18</v>
      </c>
    </row>
    <row r="40" spans="2:8" x14ac:dyDescent="0.55000000000000004">
      <c r="B40" s="2">
        <v>11</v>
      </c>
      <c r="C40" s="2" t="s">
        <v>56</v>
      </c>
      <c r="D40" s="2" t="s">
        <v>57</v>
      </c>
      <c r="E40" s="8">
        <v>5</v>
      </c>
      <c r="F40" s="8">
        <v>10</v>
      </c>
      <c r="G40" s="8">
        <f>F40*0.3</f>
        <v>3</v>
      </c>
      <c r="H40" s="8">
        <f>SUM(E40:G40)</f>
        <v>18</v>
      </c>
    </row>
    <row r="41" spans="2:8" x14ac:dyDescent="0.55000000000000004">
      <c r="B41" s="18" t="s">
        <v>38</v>
      </c>
      <c r="C41" s="18"/>
      <c r="D41" s="18"/>
      <c r="E41" s="19"/>
      <c r="F41" s="19"/>
      <c r="G41" s="19"/>
      <c r="H41" s="19">
        <f>SUM(H30:H40)</f>
        <v>113.39999999999999</v>
      </c>
    </row>
    <row r="42" spans="2:8" x14ac:dyDescent="0.55000000000000004">
      <c r="B42" s="2"/>
      <c r="C42" s="2"/>
      <c r="D42" s="2"/>
      <c r="E42" s="8"/>
      <c r="F42" s="8"/>
      <c r="G42" s="8"/>
      <c r="H42" s="8"/>
    </row>
    <row r="43" spans="2:8" x14ac:dyDescent="0.55000000000000004">
      <c r="B43" s="2"/>
      <c r="C43" s="2"/>
      <c r="D43" s="2"/>
      <c r="E43" s="8"/>
      <c r="F43" s="8"/>
      <c r="G43" s="8"/>
      <c r="H43" s="8"/>
    </row>
    <row r="44" spans="2:8" ht="36" x14ac:dyDescent="0.55000000000000004">
      <c r="B44" s="13">
        <v>11</v>
      </c>
      <c r="C44" s="14" t="s">
        <v>40</v>
      </c>
      <c r="D44" s="2" t="s">
        <v>41</v>
      </c>
      <c r="E44" s="8"/>
      <c r="F44" s="8"/>
      <c r="G44" s="8"/>
      <c r="H44" s="8">
        <f>SUM(F30:F40)/5</f>
        <v>12.6</v>
      </c>
    </row>
    <row r="45" spans="2:8" ht="54" x14ac:dyDescent="0.55000000000000004">
      <c r="B45" s="2">
        <v>12</v>
      </c>
      <c r="C45" s="2" t="s">
        <v>58</v>
      </c>
      <c r="D45" s="2" t="s">
        <v>60</v>
      </c>
      <c r="E45" s="8"/>
      <c r="F45" s="8"/>
      <c r="G45" s="8"/>
      <c r="H45" s="8">
        <v>10</v>
      </c>
    </row>
    <row r="46" spans="2:8" x14ac:dyDescent="0.55000000000000004">
      <c r="B46" s="2">
        <v>12</v>
      </c>
      <c r="C46" s="2" t="s">
        <v>21</v>
      </c>
      <c r="D46" s="2" t="s">
        <v>43</v>
      </c>
      <c r="E46" s="8"/>
      <c r="F46" s="8"/>
      <c r="G46" s="8"/>
      <c r="H46" s="8">
        <f>H41/10</f>
        <v>11.34</v>
      </c>
    </row>
    <row r="47" spans="2:8" x14ac:dyDescent="0.55000000000000004">
      <c r="B47" s="18" t="s">
        <v>61</v>
      </c>
      <c r="C47" s="18"/>
      <c r="D47" s="18"/>
      <c r="E47" s="19"/>
      <c r="F47" s="19"/>
      <c r="G47" s="19"/>
      <c r="H47" s="19">
        <f>SUM(H44:H46)</f>
        <v>33.94</v>
      </c>
    </row>
    <row r="48" spans="2:8" x14ac:dyDescent="0.55000000000000004">
      <c r="B48" s="16" t="s">
        <v>19</v>
      </c>
      <c r="C48" s="16"/>
      <c r="D48" s="16"/>
      <c r="E48" s="17"/>
      <c r="F48" s="17"/>
      <c r="G48" s="17"/>
      <c r="H48" s="17">
        <f>H41+H47</f>
        <v>147.33999999999997</v>
      </c>
    </row>
    <row r="51" spans="3:7" x14ac:dyDescent="0.55000000000000004">
      <c r="C51" s="2" t="s">
        <v>62</v>
      </c>
      <c r="D51" s="2" t="s">
        <v>65</v>
      </c>
      <c r="E51" s="8" t="s">
        <v>66</v>
      </c>
      <c r="F51" s="9" t="s">
        <v>67</v>
      </c>
      <c r="G51" s="8" t="s">
        <v>68</v>
      </c>
    </row>
    <row r="52" spans="3:7" x14ac:dyDescent="0.55000000000000004">
      <c r="C52" s="2" t="s">
        <v>63</v>
      </c>
      <c r="D52" s="2">
        <f>J26</f>
        <v>379.89</v>
      </c>
      <c r="E52" s="8"/>
      <c r="F52" s="8"/>
      <c r="G52" s="8"/>
    </row>
    <row r="53" spans="3:7" x14ac:dyDescent="0.55000000000000004">
      <c r="C53" s="2" t="s">
        <v>64</v>
      </c>
      <c r="D53" s="2">
        <f>H48</f>
        <v>147.33999999999997</v>
      </c>
      <c r="E53" s="8"/>
      <c r="F53" s="8"/>
      <c r="G53" s="8"/>
    </row>
    <row r="54" spans="3:7" x14ac:dyDescent="0.55000000000000004">
      <c r="C54" s="2"/>
      <c r="D54" s="2">
        <f>SUM(D52:D53)</f>
        <v>527.23</v>
      </c>
      <c r="E54" s="8">
        <f>D54/20</f>
        <v>26.361499999999999</v>
      </c>
      <c r="F54" s="8">
        <v>130</v>
      </c>
      <c r="G54" s="8">
        <f>E54*F54</f>
        <v>3426.9949999999999</v>
      </c>
    </row>
  </sheetData>
  <mergeCells count="12">
    <mergeCell ref="B47:D47"/>
    <mergeCell ref="B48:D48"/>
    <mergeCell ref="B15:B17"/>
    <mergeCell ref="C15:C17"/>
    <mergeCell ref="B19:D19"/>
    <mergeCell ref="C21:C22"/>
    <mergeCell ref="B21:B22"/>
    <mergeCell ref="B25:D25"/>
    <mergeCell ref="B26:D26"/>
    <mergeCell ref="B9:B14"/>
    <mergeCell ref="B41:D41"/>
    <mergeCell ref="C9:C1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nobuyuki.arai</dc:creator>
  <cp:lastModifiedBy>nobuyuki.arai</cp:lastModifiedBy>
  <dcterms:created xsi:type="dcterms:W3CDTF">2018-01-14T01:44:08Z</dcterms:created>
  <dcterms:modified xsi:type="dcterms:W3CDTF">2018-01-14T04:32:54Z</dcterms:modified>
</cp:coreProperties>
</file>