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ydkotar/Documents/Barcelona/SciTech DiploHub/RWork/VER-Barcelona/"/>
    </mc:Choice>
  </mc:AlternateContent>
  <xr:revisionPtr revIDLastSave="0" documentId="13_ncr:1_{0E427309-F39F-FA49-A38E-938C4273433A}" xr6:coauthVersionLast="47" xr6:coauthVersionMax="47" xr10:uidLastSave="{00000000-0000-0000-0000-000000000000}"/>
  <bookViews>
    <workbookView xWindow="0" yWindow="460" windowWidth="28800" windowHeight="17160" xr2:uid="{F89122CE-81F9-144D-8F02-9ED6BF44D432}"/>
  </bookViews>
  <sheets>
    <sheet name="Startup" sheetId="1" r:id="rId1"/>
  </sheets>
  <externalReferences>
    <externalReference r:id="rId2"/>
  </externalReferences>
  <definedNames>
    <definedName name="_xlnm._FilterDatabase" localSheetId="0" hidden="1">Startup!$A$1:$AO$1</definedName>
    <definedName name="SDG_1">[1]Keywords!$A$2:$A$31</definedName>
    <definedName name="SDG_10">[1]Keywords!$J$2:$J$38</definedName>
    <definedName name="SDG_11">[1]Keywords!$K$2:$K$70</definedName>
    <definedName name="SDG_12">[1]Keywords!$L$2:$L$57</definedName>
    <definedName name="SDG_13">[1]Keywords!$M$2:$M$81</definedName>
    <definedName name="SDG_14">[1]Keywords!$N$2:$N$50</definedName>
    <definedName name="SDG_15">[1]Keywords!$O$2:$O$78</definedName>
    <definedName name="SDG_16">[1]!Table1[SDG_16]</definedName>
    <definedName name="SDG_17">[1]Keywords!$Q$2:$Q$8</definedName>
    <definedName name="SDG_2">[1]Keywords!$B$2:$B$48</definedName>
    <definedName name="SDG_3">[1]Keywords!$C$2:$C$99</definedName>
    <definedName name="SDG_4">[1]Keywords!$D$2:$D$76</definedName>
    <definedName name="SDG_5">[1]Keywords!$E$2:$E$91</definedName>
    <definedName name="SDG_6">[1]Keywords!$F$2:$F$72</definedName>
    <definedName name="SDG_7">[1]Keywords!$G$2:$G$60</definedName>
    <definedName name="SDG_8">[1]Keywords!$H$2:$H$105</definedName>
    <definedName name="SDG_9">[1]Keywords!$I$2:$I$52</definedName>
    <definedName name="STI">[1]Keywords!$R$2:$R$16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N44" i="1" l="1" a="1"/>
  <c r="AN44" i="1" s="1"/>
  <c r="AO44" i="1" s="1"/>
  <c r="AK44" i="1" a="1"/>
  <c r="AK44" i="1" s="1"/>
  <c r="AL44" i="1" s="1"/>
  <c r="AI44" i="1" a="1"/>
  <c r="AI44" i="1" s="1"/>
  <c r="AJ44" i="1" s="1"/>
  <c r="AG44" i="1" a="1"/>
  <c r="AG44" i="1" s="1"/>
  <c r="AH44" i="1" s="1"/>
  <c r="AE44" i="1" a="1"/>
  <c r="AE44" i="1" s="1"/>
  <c r="AF44" i="1" s="1"/>
  <c r="AC44" i="1"/>
  <c r="AD44" i="1" s="1"/>
  <c r="AC44" i="1" a="1"/>
  <c r="AA44" i="1"/>
  <c r="AB44" i="1" s="1"/>
  <c r="AA44" i="1" a="1"/>
  <c r="Y44" i="1"/>
  <c r="Z44" i="1" s="1"/>
  <c r="Y44" i="1" a="1"/>
  <c r="X44" i="1"/>
  <c r="W44" i="1"/>
  <c r="W44" i="1" a="1"/>
  <c r="U44" i="1" a="1"/>
  <c r="U44" i="1" s="1"/>
  <c r="V44" i="1" s="1"/>
  <c r="S44" i="1" a="1"/>
  <c r="S44" i="1" s="1"/>
  <c r="T44" i="1" s="1"/>
  <c r="Q44" i="1" a="1"/>
  <c r="Q44" i="1" s="1"/>
  <c r="R44" i="1" s="1"/>
  <c r="O44" i="1" a="1"/>
  <c r="O44" i="1" s="1"/>
  <c r="P44" i="1" s="1"/>
  <c r="M44" i="1"/>
  <c r="N44" i="1" s="1"/>
  <c r="M44" i="1" a="1"/>
  <c r="K44" i="1"/>
  <c r="L44" i="1" s="1"/>
  <c r="K44" i="1" a="1"/>
  <c r="I44" i="1"/>
  <c r="J44" i="1" s="1"/>
  <c r="I44" i="1" a="1"/>
  <c r="H44" i="1"/>
  <c r="G44" i="1"/>
  <c r="G44" i="1" a="1"/>
  <c r="F44" i="1"/>
  <c r="AM44" i="1" s="1"/>
  <c r="E44" i="1"/>
  <c r="E44" i="1" a="1"/>
  <c r="AN43" i="1" a="1"/>
  <c r="AN43" i="1" s="1"/>
  <c r="AO43" i="1" s="1"/>
  <c r="AK43" i="1" a="1"/>
  <c r="AK43" i="1" s="1"/>
  <c r="AL43" i="1" s="1"/>
  <c r="AI43" i="1"/>
  <c r="AJ43" i="1" s="1"/>
  <c r="AI43" i="1" a="1"/>
  <c r="AG43" i="1" a="1"/>
  <c r="AG43" i="1" s="1"/>
  <c r="AH43" i="1" s="1"/>
  <c r="AE43" i="1" a="1"/>
  <c r="AE43" i="1" s="1"/>
  <c r="AF43" i="1" s="1"/>
  <c r="AC43" i="1" a="1"/>
  <c r="AC43" i="1" s="1"/>
  <c r="AD43" i="1" s="1"/>
  <c r="AA43" i="1"/>
  <c r="AB43" i="1" s="1"/>
  <c r="AA43" i="1" a="1"/>
  <c r="Y43" i="1" a="1"/>
  <c r="Y43" i="1" s="1"/>
  <c r="Z43" i="1" s="1"/>
  <c r="W43" i="1"/>
  <c r="X43" i="1" s="1"/>
  <c r="W43" i="1" a="1"/>
  <c r="U43" i="1" a="1"/>
  <c r="U43" i="1" s="1"/>
  <c r="V43" i="1" s="1"/>
  <c r="S43" i="1" a="1"/>
  <c r="S43" i="1" s="1"/>
  <c r="T43" i="1" s="1"/>
  <c r="Q43" i="1" a="1"/>
  <c r="Q43" i="1" s="1"/>
  <c r="R43" i="1" s="1"/>
  <c r="O43" i="1" a="1"/>
  <c r="O43" i="1" s="1"/>
  <c r="P43" i="1" s="1"/>
  <c r="M43" i="1" a="1"/>
  <c r="M43" i="1" s="1"/>
  <c r="N43" i="1" s="1"/>
  <c r="K43" i="1" a="1"/>
  <c r="K43" i="1" s="1"/>
  <c r="L43" i="1" s="1"/>
  <c r="I43" i="1" a="1"/>
  <c r="I43" i="1" s="1"/>
  <c r="J43" i="1" s="1"/>
  <c r="G43" i="1"/>
  <c r="H43" i="1" s="1"/>
  <c r="G43" i="1" a="1"/>
  <c r="E43" i="1"/>
  <c r="F43" i="1" s="1"/>
  <c r="AM43" i="1" s="1"/>
  <c r="E43" i="1" a="1"/>
  <c r="AN42" i="1"/>
  <c r="AO42" i="1" s="1"/>
  <c r="AN42" i="1" a="1"/>
  <c r="AK42" i="1" a="1"/>
  <c r="AK42" i="1" s="1"/>
  <c r="AL42" i="1" s="1"/>
  <c r="AI42" i="1" a="1"/>
  <c r="AI42" i="1" s="1"/>
  <c r="AJ42" i="1" s="1"/>
  <c r="AG42" i="1"/>
  <c r="AH42" i="1" s="1"/>
  <c r="AG42" i="1" a="1"/>
  <c r="AE42" i="1"/>
  <c r="AF42" i="1" s="1"/>
  <c r="AE42" i="1" a="1"/>
  <c r="AC42" i="1"/>
  <c r="AD42" i="1" s="1"/>
  <c r="AC42" i="1" a="1"/>
  <c r="AA42" i="1" a="1"/>
  <c r="AA42" i="1" s="1"/>
  <c r="AB42" i="1" s="1"/>
  <c r="Y42" i="1" a="1"/>
  <c r="Y42" i="1" s="1"/>
  <c r="Z42" i="1" s="1"/>
  <c r="W42" i="1" a="1"/>
  <c r="W42" i="1" s="1"/>
  <c r="X42" i="1" s="1"/>
  <c r="U42" i="1" a="1"/>
  <c r="U42" i="1" s="1"/>
  <c r="V42" i="1" s="1"/>
  <c r="S42" i="1" a="1"/>
  <c r="S42" i="1" s="1"/>
  <c r="T42" i="1" s="1"/>
  <c r="Q42" i="1"/>
  <c r="R42" i="1" s="1"/>
  <c r="Q42" i="1" a="1"/>
  <c r="O42" i="1"/>
  <c r="P42" i="1" s="1"/>
  <c r="O42" i="1" a="1"/>
  <c r="M42" i="1"/>
  <c r="N42" i="1" s="1"/>
  <c r="M42" i="1" a="1"/>
  <c r="K42" i="1" a="1"/>
  <c r="K42" i="1" s="1"/>
  <c r="L42" i="1" s="1"/>
  <c r="I42" i="1" a="1"/>
  <c r="I42" i="1" s="1"/>
  <c r="J42" i="1" s="1"/>
  <c r="H42" i="1"/>
  <c r="G42" i="1"/>
  <c r="G42" i="1" a="1"/>
  <c r="E42" i="1"/>
  <c r="F42" i="1" s="1"/>
  <c r="E42" i="1" a="1"/>
  <c r="AN41" i="1" a="1"/>
  <c r="AN41" i="1" s="1"/>
  <c r="AO41" i="1" s="1"/>
  <c r="AK41" i="1" a="1"/>
  <c r="AK41" i="1" s="1"/>
  <c r="AL41" i="1" s="1"/>
  <c r="AI41" i="1" a="1"/>
  <c r="AI41" i="1" s="1"/>
  <c r="AJ41" i="1" s="1"/>
  <c r="AG41" i="1" a="1"/>
  <c r="AG41" i="1" s="1"/>
  <c r="AH41" i="1" s="1"/>
  <c r="AE41" i="1" a="1"/>
  <c r="AE41" i="1" s="1"/>
  <c r="AF41" i="1" s="1"/>
  <c r="AC41" i="1" a="1"/>
  <c r="AC41" i="1" s="1"/>
  <c r="AD41" i="1" s="1"/>
  <c r="AA41" i="1"/>
  <c r="AB41" i="1" s="1"/>
  <c r="AA41" i="1" a="1"/>
  <c r="Y41" i="1"/>
  <c r="Z41" i="1" s="1"/>
  <c r="Y41" i="1" a="1"/>
  <c r="W41" i="1"/>
  <c r="X41" i="1" s="1"/>
  <c r="W41" i="1" a="1"/>
  <c r="U41" i="1" a="1"/>
  <c r="U41" i="1" s="1"/>
  <c r="V41" i="1" s="1"/>
  <c r="S41" i="1" a="1"/>
  <c r="S41" i="1" s="1"/>
  <c r="T41" i="1" s="1"/>
  <c r="Q41" i="1" a="1"/>
  <c r="Q41" i="1" s="1"/>
  <c r="R41" i="1" s="1"/>
  <c r="O41" i="1" a="1"/>
  <c r="O41" i="1" s="1"/>
  <c r="P41" i="1" s="1"/>
  <c r="M41" i="1" a="1"/>
  <c r="M41" i="1" s="1"/>
  <c r="N41" i="1" s="1"/>
  <c r="K41" i="1"/>
  <c r="L41" i="1" s="1"/>
  <c r="K41" i="1" a="1"/>
  <c r="I41" i="1" a="1"/>
  <c r="I41" i="1" s="1"/>
  <c r="J41" i="1" s="1"/>
  <c r="G41" i="1"/>
  <c r="H41" i="1" s="1"/>
  <c r="G41" i="1" a="1"/>
  <c r="F41" i="1"/>
  <c r="E41" i="1"/>
  <c r="E41" i="1" a="1"/>
  <c r="AN40" i="1" a="1"/>
  <c r="AN40" i="1" s="1"/>
  <c r="AO40" i="1" s="1"/>
  <c r="AK40" i="1"/>
  <c r="AL40" i="1" s="1"/>
  <c r="AK40" i="1" a="1"/>
  <c r="AI40" i="1" a="1"/>
  <c r="AI40" i="1" s="1"/>
  <c r="AJ40" i="1" s="1"/>
  <c r="AG40" i="1"/>
  <c r="AH40" i="1" s="1"/>
  <c r="AG40" i="1" a="1"/>
  <c r="AF40" i="1"/>
  <c r="AE40" i="1"/>
  <c r="AE40" i="1" a="1"/>
  <c r="AC40" i="1" a="1"/>
  <c r="AC40" i="1" s="1"/>
  <c r="AD40" i="1" s="1"/>
  <c r="AA40" i="1" a="1"/>
  <c r="AA40" i="1" s="1"/>
  <c r="AB40" i="1" s="1"/>
  <c r="Y40" i="1" a="1"/>
  <c r="Y40" i="1" s="1"/>
  <c r="Z40" i="1" s="1"/>
  <c r="W40" i="1" a="1"/>
  <c r="W40" i="1" s="1"/>
  <c r="X40" i="1" s="1"/>
  <c r="U40" i="1"/>
  <c r="V40" i="1" s="1"/>
  <c r="U40" i="1" a="1"/>
  <c r="S40" i="1" a="1"/>
  <c r="S40" i="1" s="1"/>
  <c r="T40" i="1" s="1"/>
  <c r="Q40" i="1"/>
  <c r="R40" i="1" s="1"/>
  <c r="Q40" i="1" a="1"/>
  <c r="P40" i="1"/>
  <c r="O40" i="1"/>
  <c r="O40" i="1" a="1"/>
  <c r="M40" i="1" a="1"/>
  <c r="M40" i="1" s="1"/>
  <c r="N40" i="1" s="1"/>
  <c r="K40" i="1" a="1"/>
  <c r="K40" i="1" s="1"/>
  <c r="L40" i="1" s="1"/>
  <c r="I40" i="1" a="1"/>
  <c r="I40" i="1" s="1"/>
  <c r="J40" i="1" s="1"/>
  <c r="G40" i="1" a="1"/>
  <c r="G40" i="1" s="1"/>
  <c r="H40" i="1" s="1"/>
  <c r="E40" i="1"/>
  <c r="F40" i="1" s="1"/>
  <c r="AM40" i="1" s="1"/>
  <c r="E40" i="1" a="1"/>
  <c r="AN39" i="1" a="1"/>
  <c r="AN39" i="1" s="1"/>
  <c r="AO39" i="1" s="1"/>
  <c r="AK39" i="1" a="1"/>
  <c r="AK39" i="1" s="1"/>
  <c r="AL39" i="1" s="1"/>
  <c r="AI39" i="1" a="1"/>
  <c r="AI39" i="1" s="1"/>
  <c r="AJ39" i="1" s="1"/>
  <c r="AG39" i="1" a="1"/>
  <c r="AG39" i="1" s="1"/>
  <c r="AH39" i="1" s="1"/>
  <c r="AE39" i="1"/>
  <c r="AF39" i="1" s="1"/>
  <c r="AE39" i="1" a="1"/>
  <c r="AC39" i="1" a="1"/>
  <c r="AC39" i="1" s="1"/>
  <c r="AD39" i="1" s="1"/>
  <c r="AA39" i="1"/>
  <c r="AB39" i="1" s="1"/>
  <c r="AA39" i="1" a="1"/>
  <c r="Z39" i="1"/>
  <c r="Y39" i="1"/>
  <c r="Y39" i="1" a="1"/>
  <c r="W39" i="1" a="1"/>
  <c r="W39" i="1" s="1"/>
  <c r="X39" i="1" s="1"/>
  <c r="U39" i="1" a="1"/>
  <c r="U39" i="1" s="1"/>
  <c r="V39" i="1" s="1"/>
  <c r="S39" i="1" a="1"/>
  <c r="S39" i="1" s="1"/>
  <c r="T39" i="1" s="1"/>
  <c r="Q39" i="1" a="1"/>
  <c r="Q39" i="1" s="1"/>
  <c r="R39" i="1" s="1"/>
  <c r="O39" i="1"/>
  <c r="P39" i="1" s="1"/>
  <c r="O39" i="1" a="1"/>
  <c r="M39" i="1" a="1"/>
  <c r="M39" i="1" s="1"/>
  <c r="N39" i="1" s="1"/>
  <c r="K39" i="1"/>
  <c r="L39" i="1" s="1"/>
  <c r="K39" i="1" a="1"/>
  <c r="I39" i="1" a="1"/>
  <c r="I39" i="1" s="1"/>
  <c r="J39" i="1" s="1"/>
  <c r="G39" i="1" a="1"/>
  <c r="G39" i="1" s="1"/>
  <c r="H39" i="1" s="1"/>
  <c r="E39" i="1" a="1"/>
  <c r="E39" i="1" s="1"/>
  <c r="F39" i="1" s="1"/>
  <c r="AN38" i="1" a="1"/>
  <c r="AN38" i="1" s="1"/>
  <c r="AO38" i="1" s="1"/>
  <c r="AK38" i="1"/>
  <c r="AL38" i="1" s="1"/>
  <c r="AK38" i="1" a="1"/>
  <c r="AI38" i="1" a="1"/>
  <c r="AI38" i="1" s="1"/>
  <c r="AJ38" i="1" s="1"/>
  <c r="AG38" i="1" a="1"/>
  <c r="AG38" i="1" s="1"/>
  <c r="AH38" i="1" s="1"/>
  <c r="AE38" i="1" a="1"/>
  <c r="AE38" i="1" s="1"/>
  <c r="AF38" i="1" s="1"/>
  <c r="AC38" i="1" a="1"/>
  <c r="AC38" i="1" s="1"/>
  <c r="AD38" i="1" s="1"/>
  <c r="AA38" i="1" a="1"/>
  <c r="AA38" i="1" s="1"/>
  <c r="AB38" i="1" s="1"/>
  <c r="Y38" i="1"/>
  <c r="Z38" i="1" s="1"/>
  <c r="Y38" i="1" a="1"/>
  <c r="W38" i="1"/>
  <c r="X38" i="1" s="1"/>
  <c r="W38" i="1" a="1"/>
  <c r="U38" i="1"/>
  <c r="V38" i="1" s="1"/>
  <c r="U38" i="1" a="1"/>
  <c r="S38" i="1" a="1"/>
  <c r="S38" i="1" s="1"/>
  <c r="T38" i="1" s="1"/>
  <c r="Q38" i="1" a="1"/>
  <c r="Q38" i="1" s="1"/>
  <c r="R38" i="1" s="1"/>
  <c r="O38" i="1" a="1"/>
  <c r="O38" i="1" s="1"/>
  <c r="P38" i="1" s="1"/>
  <c r="M38" i="1" a="1"/>
  <c r="M38" i="1" s="1"/>
  <c r="N38" i="1" s="1"/>
  <c r="K38" i="1" a="1"/>
  <c r="K38" i="1" s="1"/>
  <c r="L38" i="1" s="1"/>
  <c r="I38" i="1" a="1"/>
  <c r="I38" i="1" s="1"/>
  <c r="J38" i="1" s="1"/>
  <c r="G38" i="1"/>
  <c r="H38" i="1" s="1"/>
  <c r="G38" i="1" a="1"/>
  <c r="E38" i="1"/>
  <c r="F38" i="1" s="1"/>
  <c r="AM38" i="1" s="1"/>
  <c r="E38" i="1" a="1"/>
  <c r="AN37" i="1" a="1"/>
  <c r="AN37" i="1" s="1"/>
  <c r="AO37" i="1" s="1"/>
  <c r="AK37" i="1" a="1"/>
  <c r="AK37" i="1" s="1"/>
  <c r="AL37" i="1" s="1"/>
  <c r="AI37" i="1" a="1"/>
  <c r="AI37" i="1" s="1"/>
  <c r="AJ37" i="1" s="1"/>
  <c r="AG37" i="1"/>
  <c r="AH37" i="1" s="1"/>
  <c r="AG37" i="1" a="1"/>
  <c r="AE37" i="1"/>
  <c r="AF37" i="1" s="1"/>
  <c r="AE37" i="1" a="1"/>
  <c r="AC37" i="1" a="1"/>
  <c r="AC37" i="1" s="1"/>
  <c r="AD37" i="1" s="1"/>
  <c r="AA37" i="1" a="1"/>
  <c r="AA37" i="1" s="1"/>
  <c r="AB37" i="1" s="1"/>
  <c r="Y37" i="1" a="1"/>
  <c r="Y37" i="1" s="1"/>
  <c r="Z37" i="1" s="1"/>
  <c r="W37" i="1" a="1"/>
  <c r="W37" i="1" s="1"/>
  <c r="X37" i="1" s="1"/>
  <c r="U37" i="1" a="1"/>
  <c r="U37" i="1" s="1"/>
  <c r="V37" i="1" s="1"/>
  <c r="S37" i="1" a="1"/>
  <c r="S37" i="1" s="1"/>
  <c r="T37" i="1" s="1"/>
  <c r="Q37" i="1"/>
  <c r="R37" i="1" s="1"/>
  <c r="Q37" i="1" a="1"/>
  <c r="O37" i="1"/>
  <c r="P37" i="1" s="1"/>
  <c r="O37" i="1" a="1"/>
  <c r="M37" i="1" a="1"/>
  <c r="M37" i="1" s="1"/>
  <c r="N37" i="1" s="1"/>
  <c r="K37" i="1" a="1"/>
  <c r="K37" i="1" s="1"/>
  <c r="L37" i="1" s="1"/>
  <c r="I37" i="1" a="1"/>
  <c r="I37" i="1" s="1"/>
  <c r="J37" i="1" s="1"/>
  <c r="G37" i="1" a="1"/>
  <c r="G37" i="1" s="1"/>
  <c r="H37" i="1" s="1"/>
  <c r="E37" i="1" a="1"/>
  <c r="E37" i="1" s="1"/>
  <c r="F37" i="1" s="1"/>
  <c r="AM37" i="1" s="1"/>
  <c r="AN36" i="1" a="1"/>
  <c r="AN36" i="1" s="1"/>
  <c r="AO36" i="1" s="1"/>
  <c r="AK36" i="1" a="1"/>
  <c r="AK36" i="1" s="1"/>
  <c r="AL36" i="1" s="1"/>
  <c r="AI36" i="1" a="1"/>
  <c r="AI36" i="1" s="1"/>
  <c r="AJ36" i="1" s="1"/>
  <c r="AG36" i="1" a="1"/>
  <c r="AG36" i="1" s="1"/>
  <c r="AH36" i="1" s="1"/>
  <c r="AE36" i="1" a="1"/>
  <c r="AE36" i="1" s="1"/>
  <c r="AF36" i="1" s="1"/>
  <c r="AC36" i="1"/>
  <c r="AD36" i="1" s="1"/>
  <c r="AC36" i="1" a="1"/>
  <c r="AA36" i="1"/>
  <c r="AB36" i="1" s="1"/>
  <c r="AA36" i="1" a="1"/>
  <c r="Y36" i="1"/>
  <c r="Z36" i="1" s="1"/>
  <c r="Y36" i="1" a="1"/>
  <c r="X36" i="1"/>
  <c r="W36" i="1"/>
  <c r="W36" i="1" a="1"/>
  <c r="U36" i="1" a="1"/>
  <c r="U36" i="1" s="1"/>
  <c r="V36" i="1" s="1"/>
  <c r="S36" i="1" a="1"/>
  <c r="S36" i="1" s="1"/>
  <c r="T36" i="1" s="1"/>
  <c r="Q36" i="1" a="1"/>
  <c r="Q36" i="1" s="1"/>
  <c r="R36" i="1" s="1"/>
  <c r="O36" i="1" a="1"/>
  <c r="O36" i="1" s="1"/>
  <c r="P36" i="1" s="1"/>
  <c r="M36" i="1"/>
  <c r="N36" i="1" s="1"/>
  <c r="M36" i="1" a="1"/>
  <c r="K36" i="1"/>
  <c r="L36" i="1" s="1"/>
  <c r="K36" i="1" a="1"/>
  <c r="I36" i="1"/>
  <c r="J36" i="1" s="1"/>
  <c r="I36" i="1" a="1"/>
  <c r="H36" i="1"/>
  <c r="G36" i="1"/>
  <c r="G36" i="1" a="1"/>
  <c r="E36" i="1" a="1"/>
  <c r="E36" i="1" s="1"/>
  <c r="F36" i="1" s="1"/>
  <c r="AN35" i="1" a="1"/>
  <c r="AN35" i="1" s="1"/>
  <c r="AO35" i="1" s="1"/>
  <c r="AK35" i="1"/>
  <c r="AL35" i="1" s="1"/>
  <c r="AK35" i="1" a="1"/>
  <c r="AI35" i="1"/>
  <c r="AJ35" i="1" s="1"/>
  <c r="AI35" i="1" a="1"/>
  <c r="AH35" i="1"/>
  <c r="AG35" i="1"/>
  <c r="AG35" i="1" a="1"/>
  <c r="AE35" i="1" a="1"/>
  <c r="AE35" i="1" s="1"/>
  <c r="AF35" i="1" s="1"/>
  <c r="AC35" i="1" a="1"/>
  <c r="AC35" i="1" s="1"/>
  <c r="AD35" i="1" s="1"/>
  <c r="AA35" i="1" a="1"/>
  <c r="AA35" i="1" s="1"/>
  <c r="AB35" i="1" s="1"/>
  <c r="Y35" i="1" a="1"/>
  <c r="Y35" i="1" s="1"/>
  <c r="Z35" i="1" s="1"/>
  <c r="W35" i="1"/>
  <c r="X35" i="1" s="1"/>
  <c r="W35" i="1" a="1"/>
  <c r="U35" i="1"/>
  <c r="V35" i="1" s="1"/>
  <c r="U35" i="1" a="1"/>
  <c r="S35" i="1"/>
  <c r="T35" i="1" s="1"/>
  <c r="S35" i="1" a="1"/>
  <c r="R35" i="1"/>
  <c r="Q35" i="1"/>
  <c r="Q35" i="1" a="1"/>
  <c r="O35" i="1" a="1"/>
  <c r="O35" i="1" s="1"/>
  <c r="P35" i="1" s="1"/>
  <c r="M35" i="1" a="1"/>
  <c r="M35" i="1" s="1"/>
  <c r="N35" i="1" s="1"/>
  <c r="K35" i="1" a="1"/>
  <c r="K35" i="1" s="1"/>
  <c r="L35" i="1" s="1"/>
  <c r="I35" i="1" a="1"/>
  <c r="I35" i="1" s="1"/>
  <c r="J35" i="1" s="1"/>
  <c r="G35" i="1"/>
  <c r="H35" i="1" s="1"/>
  <c r="G35" i="1" a="1"/>
  <c r="E35" i="1"/>
  <c r="F35" i="1" s="1"/>
  <c r="E35" i="1" a="1"/>
  <c r="AN34" i="1"/>
  <c r="AO34" i="1" s="1"/>
  <c r="AN34" i="1" a="1"/>
  <c r="AK34" i="1" a="1"/>
  <c r="AK34" i="1" s="1"/>
  <c r="AL34" i="1" s="1"/>
  <c r="AI34" i="1" a="1"/>
  <c r="AI34" i="1" s="1"/>
  <c r="AJ34" i="1" s="1"/>
  <c r="AG34" i="1"/>
  <c r="AH34" i="1" s="1"/>
  <c r="AG34" i="1" a="1"/>
  <c r="AE34" i="1"/>
  <c r="AF34" i="1" s="1"/>
  <c r="AE34" i="1" a="1"/>
  <c r="AC34" i="1"/>
  <c r="AD34" i="1" s="1"/>
  <c r="AC34" i="1" a="1"/>
  <c r="AB34" i="1"/>
  <c r="AA34" i="1"/>
  <c r="AA34" i="1" a="1"/>
  <c r="Y34" i="1" a="1"/>
  <c r="Y34" i="1" s="1"/>
  <c r="Z34" i="1" s="1"/>
  <c r="W34" i="1" a="1"/>
  <c r="W34" i="1" s="1"/>
  <c r="X34" i="1" s="1"/>
  <c r="U34" i="1" a="1"/>
  <c r="U34" i="1" s="1"/>
  <c r="V34" i="1" s="1"/>
  <c r="S34" i="1" a="1"/>
  <c r="S34" i="1" s="1"/>
  <c r="T34" i="1" s="1"/>
  <c r="Q34" i="1"/>
  <c r="R34" i="1" s="1"/>
  <c r="Q34" i="1" a="1"/>
  <c r="O34" i="1"/>
  <c r="P34" i="1" s="1"/>
  <c r="O34" i="1" a="1"/>
  <c r="M34" i="1"/>
  <c r="N34" i="1" s="1"/>
  <c r="M34" i="1" a="1"/>
  <c r="L34" i="1"/>
  <c r="K34" i="1"/>
  <c r="K34" i="1" a="1"/>
  <c r="I34" i="1" a="1"/>
  <c r="I34" i="1" s="1"/>
  <c r="J34" i="1" s="1"/>
  <c r="G34" i="1" a="1"/>
  <c r="G34" i="1" s="1"/>
  <c r="H34" i="1" s="1"/>
  <c r="E34" i="1" a="1"/>
  <c r="E34" i="1" s="1"/>
  <c r="F34" i="1" s="1"/>
  <c r="AN33" i="1" a="1"/>
  <c r="AN33" i="1" s="1"/>
  <c r="AO33" i="1" s="1"/>
  <c r="AL33" i="1"/>
  <c r="AK33" i="1"/>
  <c r="AK33" i="1" a="1"/>
  <c r="AI33" i="1" a="1"/>
  <c r="AI33" i="1" s="1"/>
  <c r="AJ33" i="1" s="1"/>
  <c r="AG33" i="1" a="1"/>
  <c r="AG33" i="1" s="1"/>
  <c r="AH33" i="1" s="1"/>
  <c r="AE33" i="1" a="1"/>
  <c r="AE33" i="1" s="1"/>
  <c r="AF33" i="1" s="1"/>
  <c r="AC33" i="1" a="1"/>
  <c r="AC33" i="1" s="1"/>
  <c r="AD33" i="1" s="1"/>
  <c r="AA33" i="1"/>
  <c r="AB33" i="1" s="1"/>
  <c r="AA33" i="1" a="1"/>
  <c r="Y33" i="1"/>
  <c r="Z33" i="1" s="1"/>
  <c r="Y33" i="1" a="1"/>
  <c r="W33" i="1"/>
  <c r="X33" i="1" s="1"/>
  <c r="W33" i="1" a="1"/>
  <c r="V33" i="1"/>
  <c r="U33" i="1"/>
  <c r="U33" i="1" a="1"/>
  <c r="S33" i="1" a="1"/>
  <c r="S33" i="1" s="1"/>
  <c r="T33" i="1" s="1"/>
  <c r="Q33" i="1" a="1"/>
  <c r="Q33" i="1" s="1"/>
  <c r="R33" i="1" s="1"/>
  <c r="O33" i="1" a="1"/>
  <c r="O33" i="1" s="1"/>
  <c r="P33" i="1" s="1"/>
  <c r="M33" i="1" a="1"/>
  <c r="M33" i="1" s="1"/>
  <c r="N33" i="1" s="1"/>
  <c r="K33" i="1"/>
  <c r="L33" i="1" s="1"/>
  <c r="K33" i="1" a="1"/>
  <c r="I33" i="1"/>
  <c r="J33" i="1" s="1"/>
  <c r="I33" i="1" a="1"/>
  <c r="G33" i="1"/>
  <c r="H33" i="1" s="1"/>
  <c r="G33" i="1" a="1"/>
  <c r="F33" i="1"/>
  <c r="E33" i="1"/>
  <c r="E33" i="1" a="1"/>
  <c r="AN32" i="1" a="1"/>
  <c r="AN32" i="1" s="1"/>
  <c r="AO32" i="1" s="1"/>
  <c r="AK32" i="1"/>
  <c r="AL32" i="1" s="1"/>
  <c r="AK32" i="1" a="1"/>
  <c r="AI32" i="1" a="1"/>
  <c r="AI32" i="1" s="1"/>
  <c r="AJ32" i="1" s="1"/>
  <c r="AG32" i="1"/>
  <c r="AH32" i="1" s="1"/>
  <c r="AG32" i="1" a="1"/>
  <c r="AF32" i="1"/>
  <c r="AE32" i="1"/>
  <c r="AE32" i="1" a="1"/>
  <c r="AC32" i="1" a="1"/>
  <c r="AC32" i="1" s="1"/>
  <c r="AD32" i="1" s="1"/>
  <c r="AA32" i="1" a="1"/>
  <c r="AA32" i="1" s="1"/>
  <c r="AB32" i="1" s="1"/>
  <c r="Y32" i="1" a="1"/>
  <c r="Y32" i="1" s="1"/>
  <c r="Z32" i="1" s="1"/>
  <c r="W32" i="1" a="1"/>
  <c r="W32" i="1" s="1"/>
  <c r="X32" i="1" s="1"/>
  <c r="U32" i="1"/>
  <c r="V32" i="1" s="1"/>
  <c r="U32" i="1" a="1"/>
  <c r="S32" i="1" a="1"/>
  <c r="S32" i="1" s="1"/>
  <c r="T32" i="1" s="1"/>
  <c r="Q32" i="1"/>
  <c r="R32" i="1" s="1"/>
  <c r="Q32" i="1" a="1"/>
  <c r="P32" i="1"/>
  <c r="O32" i="1"/>
  <c r="O32" i="1" a="1"/>
  <c r="M32" i="1" a="1"/>
  <c r="M32" i="1" s="1"/>
  <c r="N32" i="1" s="1"/>
  <c r="K32" i="1" a="1"/>
  <c r="K32" i="1" s="1"/>
  <c r="L32" i="1" s="1"/>
  <c r="I32" i="1" a="1"/>
  <c r="I32" i="1" s="1"/>
  <c r="J32" i="1" s="1"/>
  <c r="G32" i="1" a="1"/>
  <c r="G32" i="1" s="1"/>
  <c r="H32" i="1" s="1"/>
  <c r="E32" i="1"/>
  <c r="F32" i="1" s="1"/>
  <c r="E32" i="1" a="1"/>
  <c r="AN31" i="1" a="1"/>
  <c r="AN31" i="1" s="1"/>
  <c r="AO31" i="1" s="1"/>
  <c r="AK31" i="1" a="1"/>
  <c r="AK31" i="1" s="1"/>
  <c r="AL31" i="1" s="1"/>
  <c r="AI31" i="1" a="1"/>
  <c r="AI31" i="1" s="1"/>
  <c r="AJ31" i="1" s="1"/>
  <c r="AG31" i="1" a="1"/>
  <c r="AG31" i="1" s="1"/>
  <c r="AH31" i="1" s="1"/>
  <c r="AE31" i="1"/>
  <c r="AF31" i="1" s="1"/>
  <c r="AE31" i="1" a="1"/>
  <c r="AC31" i="1"/>
  <c r="AD31" i="1" s="1"/>
  <c r="AC31" i="1" a="1"/>
  <c r="AA31" i="1"/>
  <c r="AB31" i="1" s="1"/>
  <c r="AA31" i="1" a="1"/>
  <c r="Z31" i="1"/>
  <c r="Y31" i="1"/>
  <c r="Y31" i="1" a="1"/>
  <c r="W31" i="1" a="1"/>
  <c r="W31" i="1" s="1"/>
  <c r="X31" i="1" s="1"/>
  <c r="U31" i="1" a="1"/>
  <c r="U31" i="1" s="1"/>
  <c r="V31" i="1" s="1"/>
  <c r="S31" i="1" a="1"/>
  <c r="S31" i="1" s="1"/>
  <c r="T31" i="1" s="1"/>
  <c r="Q31" i="1" a="1"/>
  <c r="Q31" i="1" s="1"/>
  <c r="R31" i="1" s="1"/>
  <c r="O31" i="1"/>
  <c r="P31" i="1" s="1"/>
  <c r="O31" i="1" a="1"/>
  <c r="M31" i="1"/>
  <c r="N31" i="1" s="1"/>
  <c r="M31" i="1" a="1"/>
  <c r="K31" i="1"/>
  <c r="L31" i="1" s="1"/>
  <c r="K31" i="1" a="1"/>
  <c r="J31" i="1"/>
  <c r="I31" i="1"/>
  <c r="I31" i="1" a="1"/>
  <c r="H31" i="1"/>
  <c r="G31" i="1"/>
  <c r="G31" i="1" a="1"/>
  <c r="E31" i="1" a="1"/>
  <c r="E31" i="1" s="1"/>
  <c r="F31" i="1" s="1"/>
  <c r="AN30" i="1" a="1"/>
  <c r="AN30" i="1" s="1"/>
  <c r="AO30" i="1" s="1"/>
  <c r="AK30" i="1"/>
  <c r="AL30" i="1" s="1"/>
  <c r="AK30" i="1" a="1"/>
  <c r="AI30" i="1" a="1"/>
  <c r="AI30" i="1" s="1"/>
  <c r="AJ30" i="1" s="1"/>
  <c r="AG30" i="1" a="1"/>
  <c r="AG30" i="1" s="1"/>
  <c r="AH30" i="1" s="1"/>
  <c r="AE30" i="1" a="1"/>
  <c r="AE30" i="1" s="1"/>
  <c r="AF30" i="1" s="1"/>
  <c r="AC30" i="1" a="1"/>
  <c r="AC30" i="1" s="1"/>
  <c r="AD30" i="1" s="1"/>
  <c r="AA30" i="1" a="1"/>
  <c r="AA30" i="1" s="1"/>
  <c r="AB30" i="1" s="1"/>
  <c r="Y30" i="1"/>
  <c r="Z30" i="1" s="1"/>
  <c r="Y30" i="1" a="1"/>
  <c r="W30" i="1"/>
  <c r="X30" i="1" s="1"/>
  <c r="W30" i="1" a="1"/>
  <c r="U30" i="1"/>
  <c r="V30" i="1" s="1"/>
  <c r="U30" i="1" a="1"/>
  <c r="S30" i="1" a="1"/>
  <c r="S30" i="1" s="1"/>
  <c r="T30" i="1" s="1"/>
  <c r="Q30" i="1" a="1"/>
  <c r="Q30" i="1" s="1"/>
  <c r="R30" i="1" s="1"/>
  <c r="O30" i="1" a="1"/>
  <c r="O30" i="1" s="1"/>
  <c r="P30" i="1" s="1"/>
  <c r="M30" i="1" a="1"/>
  <c r="M30" i="1" s="1"/>
  <c r="N30" i="1" s="1"/>
  <c r="K30" i="1" a="1"/>
  <c r="K30" i="1" s="1"/>
  <c r="L30" i="1" s="1"/>
  <c r="I30" i="1"/>
  <c r="J30" i="1" s="1"/>
  <c r="I30" i="1" a="1"/>
  <c r="G30" i="1"/>
  <c r="H30" i="1" s="1"/>
  <c r="G30" i="1" a="1"/>
  <c r="E30" i="1"/>
  <c r="F30" i="1" s="1"/>
  <c r="E30" i="1" a="1"/>
  <c r="AN29" i="1" a="1"/>
  <c r="AN29" i="1" s="1"/>
  <c r="AO29" i="1" s="1"/>
  <c r="AK29" i="1" a="1"/>
  <c r="AK29" i="1" s="1"/>
  <c r="AL29" i="1" s="1"/>
  <c r="AI29" i="1"/>
  <c r="AJ29" i="1" s="1"/>
  <c r="AI29" i="1" a="1"/>
  <c r="AG29" i="1"/>
  <c r="AH29" i="1" s="1"/>
  <c r="AG29" i="1" a="1"/>
  <c r="AE29" i="1"/>
  <c r="AF29" i="1" s="1"/>
  <c r="AE29" i="1" a="1"/>
  <c r="AC29" i="1" a="1"/>
  <c r="AC29" i="1" s="1"/>
  <c r="AD29" i="1" s="1"/>
  <c r="AA29" i="1" a="1"/>
  <c r="AA29" i="1" s="1"/>
  <c r="AB29" i="1" s="1"/>
  <c r="Y29" i="1" a="1"/>
  <c r="Y29" i="1" s="1"/>
  <c r="Z29" i="1" s="1"/>
  <c r="W29" i="1" a="1"/>
  <c r="W29" i="1" s="1"/>
  <c r="X29" i="1" s="1"/>
  <c r="U29" i="1" a="1"/>
  <c r="U29" i="1" s="1"/>
  <c r="V29" i="1" s="1"/>
  <c r="S29" i="1"/>
  <c r="T29" i="1" s="1"/>
  <c r="S29" i="1" a="1"/>
  <c r="Q29" i="1"/>
  <c r="R29" i="1" s="1"/>
  <c r="Q29" i="1" a="1"/>
  <c r="O29" i="1"/>
  <c r="P29" i="1" s="1"/>
  <c r="O29" i="1" a="1"/>
  <c r="M29" i="1" a="1"/>
  <c r="M29" i="1" s="1"/>
  <c r="N29" i="1" s="1"/>
  <c r="K29" i="1" a="1"/>
  <c r="K29" i="1" s="1"/>
  <c r="L29" i="1" s="1"/>
  <c r="I29" i="1" a="1"/>
  <c r="I29" i="1" s="1"/>
  <c r="J29" i="1" s="1"/>
  <c r="G29" i="1" a="1"/>
  <c r="G29" i="1" s="1"/>
  <c r="H29" i="1" s="1"/>
  <c r="E29" i="1" a="1"/>
  <c r="E29" i="1" s="1"/>
  <c r="F29" i="1" s="1"/>
  <c r="AN28" i="1"/>
  <c r="AO28" i="1" s="1"/>
  <c r="AN28" i="1" a="1"/>
  <c r="AK28" i="1" a="1"/>
  <c r="AK28" i="1" s="1"/>
  <c r="AL28" i="1" s="1"/>
  <c r="AI28" i="1" a="1"/>
  <c r="AI28" i="1" s="1"/>
  <c r="AJ28" i="1" s="1"/>
  <c r="AG28" i="1" a="1"/>
  <c r="AG28" i="1" s="1"/>
  <c r="AH28" i="1" s="1"/>
  <c r="AE28" i="1" a="1"/>
  <c r="AE28" i="1" s="1"/>
  <c r="AF28" i="1" s="1"/>
  <c r="AC28" i="1"/>
  <c r="AD28" i="1" s="1"/>
  <c r="AC28" i="1" a="1"/>
  <c r="AA28" i="1"/>
  <c r="AB28" i="1" s="1"/>
  <c r="AA28" i="1" a="1"/>
  <c r="Y28" i="1"/>
  <c r="Z28" i="1" s="1"/>
  <c r="Y28" i="1" a="1"/>
  <c r="X28" i="1"/>
  <c r="W28" i="1"/>
  <c r="W28" i="1" a="1"/>
  <c r="U28" i="1" a="1"/>
  <c r="U28" i="1" s="1"/>
  <c r="V28" i="1" s="1"/>
  <c r="S28" i="1" a="1"/>
  <c r="S28" i="1" s="1"/>
  <c r="T28" i="1" s="1"/>
  <c r="Q28" i="1" a="1"/>
  <c r="Q28" i="1" s="1"/>
  <c r="R28" i="1" s="1"/>
  <c r="O28" i="1" a="1"/>
  <c r="O28" i="1" s="1"/>
  <c r="P28" i="1" s="1"/>
  <c r="M28" i="1"/>
  <c r="N28" i="1" s="1"/>
  <c r="M28" i="1" a="1"/>
  <c r="K28" i="1"/>
  <c r="L28" i="1" s="1"/>
  <c r="K28" i="1" a="1"/>
  <c r="I28" i="1"/>
  <c r="J28" i="1" s="1"/>
  <c r="I28" i="1" a="1"/>
  <c r="H28" i="1"/>
  <c r="G28" i="1"/>
  <c r="G28" i="1" a="1"/>
  <c r="F28" i="1"/>
  <c r="E28" i="1"/>
  <c r="E28" i="1" a="1"/>
  <c r="AN27" i="1" a="1"/>
  <c r="AN27" i="1" s="1"/>
  <c r="AO27" i="1" s="1"/>
  <c r="AK27" i="1"/>
  <c r="AL27" i="1" s="1"/>
  <c r="AK27" i="1" a="1"/>
  <c r="AI27" i="1"/>
  <c r="AJ27" i="1" s="1"/>
  <c r="AI27" i="1" a="1"/>
  <c r="AH27" i="1"/>
  <c r="AG27" i="1"/>
  <c r="AG27" i="1" a="1"/>
  <c r="AE27" i="1" a="1"/>
  <c r="AE27" i="1" s="1"/>
  <c r="AF27" i="1" s="1"/>
  <c r="AC27" i="1" a="1"/>
  <c r="AC27" i="1" s="1"/>
  <c r="AD27" i="1" s="1"/>
  <c r="AA27" i="1" a="1"/>
  <c r="AA27" i="1" s="1"/>
  <c r="AB27" i="1" s="1"/>
  <c r="Y27" i="1" a="1"/>
  <c r="Y27" i="1" s="1"/>
  <c r="Z27" i="1" s="1"/>
  <c r="W27" i="1"/>
  <c r="X27" i="1" s="1"/>
  <c r="W27" i="1" a="1"/>
  <c r="U27" i="1"/>
  <c r="V27" i="1" s="1"/>
  <c r="U27" i="1" a="1"/>
  <c r="S27" i="1"/>
  <c r="T27" i="1" s="1"/>
  <c r="S27" i="1" a="1"/>
  <c r="Q27" i="1"/>
  <c r="R27" i="1" s="1"/>
  <c r="Q27" i="1" a="1"/>
  <c r="O27" i="1"/>
  <c r="P27" i="1" s="1"/>
  <c r="O27" i="1" a="1"/>
  <c r="M27" i="1" a="1"/>
  <c r="M27" i="1" s="1"/>
  <c r="N27" i="1" s="1"/>
  <c r="K27" i="1" a="1"/>
  <c r="K27" i="1" s="1"/>
  <c r="L27" i="1" s="1"/>
  <c r="I27" i="1" a="1"/>
  <c r="I27" i="1" s="1"/>
  <c r="J27" i="1" s="1"/>
  <c r="G27" i="1" a="1"/>
  <c r="G27" i="1" s="1"/>
  <c r="H27" i="1" s="1"/>
  <c r="E27" i="1" a="1"/>
  <c r="E27" i="1" s="1"/>
  <c r="F27" i="1" s="1"/>
  <c r="AN26" i="1" a="1"/>
  <c r="AN26" i="1" s="1"/>
  <c r="AO26" i="1" s="1"/>
  <c r="AK26" i="1" a="1"/>
  <c r="AK26" i="1" s="1"/>
  <c r="AL26" i="1" s="1"/>
  <c r="AI26" i="1"/>
  <c r="AJ26" i="1" s="1"/>
  <c r="AI26" i="1" a="1"/>
  <c r="AG26" i="1"/>
  <c r="AH26" i="1" s="1"/>
  <c r="AG26" i="1" a="1"/>
  <c r="AE26" i="1" a="1"/>
  <c r="AE26" i="1" s="1"/>
  <c r="AF26" i="1" s="1"/>
  <c r="AC26" i="1"/>
  <c r="AD26" i="1" s="1"/>
  <c r="AC26" i="1" a="1"/>
  <c r="AA26" i="1"/>
  <c r="AB26" i="1" s="1"/>
  <c r="AA26" i="1" a="1"/>
  <c r="Y26" i="1"/>
  <c r="Z26" i="1" s="1"/>
  <c r="Y26" i="1" a="1"/>
  <c r="X26" i="1"/>
  <c r="W26" i="1"/>
  <c r="W26" i="1" a="1"/>
  <c r="V26" i="1"/>
  <c r="U26" i="1" a="1"/>
  <c r="U26" i="1" s="1"/>
  <c r="S26" i="1"/>
  <c r="T26" i="1" s="1"/>
  <c r="S26" i="1" a="1"/>
  <c r="R26" i="1"/>
  <c r="Q26" i="1"/>
  <c r="Q26" i="1" a="1"/>
  <c r="O26" i="1" a="1"/>
  <c r="O26" i="1" s="1"/>
  <c r="P26" i="1" s="1"/>
  <c r="M26" i="1" a="1"/>
  <c r="M26" i="1" s="1"/>
  <c r="N26" i="1" s="1"/>
  <c r="K26" i="1" a="1"/>
  <c r="K26" i="1" s="1"/>
  <c r="L26" i="1" s="1"/>
  <c r="I26" i="1" a="1"/>
  <c r="I26" i="1" s="1"/>
  <c r="J26" i="1" s="1"/>
  <c r="G26" i="1"/>
  <c r="H26" i="1" s="1"/>
  <c r="G26" i="1" a="1"/>
  <c r="E26" i="1"/>
  <c r="F26" i="1" s="1"/>
  <c r="E26" i="1" a="1"/>
  <c r="AN25" i="1"/>
  <c r="AO25" i="1" s="1"/>
  <c r="AN25" i="1" a="1"/>
  <c r="AK25" i="1" a="1"/>
  <c r="AK25" i="1" s="1"/>
  <c r="AL25" i="1" s="1"/>
  <c r="AI25" i="1" a="1"/>
  <c r="AI25" i="1" s="1"/>
  <c r="AJ25" i="1" s="1"/>
  <c r="AG25" i="1" a="1"/>
  <c r="AG25" i="1" s="1"/>
  <c r="AH25" i="1" s="1"/>
  <c r="AE25" i="1"/>
  <c r="AF25" i="1" s="1"/>
  <c r="AE25" i="1" a="1"/>
  <c r="AC25" i="1"/>
  <c r="AD25" i="1" s="1"/>
  <c r="AC25" i="1" a="1"/>
  <c r="AA25" i="1"/>
  <c r="AB25" i="1" s="1"/>
  <c r="AA25" i="1" a="1"/>
  <c r="Y25" i="1" a="1"/>
  <c r="Y25" i="1" s="1"/>
  <c r="Z25" i="1" s="1"/>
  <c r="X25" i="1"/>
  <c r="W25" i="1"/>
  <c r="W25" i="1" a="1"/>
  <c r="U25" i="1" a="1"/>
  <c r="U25" i="1" s="1"/>
  <c r="V25" i="1" s="1"/>
  <c r="S25" i="1" a="1"/>
  <c r="S25" i="1" s="1"/>
  <c r="T25" i="1" s="1"/>
  <c r="Q25" i="1" a="1"/>
  <c r="Q25" i="1" s="1"/>
  <c r="R25" i="1" s="1"/>
  <c r="O25" i="1"/>
  <c r="P25" i="1" s="1"/>
  <c r="O25" i="1" a="1"/>
  <c r="M25" i="1"/>
  <c r="N25" i="1" s="1"/>
  <c r="M25" i="1" a="1"/>
  <c r="K25" i="1"/>
  <c r="L25" i="1" s="1"/>
  <c r="K25" i="1" a="1"/>
  <c r="I25" i="1" a="1"/>
  <c r="I25" i="1" s="1"/>
  <c r="J25" i="1" s="1"/>
  <c r="H25" i="1"/>
  <c r="G25" i="1"/>
  <c r="G25" i="1" a="1"/>
  <c r="E25" i="1" a="1"/>
  <c r="E25" i="1" s="1"/>
  <c r="F25" i="1" s="1"/>
  <c r="AM25" i="1" s="1"/>
  <c r="AN24" i="1" a="1"/>
  <c r="AN24" i="1" s="1"/>
  <c r="AO24" i="1" s="1"/>
  <c r="AL24" i="1"/>
  <c r="AK24" i="1"/>
  <c r="AK24" i="1" a="1"/>
  <c r="AI24" i="1" a="1"/>
  <c r="AI24" i="1" s="1"/>
  <c r="AJ24" i="1" s="1"/>
  <c r="AH24" i="1"/>
  <c r="AG24" i="1"/>
  <c r="AG24" i="1" a="1"/>
  <c r="AE24" i="1" a="1"/>
  <c r="AE24" i="1" s="1"/>
  <c r="AF24" i="1" s="1"/>
  <c r="AC24" i="1" a="1"/>
  <c r="AC24" i="1" s="1"/>
  <c r="AD24" i="1" s="1"/>
  <c r="AB24" i="1"/>
  <c r="AA24" i="1"/>
  <c r="AA24" i="1" a="1"/>
  <c r="Y24" i="1"/>
  <c r="Z24" i="1" s="1"/>
  <c r="Y24" i="1" a="1"/>
  <c r="W24" i="1"/>
  <c r="X24" i="1" s="1"/>
  <c r="W24" i="1" a="1"/>
  <c r="V24" i="1"/>
  <c r="U24" i="1"/>
  <c r="U24" i="1" a="1"/>
  <c r="S24" i="1" a="1"/>
  <c r="S24" i="1" s="1"/>
  <c r="T24" i="1" s="1"/>
  <c r="R24" i="1"/>
  <c r="Q24" i="1"/>
  <c r="Q24" i="1" a="1"/>
  <c r="O24" i="1" a="1"/>
  <c r="O24" i="1" s="1"/>
  <c r="P24" i="1" s="1"/>
  <c r="M24" i="1" a="1"/>
  <c r="M24" i="1" s="1"/>
  <c r="N24" i="1" s="1"/>
  <c r="L24" i="1"/>
  <c r="K24" i="1"/>
  <c r="K24" i="1" a="1"/>
  <c r="I24" i="1" a="1"/>
  <c r="I24" i="1" s="1"/>
  <c r="J24" i="1" s="1"/>
  <c r="G24" i="1"/>
  <c r="H24" i="1" s="1"/>
  <c r="G24" i="1" a="1"/>
  <c r="F24" i="1"/>
  <c r="E24" i="1"/>
  <c r="E24" i="1" a="1"/>
  <c r="AN23" i="1" a="1"/>
  <c r="AN23" i="1" s="1"/>
  <c r="AO23" i="1" s="1"/>
  <c r="AL23" i="1"/>
  <c r="AK23" i="1"/>
  <c r="AK23" i="1" a="1"/>
  <c r="AI23" i="1" a="1"/>
  <c r="AI23" i="1" s="1"/>
  <c r="AJ23" i="1" s="1"/>
  <c r="AG23" i="1"/>
  <c r="AH23" i="1" s="1"/>
  <c r="AG23" i="1" a="1"/>
  <c r="AF23" i="1"/>
  <c r="AE23" i="1"/>
  <c r="AE23" i="1" a="1"/>
  <c r="AC23" i="1" a="1"/>
  <c r="AC23" i="1" s="1"/>
  <c r="AD23" i="1" s="1"/>
  <c r="AB23" i="1"/>
  <c r="AA23" i="1"/>
  <c r="AA23" i="1" a="1"/>
  <c r="Y23" i="1" a="1"/>
  <c r="Y23" i="1" s="1"/>
  <c r="Z23" i="1" s="1"/>
  <c r="W23" i="1" a="1"/>
  <c r="W23" i="1" s="1"/>
  <c r="X23" i="1" s="1"/>
  <c r="V23" i="1"/>
  <c r="U23" i="1"/>
  <c r="U23" i="1" a="1"/>
  <c r="S23" i="1" a="1"/>
  <c r="S23" i="1" s="1"/>
  <c r="T23" i="1" s="1"/>
  <c r="Q23" i="1"/>
  <c r="R23" i="1" s="1"/>
  <c r="Q23" i="1" a="1"/>
  <c r="P23" i="1"/>
  <c r="O23" i="1"/>
  <c r="O23" i="1" a="1"/>
  <c r="M23" i="1" a="1"/>
  <c r="M23" i="1" s="1"/>
  <c r="N23" i="1" s="1"/>
  <c r="L23" i="1"/>
  <c r="K23" i="1"/>
  <c r="K23" i="1" a="1"/>
  <c r="I23" i="1" a="1"/>
  <c r="I23" i="1" s="1"/>
  <c r="J23" i="1" s="1"/>
  <c r="G23" i="1" a="1"/>
  <c r="G23" i="1" s="1"/>
  <c r="F23" i="1"/>
  <c r="E23" i="1"/>
  <c r="E23" i="1" a="1"/>
  <c r="AN22" i="1" a="1"/>
  <c r="AN22" i="1" s="1"/>
  <c r="AO22" i="1" s="1"/>
  <c r="AL22" i="1"/>
  <c r="AK22" i="1"/>
  <c r="AK22" i="1" a="1"/>
  <c r="AI22" i="1" a="1"/>
  <c r="AI22" i="1" s="1"/>
  <c r="AJ22" i="1" s="1"/>
  <c r="AG22" i="1" a="1"/>
  <c r="AG22" i="1" s="1"/>
  <c r="AH22" i="1" s="1"/>
  <c r="AE22" i="1" a="1"/>
  <c r="AE22" i="1" s="1"/>
  <c r="AF22" i="1" s="1"/>
  <c r="AC22" i="1" a="1"/>
  <c r="AC22" i="1" s="1"/>
  <c r="AD22" i="1" s="1"/>
  <c r="AA22" i="1"/>
  <c r="AB22" i="1" s="1"/>
  <c r="AA22" i="1" a="1"/>
  <c r="Y22" i="1"/>
  <c r="Z22" i="1" s="1"/>
  <c r="Y22" i="1" a="1"/>
  <c r="W22" i="1"/>
  <c r="X22" i="1" s="1"/>
  <c r="W22" i="1" a="1"/>
  <c r="V22" i="1"/>
  <c r="U22" i="1"/>
  <c r="U22" i="1" a="1"/>
  <c r="S22" i="1" a="1"/>
  <c r="S22" i="1" s="1"/>
  <c r="T22" i="1" s="1"/>
  <c r="Q22" i="1" a="1"/>
  <c r="Q22" i="1" s="1"/>
  <c r="R22" i="1" s="1"/>
  <c r="O22" i="1" a="1"/>
  <c r="O22" i="1" s="1"/>
  <c r="P22" i="1" s="1"/>
  <c r="M22" i="1" a="1"/>
  <c r="M22" i="1" s="1"/>
  <c r="N22" i="1" s="1"/>
  <c r="K22" i="1"/>
  <c r="L22" i="1" s="1"/>
  <c r="K22" i="1" a="1"/>
  <c r="I22" i="1"/>
  <c r="J22" i="1" s="1"/>
  <c r="I22" i="1" a="1"/>
  <c r="G22" i="1"/>
  <c r="H22" i="1" s="1"/>
  <c r="G22" i="1" a="1"/>
  <c r="F22" i="1"/>
  <c r="E22" i="1"/>
  <c r="E22" i="1" a="1"/>
  <c r="AN21" i="1" a="1"/>
  <c r="AN21" i="1" s="1"/>
  <c r="AO21" i="1" s="1"/>
  <c r="AK21" i="1"/>
  <c r="AL21" i="1" s="1"/>
  <c r="AK21" i="1" a="1"/>
  <c r="AI21" i="1" a="1"/>
  <c r="AI21" i="1" s="1"/>
  <c r="AJ21" i="1" s="1"/>
  <c r="AG21" i="1"/>
  <c r="AH21" i="1" s="1"/>
  <c r="AG21" i="1" a="1"/>
  <c r="AF21" i="1"/>
  <c r="AE21" i="1"/>
  <c r="AE21" i="1" a="1"/>
  <c r="AC21" i="1" a="1"/>
  <c r="AC21" i="1" s="1"/>
  <c r="AD21" i="1" s="1"/>
  <c r="AA21" i="1" a="1"/>
  <c r="AA21" i="1" s="1"/>
  <c r="AB21" i="1" s="1"/>
  <c r="Y21" i="1" a="1"/>
  <c r="Y21" i="1" s="1"/>
  <c r="Z21" i="1" s="1"/>
  <c r="W21" i="1"/>
  <c r="X21" i="1" s="1"/>
  <c r="W21" i="1" a="1"/>
  <c r="U21" i="1"/>
  <c r="V21" i="1" s="1"/>
  <c r="U21" i="1" a="1"/>
  <c r="S21" i="1" a="1"/>
  <c r="S21" i="1" s="1"/>
  <c r="T21" i="1" s="1"/>
  <c r="R21" i="1"/>
  <c r="Q21" i="1"/>
  <c r="Q21" i="1" a="1"/>
  <c r="P21" i="1"/>
  <c r="O21" i="1"/>
  <c r="O21" i="1" a="1"/>
  <c r="M21" i="1" a="1"/>
  <c r="M21" i="1" s="1"/>
  <c r="N21" i="1" s="1"/>
  <c r="K21" i="1" a="1"/>
  <c r="K21" i="1" s="1"/>
  <c r="L21" i="1" s="1"/>
  <c r="I21" i="1" a="1"/>
  <c r="I21" i="1" s="1"/>
  <c r="J21" i="1" s="1"/>
  <c r="G21" i="1"/>
  <c r="H21" i="1" s="1"/>
  <c r="G21" i="1" a="1"/>
  <c r="E21" i="1"/>
  <c r="F21" i="1" s="1"/>
  <c r="AM21" i="1" s="1"/>
  <c r="E21" i="1" a="1"/>
  <c r="AN20" i="1"/>
  <c r="AO20" i="1" s="1"/>
  <c r="AN20" i="1" a="1"/>
  <c r="AK20" i="1" a="1"/>
  <c r="AK20" i="1" s="1"/>
  <c r="AL20" i="1" s="1"/>
  <c r="AI20" i="1" a="1"/>
  <c r="AI20" i="1" s="1"/>
  <c r="AJ20" i="1" s="1"/>
  <c r="AG20" i="1"/>
  <c r="AH20" i="1" s="1"/>
  <c r="AG20" i="1" a="1"/>
  <c r="AE20" i="1"/>
  <c r="AF20" i="1" s="1"/>
  <c r="AE20" i="1" a="1"/>
  <c r="AC20" i="1"/>
  <c r="AD20" i="1" s="1"/>
  <c r="AC20" i="1" a="1"/>
  <c r="AB20" i="1"/>
  <c r="AA20" i="1"/>
  <c r="AA20" i="1" a="1"/>
  <c r="Z20" i="1"/>
  <c r="Y20" i="1"/>
  <c r="Y20" i="1" a="1"/>
  <c r="W20" i="1" a="1"/>
  <c r="W20" i="1" s="1"/>
  <c r="X20" i="1" s="1"/>
  <c r="U20" i="1" a="1"/>
  <c r="U20" i="1" s="1"/>
  <c r="V20" i="1" s="1"/>
  <c r="S20" i="1" a="1"/>
  <c r="S20" i="1" s="1"/>
  <c r="T20" i="1" s="1"/>
  <c r="Q20" i="1"/>
  <c r="R20" i="1" s="1"/>
  <c r="Q20" i="1" a="1"/>
  <c r="O20" i="1"/>
  <c r="P20" i="1" s="1"/>
  <c r="O20" i="1" a="1"/>
  <c r="M20" i="1"/>
  <c r="N20" i="1" s="1"/>
  <c r="M20" i="1" a="1"/>
  <c r="L20" i="1"/>
  <c r="K20" i="1"/>
  <c r="K20" i="1" a="1"/>
  <c r="J20" i="1"/>
  <c r="I20" i="1"/>
  <c r="I20" i="1" a="1"/>
  <c r="G20" i="1" a="1"/>
  <c r="G20" i="1" s="1"/>
  <c r="H20" i="1" s="1"/>
  <c r="E20" i="1" a="1"/>
  <c r="E20" i="1" s="1"/>
  <c r="F20" i="1" s="1"/>
  <c r="AN19" i="1" a="1"/>
  <c r="AN19" i="1" s="1"/>
  <c r="AO19" i="1" s="1"/>
  <c r="AL19" i="1"/>
  <c r="AK19" i="1"/>
  <c r="AK19" i="1" a="1"/>
  <c r="AJ19" i="1"/>
  <c r="AI19" i="1"/>
  <c r="AI19" i="1" a="1"/>
  <c r="AG19" i="1" a="1"/>
  <c r="AG19" i="1" s="1"/>
  <c r="AH19" i="1" s="1"/>
  <c r="AE19" i="1" a="1"/>
  <c r="AE19" i="1" s="1"/>
  <c r="AF19" i="1" s="1"/>
  <c r="AC19" i="1" a="1"/>
  <c r="AC19" i="1" s="1"/>
  <c r="AD19" i="1" s="1"/>
  <c r="AA19" i="1"/>
  <c r="AB19" i="1" s="1"/>
  <c r="AA19" i="1" a="1"/>
  <c r="Y19" i="1"/>
  <c r="Z19" i="1" s="1"/>
  <c r="Y19" i="1" a="1"/>
  <c r="W19" i="1"/>
  <c r="X19" i="1" s="1"/>
  <c r="W19" i="1" a="1"/>
  <c r="V19" i="1"/>
  <c r="U19" i="1"/>
  <c r="U19" i="1" a="1"/>
  <c r="T19" i="1"/>
  <c r="S19" i="1"/>
  <c r="S19" i="1" a="1"/>
  <c r="Q19" i="1" a="1"/>
  <c r="Q19" i="1" s="1"/>
  <c r="R19" i="1" s="1"/>
  <c r="O19" i="1" a="1"/>
  <c r="O19" i="1" s="1"/>
  <c r="P19" i="1" s="1"/>
  <c r="M19" i="1" a="1"/>
  <c r="M19" i="1" s="1"/>
  <c r="N19" i="1" s="1"/>
  <c r="K19" i="1"/>
  <c r="L19" i="1" s="1"/>
  <c r="K19" i="1" a="1"/>
  <c r="I19" i="1"/>
  <c r="J19" i="1" s="1"/>
  <c r="I19" i="1" a="1"/>
  <c r="G19" i="1"/>
  <c r="H19" i="1" s="1"/>
  <c r="G19" i="1" a="1"/>
  <c r="F19" i="1"/>
  <c r="E19" i="1"/>
  <c r="E19" i="1" a="1"/>
  <c r="AO18" i="1"/>
  <c r="AN18" i="1"/>
  <c r="AN18" i="1" a="1"/>
  <c r="AK18" i="1"/>
  <c r="AL18" i="1" s="1"/>
  <c r="AK18" i="1" a="1"/>
  <c r="AI18" i="1"/>
  <c r="AJ18" i="1" s="1"/>
  <c r="AI18" i="1" a="1"/>
  <c r="AG18" i="1"/>
  <c r="AH18" i="1" s="1"/>
  <c r="AG18" i="1" a="1"/>
  <c r="AF18" i="1"/>
  <c r="AE18" i="1"/>
  <c r="AE18" i="1" a="1"/>
  <c r="AD18" i="1"/>
  <c r="AC18" i="1"/>
  <c r="AC18" i="1" a="1"/>
  <c r="AA18" i="1" a="1"/>
  <c r="AA18" i="1" s="1"/>
  <c r="AB18" i="1" s="1"/>
  <c r="Y18" i="1" a="1"/>
  <c r="Y18" i="1" s="1"/>
  <c r="Z18" i="1" s="1"/>
  <c r="W18" i="1" a="1"/>
  <c r="W18" i="1" s="1"/>
  <c r="X18" i="1" s="1"/>
  <c r="U18" i="1"/>
  <c r="V18" i="1" s="1"/>
  <c r="U18" i="1" a="1"/>
  <c r="S18" i="1"/>
  <c r="T18" i="1" s="1"/>
  <c r="S18" i="1" a="1"/>
  <c r="Q18" i="1"/>
  <c r="R18" i="1" s="1"/>
  <c r="Q18" i="1" a="1"/>
  <c r="P18" i="1"/>
  <c r="O18" i="1"/>
  <c r="O18" i="1" a="1"/>
  <c r="N18" i="1"/>
  <c r="M18" i="1"/>
  <c r="M18" i="1" a="1"/>
  <c r="K18" i="1" a="1"/>
  <c r="K18" i="1" s="1"/>
  <c r="L18" i="1" s="1"/>
  <c r="I18" i="1" a="1"/>
  <c r="I18" i="1" s="1"/>
  <c r="J18" i="1" s="1"/>
  <c r="G18" i="1" a="1"/>
  <c r="G18" i="1" s="1"/>
  <c r="H18" i="1" s="1"/>
  <c r="E18" i="1"/>
  <c r="F18" i="1" s="1"/>
  <c r="E18" i="1" a="1"/>
  <c r="AN17" i="1"/>
  <c r="AO17" i="1" s="1"/>
  <c r="AN17" i="1" a="1"/>
  <c r="AK17" i="1" a="1"/>
  <c r="AK17" i="1" s="1"/>
  <c r="AL17" i="1" s="1"/>
  <c r="AI17" i="1" a="1"/>
  <c r="AI17" i="1" s="1"/>
  <c r="AJ17" i="1" s="1"/>
  <c r="AG17" i="1" a="1"/>
  <c r="AG17" i="1" s="1"/>
  <c r="AH17" i="1" s="1"/>
  <c r="AE17" i="1"/>
  <c r="AF17" i="1" s="1"/>
  <c r="AE17" i="1" a="1"/>
  <c r="AC17" i="1"/>
  <c r="AD17" i="1" s="1"/>
  <c r="AC17" i="1" a="1"/>
  <c r="AA17" i="1"/>
  <c r="AB17" i="1" s="1"/>
  <c r="AA17" i="1" a="1"/>
  <c r="Z17" i="1"/>
  <c r="Y17" i="1"/>
  <c r="Y17" i="1" a="1"/>
  <c r="X17" i="1"/>
  <c r="W17" i="1"/>
  <c r="W17" i="1" a="1"/>
  <c r="U17" i="1" a="1"/>
  <c r="U17" i="1" s="1"/>
  <c r="V17" i="1" s="1"/>
  <c r="S17" i="1" a="1"/>
  <c r="S17" i="1" s="1"/>
  <c r="T17" i="1" s="1"/>
  <c r="Q17" i="1" a="1"/>
  <c r="Q17" i="1" s="1"/>
  <c r="R17" i="1" s="1"/>
  <c r="O17" i="1"/>
  <c r="P17" i="1" s="1"/>
  <c r="O17" i="1" a="1"/>
  <c r="M17" i="1"/>
  <c r="N17" i="1" s="1"/>
  <c r="M17" i="1" a="1"/>
  <c r="K17" i="1"/>
  <c r="L17" i="1" s="1"/>
  <c r="K17" i="1" a="1"/>
  <c r="J17" i="1"/>
  <c r="I17" i="1"/>
  <c r="I17" i="1" a="1"/>
  <c r="H17" i="1"/>
  <c r="G17" i="1"/>
  <c r="G17" i="1" a="1"/>
  <c r="E17" i="1" a="1"/>
  <c r="E17" i="1" s="1"/>
  <c r="F17" i="1" s="1"/>
  <c r="AM17" i="1" s="1"/>
  <c r="AN16" i="1" a="1"/>
  <c r="AN16" i="1" s="1"/>
  <c r="AO16" i="1" s="1"/>
  <c r="AK16" i="1"/>
  <c r="AL16" i="1" s="1"/>
  <c r="AK16" i="1" a="1"/>
  <c r="AJ16" i="1"/>
  <c r="AI16" i="1"/>
  <c r="AI16" i="1" a="1"/>
  <c r="AH16" i="1"/>
  <c r="AG16" i="1"/>
  <c r="AG16" i="1" a="1"/>
  <c r="AE16" i="1" a="1"/>
  <c r="AE16" i="1" s="1"/>
  <c r="AF16" i="1" s="1"/>
  <c r="AC16" i="1" a="1"/>
  <c r="AC16" i="1" s="1"/>
  <c r="AD16" i="1" s="1"/>
  <c r="AA16" i="1" a="1"/>
  <c r="AA16" i="1" s="1"/>
  <c r="AB16" i="1" s="1"/>
  <c r="Y16" i="1"/>
  <c r="Z16" i="1" s="1"/>
  <c r="Y16" i="1" a="1"/>
  <c r="W16" i="1"/>
  <c r="X16" i="1" s="1"/>
  <c r="W16" i="1" a="1"/>
  <c r="U16" i="1"/>
  <c r="V16" i="1" s="1"/>
  <c r="U16" i="1" a="1"/>
  <c r="S16" i="1" a="1"/>
  <c r="S16" i="1" s="1"/>
  <c r="T16" i="1" s="1"/>
  <c r="R16" i="1"/>
  <c r="Q16" i="1"/>
  <c r="Q16" i="1" a="1"/>
  <c r="O16" i="1" a="1"/>
  <c r="O16" i="1" s="1"/>
  <c r="P16" i="1" s="1"/>
  <c r="M16" i="1" a="1"/>
  <c r="M16" i="1" s="1"/>
  <c r="N16" i="1" s="1"/>
  <c r="K16" i="1" a="1"/>
  <c r="K16" i="1" s="1"/>
  <c r="L16" i="1" s="1"/>
  <c r="I16" i="1"/>
  <c r="J16" i="1" s="1"/>
  <c r="I16" i="1" a="1"/>
  <c r="G16" i="1"/>
  <c r="H16" i="1" s="1"/>
  <c r="G16" i="1" a="1"/>
  <c r="E16" i="1"/>
  <c r="F16" i="1" s="1"/>
  <c r="E16" i="1" a="1"/>
  <c r="AO15" i="1"/>
  <c r="AN15" i="1"/>
  <c r="AN15" i="1" a="1"/>
  <c r="AK15" i="1" a="1"/>
  <c r="AK15" i="1" s="1"/>
  <c r="AL15" i="1" s="1"/>
  <c r="AI15" i="1" a="1"/>
  <c r="AI15" i="1" s="1"/>
  <c r="AJ15" i="1" s="1"/>
  <c r="AG15" i="1"/>
  <c r="AH15" i="1" s="1"/>
  <c r="AG15" i="1" a="1"/>
  <c r="AE15" i="1"/>
  <c r="AF15" i="1" s="1"/>
  <c r="AE15" i="1" a="1"/>
  <c r="AC15" i="1"/>
  <c r="AD15" i="1" s="1"/>
  <c r="AC15" i="1" a="1"/>
  <c r="AB15" i="1"/>
  <c r="AA15" i="1"/>
  <c r="AA15" i="1" a="1"/>
  <c r="Y15" i="1" a="1"/>
  <c r="Y15" i="1" s="1"/>
  <c r="Z15" i="1" s="1"/>
  <c r="W15" i="1" a="1"/>
  <c r="W15" i="1" s="1"/>
  <c r="X15" i="1" s="1"/>
  <c r="U15" i="1" a="1"/>
  <c r="U15" i="1" s="1"/>
  <c r="V15" i="1" s="1"/>
  <c r="S15" i="1" a="1"/>
  <c r="S15" i="1" s="1"/>
  <c r="T15" i="1" s="1"/>
  <c r="Q15" i="1"/>
  <c r="R15" i="1" s="1"/>
  <c r="Q15" i="1" a="1"/>
  <c r="O15" i="1"/>
  <c r="P15" i="1" s="1"/>
  <c r="O15" i="1" a="1"/>
  <c r="M15" i="1"/>
  <c r="N15" i="1" s="1"/>
  <c r="M15" i="1" a="1"/>
  <c r="L15" i="1"/>
  <c r="K15" i="1"/>
  <c r="K15" i="1" a="1"/>
  <c r="I15" i="1" a="1"/>
  <c r="I15" i="1" s="1"/>
  <c r="J15" i="1" s="1"/>
  <c r="G15" i="1" a="1"/>
  <c r="G15" i="1" s="1"/>
  <c r="H15" i="1" s="1"/>
  <c r="E15" i="1" a="1"/>
  <c r="E15" i="1" s="1"/>
  <c r="F15" i="1" s="1"/>
  <c r="AN14" i="1"/>
  <c r="AO14" i="1" s="1"/>
  <c r="AN14" i="1" a="1"/>
  <c r="AL14" i="1"/>
  <c r="AK14" i="1"/>
  <c r="AK14" i="1" a="1"/>
  <c r="AI14" i="1" a="1"/>
  <c r="AI14" i="1" s="1"/>
  <c r="AJ14" i="1" s="1"/>
  <c r="AG14" i="1" a="1"/>
  <c r="AG14" i="1" s="1"/>
  <c r="AH14" i="1" s="1"/>
  <c r="AE14" i="1" a="1"/>
  <c r="AE14" i="1" s="1"/>
  <c r="AF14" i="1" s="1"/>
  <c r="AC14" i="1"/>
  <c r="AD14" i="1" s="1"/>
  <c r="AC14" i="1" a="1"/>
  <c r="AA14" i="1"/>
  <c r="AB14" i="1" s="1"/>
  <c r="AA14" i="1" a="1"/>
  <c r="Y14" i="1"/>
  <c r="Z14" i="1" s="1"/>
  <c r="Y14" i="1" a="1"/>
  <c r="X14" i="1"/>
  <c r="W14" i="1"/>
  <c r="W14" i="1" a="1"/>
  <c r="V14" i="1"/>
  <c r="U14" i="1"/>
  <c r="U14" i="1" a="1"/>
  <c r="S14" i="1" a="1"/>
  <c r="S14" i="1" s="1"/>
  <c r="T14" i="1" s="1"/>
  <c r="Q14" i="1" a="1"/>
  <c r="Q14" i="1" s="1"/>
  <c r="R14" i="1" s="1"/>
  <c r="O14" i="1" a="1"/>
  <c r="O14" i="1" s="1"/>
  <c r="P14" i="1" s="1"/>
  <c r="M14" i="1"/>
  <c r="N14" i="1" s="1"/>
  <c r="M14" i="1" a="1"/>
  <c r="K14" i="1"/>
  <c r="L14" i="1" s="1"/>
  <c r="K14" i="1" a="1"/>
  <c r="I14" i="1"/>
  <c r="J14" i="1" s="1"/>
  <c r="I14" i="1" a="1"/>
  <c r="H14" i="1"/>
  <c r="G14" i="1"/>
  <c r="G14" i="1" a="1"/>
  <c r="F14" i="1"/>
  <c r="E14" i="1"/>
  <c r="E14" i="1" a="1"/>
  <c r="AN13" i="1" a="1"/>
  <c r="AN13" i="1" s="1"/>
  <c r="AO13" i="1" s="1"/>
  <c r="AK13" i="1"/>
  <c r="AL13" i="1" s="1"/>
  <c r="AK13" i="1" a="1"/>
  <c r="AI13" i="1" a="1"/>
  <c r="AI13" i="1" s="1"/>
  <c r="AJ13" i="1" s="1"/>
  <c r="AH13" i="1"/>
  <c r="AG13" i="1"/>
  <c r="AG13" i="1" a="1"/>
  <c r="AF13" i="1"/>
  <c r="AE13" i="1"/>
  <c r="AE13" i="1" a="1"/>
  <c r="AC13" i="1" a="1"/>
  <c r="AC13" i="1" s="1"/>
  <c r="AD13" i="1" s="1"/>
  <c r="AA13" i="1" a="1"/>
  <c r="AA13" i="1" s="1"/>
  <c r="AB13" i="1" s="1"/>
  <c r="Y13" i="1" a="1"/>
  <c r="Y13" i="1" s="1"/>
  <c r="Z13" i="1" s="1"/>
  <c r="W13" i="1"/>
  <c r="X13" i="1" s="1"/>
  <c r="W13" i="1" a="1"/>
  <c r="U13" i="1"/>
  <c r="V13" i="1" s="1"/>
  <c r="U13" i="1" a="1"/>
  <c r="S13" i="1" a="1"/>
  <c r="S13" i="1" s="1"/>
  <c r="T13" i="1" s="1"/>
  <c r="R13" i="1"/>
  <c r="Q13" i="1"/>
  <c r="Q13" i="1" a="1"/>
  <c r="P13" i="1"/>
  <c r="O13" i="1"/>
  <c r="O13" i="1" a="1"/>
  <c r="M13" i="1" a="1"/>
  <c r="M13" i="1" s="1"/>
  <c r="N13" i="1" s="1"/>
  <c r="K13" i="1" a="1"/>
  <c r="K13" i="1" s="1"/>
  <c r="L13" i="1" s="1"/>
  <c r="I13" i="1" a="1"/>
  <c r="I13" i="1" s="1"/>
  <c r="J13" i="1" s="1"/>
  <c r="G13" i="1"/>
  <c r="H13" i="1" s="1"/>
  <c r="G13" i="1" a="1"/>
  <c r="E13" i="1"/>
  <c r="F13" i="1" s="1"/>
  <c r="E13" i="1" a="1"/>
  <c r="AN12" i="1"/>
  <c r="AO12" i="1" s="1"/>
  <c r="AN12" i="1" a="1"/>
  <c r="AK12" i="1" a="1"/>
  <c r="AK12" i="1" s="1"/>
  <c r="AL12" i="1" s="1"/>
  <c r="AI12" i="1" a="1"/>
  <c r="AI12" i="1" s="1"/>
  <c r="AJ12" i="1" s="1"/>
  <c r="AG12" i="1" a="1"/>
  <c r="AG12" i="1" s="1"/>
  <c r="AH12" i="1" s="1"/>
  <c r="AE12" i="1"/>
  <c r="AF12" i="1" s="1"/>
  <c r="AE12" i="1" a="1"/>
  <c r="AC12" i="1"/>
  <c r="AD12" i="1" s="1"/>
  <c r="AC12" i="1" a="1"/>
  <c r="AA12" i="1"/>
  <c r="AB12" i="1" s="1"/>
  <c r="AA12" i="1" a="1"/>
  <c r="Z12" i="1"/>
  <c r="Y12" i="1"/>
  <c r="Y12" i="1" a="1"/>
  <c r="W12" i="1" a="1"/>
  <c r="W12" i="1" s="1"/>
  <c r="X12" i="1" s="1"/>
  <c r="U12" i="1" a="1"/>
  <c r="U12" i="1" s="1"/>
  <c r="V12" i="1" s="1"/>
  <c r="S12" i="1" a="1"/>
  <c r="S12" i="1" s="1"/>
  <c r="T12" i="1" s="1"/>
  <c r="Q12" i="1" a="1"/>
  <c r="Q12" i="1" s="1"/>
  <c r="R12" i="1" s="1"/>
  <c r="O12" i="1"/>
  <c r="P12" i="1" s="1"/>
  <c r="O12" i="1" a="1"/>
  <c r="M12" i="1"/>
  <c r="N12" i="1" s="1"/>
  <c r="M12" i="1" a="1"/>
  <c r="K12" i="1"/>
  <c r="L12" i="1" s="1"/>
  <c r="K12" i="1" a="1"/>
  <c r="J12" i="1"/>
  <c r="I12" i="1"/>
  <c r="I12" i="1" a="1"/>
  <c r="H12" i="1"/>
  <c r="G12" i="1"/>
  <c r="G12" i="1" a="1"/>
  <c r="E12" i="1" a="1"/>
  <c r="E12" i="1" s="1"/>
  <c r="F12" i="1" s="1"/>
  <c r="AN11" i="1" a="1"/>
  <c r="AN11" i="1" s="1"/>
  <c r="AO11" i="1" s="1"/>
  <c r="AK11" i="1"/>
  <c r="AL11" i="1" s="1"/>
  <c r="AK11" i="1" a="1"/>
  <c r="AI11" i="1" a="1"/>
  <c r="AI11" i="1" s="1"/>
  <c r="AJ11" i="1" s="1"/>
  <c r="AG11" i="1" a="1"/>
  <c r="AG11" i="1" s="1"/>
  <c r="AH11" i="1" s="1"/>
  <c r="AE11" i="1" a="1"/>
  <c r="AE11" i="1" s="1"/>
  <c r="AF11" i="1" s="1"/>
  <c r="AC11" i="1" a="1"/>
  <c r="AC11" i="1" s="1"/>
  <c r="AD11" i="1" s="1"/>
  <c r="AA11" i="1"/>
  <c r="AB11" i="1" s="1"/>
  <c r="AA11" i="1" a="1"/>
  <c r="Y11" i="1"/>
  <c r="Z11" i="1" s="1"/>
  <c r="Y11" i="1" a="1"/>
  <c r="W11" i="1"/>
  <c r="X11" i="1" s="1"/>
  <c r="W11" i="1" a="1"/>
  <c r="V11" i="1"/>
  <c r="U11" i="1"/>
  <c r="U11" i="1" a="1"/>
  <c r="S11" i="1" a="1"/>
  <c r="S11" i="1" s="1"/>
  <c r="T11" i="1" s="1"/>
  <c r="Q11" i="1" a="1"/>
  <c r="Q11" i="1" s="1"/>
  <c r="R11" i="1" s="1"/>
  <c r="O11" i="1" a="1"/>
  <c r="O11" i="1" s="1"/>
  <c r="P11" i="1" s="1"/>
  <c r="M11" i="1" a="1"/>
  <c r="M11" i="1" s="1"/>
  <c r="N11" i="1" s="1"/>
  <c r="K11" i="1"/>
  <c r="L11" i="1" s="1"/>
  <c r="K11" i="1" a="1"/>
  <c r="I11" i="1"/>
  <c r="J11" i="1" s="1"/>
  <c r="I11" i="1" a="1"/>
  <c r="G11" i="1"/>
  <c r="H11" i="1" s="1"/>
  <c r="G11" i="1" a="1"/>
  <c r="F11" i="1"/>
  <c r="E11" i="1"/>
  <c r="E11" i="1" a="1"/>
  <c r="AO10" i="1"/>
  <c r="AN10" i="1" a="1"/>
  <c r="AN10" i="1" s="1"/>
  <c r="AK10" i="1" a="1"/>
  <c r="AK10" i="1" s="1"/>
  <c r="AL10" i="1" s="1"/>
  <c r="AI10" i="1"/>
  <c r="AJ10" i="1" s="1"/>
  <c r="AI10" i="1" a="1"/>
  <c r="AG10" i="1" a="1"/>
  <c r="AG10" i="1" s="1"/>
  <c r="AH10" i="1" s="1"/>
  <c r="AF10" i="1"/>
  <c r="AE10" i="1"/>
  <c r="AE10" i="1" a="1"/>
  <c r="AC10" i="1" a="1"/>
  <c r="AC10" i="1" s="1"/>
  <c r="AD10" i="1" s="1"/>
  <c r="AA10" i="1" a="1"/>
  <c r="AA10" i="1" s="1"/>
  <c r="AB10" i="1" s="1"/>
  <c r="Y10" i="1" a="1"/>
  <c r="Y10" i="1" s="1"/>
  <c r="Z10" i="1" s="1"/>
  <c r="W10" i="1" a="1"/>
  <c r="W10" i="1" s="1"/>
  <c r="X10" i="1" s="1"/>
  <c r="U10" i="1" a="1"/>
  <c r="U10" i="1" s="1"/>
  <c r="V10" i="1" s="1"/>
  <c r="S10" i="1" a="1"/>
  <c r="S10" i="1" s="1"/>
  <c r="T10" i="1" s="1"/>
  <c r="Q10" i="1" a="1"/>
  <c r="Q10" i="1" s="1"/>
  <c r="R10" i="1" s="1"/>
  <c r="O10" i="1"/>
  <c r="P10" i="1" s="1"/>
  <c r="O10" i="1" a="1"/>
  <c r="M10" i="1"/>
  <c r="N10" i="1" s="1"/>
  <c r="M10" i="1" a="1"/>
  <c r="K10" i="1"/>
  <c r="L10" i="1" s="1"/>
  <c r="K10" i="1" a="1"/>
  <c r="I10" i="1" a="1"/>
  <c r="I10" i="1" s="1"/>
  <c r="J10" i="1" s="1"/>
  <c r="G10" i="1"/>
  <c r="H10" i="1" s="1"/>
  <c r="G10" i="1" a="1"/>
  <c r="E10" i="1"/>
  <c r="F10" i="1" s="1"/>
  <c r="E10" i="1" a="1"/>
  <c r="AN9" i="1" a="1"/>
  <c r="AN9" i="1" s="1"/>
  <c r="AO9" i="1" s="1"/>
  <c r="AL9" i="1"/>
  <c r="AK9" i="1"/>
  <c r="AK9" i="1" a="1"/>
  <c r="AI9" i="1" a="1"/>
  <c r="AI9" i="1" s="1"/>
  <c r="AJ9" i="1" s="1"/>
  <c r="AG9" i="1"/>
  <c r="AH9" i="1" s="1"/>
  <c r="AG9" i="1" a="1"/>
  <c r="AE9" i="1" a="1"/>
  <c r="AE9" i="1" s="1"/>
  <c r="AF9" i="1" s="1"/>
  <c r="AC9" i="1"/>
  <c r="AD9" i="1" s="1"/>
  <c r="AC9" i="1" a="1"/>
  <c r="AA9" i="1" a="1"/>
  <c r="AA9" i="1" s="1"/>
  <c r="AB9" i="1" s="1"/>
  <c r="Y9" i="1" a="1"/>
  <c r="Y9" i="1" s="1"/>
  <c r="Z9" i="1" s="1"/>
  <c r="W9" i="1" a="1"/>
  <c r="W9" i="1" s="1"/>
  <c r="X9" i="1" s="1"/>
  <c r="U9" i="1"/>
  <c r="V9" i="1" s="1"/>
  <c r="U9" i="1" a="1"/>
  <c r="S9" i="1" a="1"/>
  <c r="S9" i="1" s="1"/>
  <c r="T9" i="1" s="1"/>
  <c r="Q9" i="1"/>
  <c r="R9" i="1" s="1"/>
  <c r="Q9" i="1" a="1"/>
  <c r="O9" i="1" a="1"/>
  <c r="O9" i="1" s="1"/>
  <c r="P9" i="1" s="1"/>
  <c r="M9" i="1"/>
  <c r="N9" i="1" s="1"/>
  <c r="M9" i="1" a="1"/>
  <c r="K9" i="1" a="1"/>
  <c r="K9" i="1" s="1"/>
  <c r="L9" i="1" s="1"/>
  <c r="I9" i="1" a="1"/>
  <c r="I9" i="1" s="1"/>
  <c r="J9" i="1" s="1"/>
  <c r="G9" i="1" a="1"/>
  <c r="G9" i="1" s="1"/>
  <c r="H9" i="1" s="1"/>
  <c r="E9" i="1"/>
  <c r="F9" i="1" s="1"/>
  <c r="E9" i="1" a="1"/>
  <c r="AN8" i="1"/>
  <c r="AO8" i="1" s="1"/>
  <c r="AN8" i="1" a="1"/>
  <c r="AK8" i="1" a="1"/>
  <c r="AK8" i="1" s="1"/>
  <c r="AL8" i="1" s="1"/>
  <c r="AI8" i="1" a="1"/>
  <c r="AI8" i="1" s="1"/>
  <c r="AJ8" i="1" s="1"/>
  <c r="AG8" i="1" a="1"/>
  <c r="AG8" i="1" s="1"/>
  <c r="AH8" i="1" s="1"/>
  <c r="AE8" i="1"/>
  <c r="AF8" i="1" s="1"/>
  <c r="AE8" i="1" a="1"/>
  <c r="AC8" i="1"/>
  <c r="AD8" i="1" s="1"/>
  <c r="AC8" i="1" a="1"/>
  <c r="AA8" i="1"/>
  <c r="AB8" i="1" s="1"/>
  <c r="AA8" i="1" a="1"/>
  <c r="Y8" i="1" a="1"/>
  <c r="Y8" i="1" s="1"/>
  <c r="Z8" i="1" s="1"/>
  <c r="X8" i="1"/>
  <c r="W8" i="1"/>
  <c r="W8" i="1" a="1"/>
  <c r="U8" i="1" a="1"/>
  <c r="U8" i="1" s="1"/>
  <c r="V8" i="1" s="1"/>
  <c r="S8" i="1" a="1"/>
  <c r="S8" i="1" s="1"/>
  <c r="T8" i="1" s="1"/>
  <c r="Q8" i="1" a="1"/>
  <c r="Q8" i="1" s="1"/>
  <c r="R8" i="1" s="1"/>
  <c r="O8" i="1"/>
  <c r="P8" i="1" s="1"/>
  <c r="O8" i="1" a="1"/>
  <c r="M8" i="1"/>
  <c r="N8" i="1" s="1"/>
  <c r="M8" i="1" a="1"/>
  <c r="K8" i="1"/>
  <c r="L8" i="1" s="1"/>
  <c r="K8" i="1" a="1"/>
  <c r="I8" i="1" a="1"/>
  <c r="I8" i="1" s="1"/>
  <c r="J8" i="1" s="1"/>
  <c r="H8" i="1"/>
  <c r="G8" i="1"/>
  <c r="G8" i="1" a="1"/>
  <c r="E8" i="1" a="1"/>
  <c r="E8" i="1" s="1"/>
  <c r="F8" i="1" s="1"/>
  <c r="AN7" i="1" a="1"/>
  <c r="AN7" i="1" s="1"/>
  <c r="AO7" i="1" s="1"/>
  <c r="AK7" i="1"/>
  <c r="AL7" i="1" s="1"/>
  <c r="AK7" i="1" a="1"/>
  <c r="AI7" i="1" a="1"/>
  <c r="AI7" i="1" s="1"/>
  <c r="AJ7" i="1" s="1"/>
  <c r="AH7" i="1"/>
  <c r="AG7" i="1"/>
  <c r="AG7" i="1" a="1"/>
  <c r="AE7" i="1" a="1"/>
  <c r="AE7" i="1" s="1"/>
  <c r="AF7" i="1" s="1"/>
  <c r="AC7" i="1" a="1"/>
  <c r="AC7" i="1" s="1"/>
  <c r="AD7" i="1" s="1"/>
  <c r="AA7" i="1" a="1"/>
  <c r="AA7" i="1" s="1"/>
  <c r="AB7" i="1" s="1"/>
  <c r="Y7" i="1"/>
  <c r="Z7" i="1" s="1"/>
  <c r="Y7" i="1" a="1"/>
  <c r="W7" i="1"/>
  <c r="X7" i="1" s="1"/>
  <c r="W7" i="1" a="1"/>
  <c r="U7" i="1"/>
  <c r="V7" i="1" s="1"/>
  <c r="U7" i="1" a="1"/>
  <c r="S7" i="1" a="1"/>
  <c r="S7" i="1" s="1"/>
  <c r="T7" i="1" s="1"/>
  <c r="R7" i="1"/>
  <c r="Q7" i="1"/>
  <c r="Q7" i="1" a="1"/>
  <c r="O7" i="1" a="1"/>
  <c r="O7" i="1" s="1"/>
  <c r="P7" i="1" s="1"/>
  <c r="M7" i="1" a="1"/>
  <c r="M7" i="1" s="1"/>
  <c r="N7" i="1" s="1"/>
  <c r="K7" i="1" a="1"/>
  <c r="K7" i="1" s="1"/>
  <c r="L7" i="1" s="1"/>
  <c r="I7" i="1"/>
  <c r="J7" i="1" s="1"/>
  <c r="I7" i="1" a="1"/>
  <c r="G7" i="1"/>
  <c r="H7" i="1" s="1"/>
  <c r="G7" i="1" a="1"/>
  <c r="E7" i="1"/>
  <c r="F7" i="1" s="1"/>
  <c r="AM7" i="1" s="1"/>
  <c r="E7" i="1" a="1"/>
  <c r="AN6" i="1" a="1"/>
  <c r="AN6" i="1" s="1"/>
  <c r="AO6" i="1" s="1"/>
  <c r="AK6" i="1" a="1"/>
  <c r="AK6" i="1" s="1"/>
  <c r="AL6" i="1" s="1"/>
  <c r="AI6" i="1"/>
  <c r="AJ6" i="1" s="1"/>
  <c r="AI6" i="1" a="1"/>
  <c r="AG6" i="1"/>
  <c r="AH6" i="1" s="1"/>
  <c r="AG6" i="1" a="1"/>
  <c r="AE6" i="1"/>
  <c r="AF6" i="1" s="1"/>
  <c r="AE6" i="1" a="1"/>
  <c r="AC6" i="1" a="1"/>
  <c r="AC6" i="1" s="1"/>
  <c r="AD6" i="1" s="1"/>
  <c r="AB6" i="1"/>
  <c r="AA6" i="1"/>
  <c r="AA6" i="1" a="1"/>
  <c r="Y6" i="1" a="1"/>
  <c r="Y6" i="1" s="1"/>
  <c r="Z6" i="1" s="1"/>
  <c r="W6" i="1" a="1"/>
  <c r="W6" i="1" s="1"/>
  <c r="X6" i="1" s="1"/>
  <c r="U6" i="1" a="1"/>
  <c r="U6" i="1" s="1"/>
  <c r="V6" i="1" s="1"/>
  <c r="S6" i="1"/>
  <c r="T6" i="1" s="1"/>
  <c r="S6" i="1" a="1"/>
  <c r="Q6" i="1"/>
  <c r="R6" i="1" s="1"/>
  <c r="Q6" i="1" a="1"/>
  <c r="O6" i="1"/>
  <c r="P6" i="1" s="1"/>
  <c r="O6" i="1" a="1"/>
  <c r="M6" i="1" a="1"/>
  <c r="M6" i="1" s="1"/>
  <c r="N6" i="1" s="1"/>
  <c r="L6" i="1"/>
  <c r="K6" i="1"/>
  <c r="K6" i="1" a="1"/>
  <c r="I6" i="1" a="1"/>
  <c r="I6" i="1" s="1"/>
  <c r="J6" i="1" s="1"/>
  <c r="G6" i="1" a="1"/>
  <c r="G6" i="1" s="1"/>
  <c r="H6" i="1" s="1"/>
  <c r="E6" i="1" a="1"/>
  <c r="E6" i="1" s="1"/>
  <c r="F6" i="1" s="1"/>
  <c r="AN5" i="1"/>
  <c r="AO5" i="1" s="1"/>
  <c r="AN5" i="1" a="1"/>
  <c r="AL5" i="1"/>
  <c r="AK5" i="1"/>
  <c r="AK5" i="1" a="1"/>
  <c r="AI5" i="1" a="1"/>
  <c r="AI5" i="1" s="1"/>
  <c r="AJ5" i="1" s="1"/>
  <c r="AG5" i="1" a="1"/>
  <c r="AG5" i="1" s="1"/>
  <c r="AH5" i="1" s="1"/>
  <c r="AE5" i="1" a="1"/>
  <c r="AE5" i="1" s="1"/>
  <c r="AF5" i="1" s="1"/>
  <c r="AC5" i="1"/>
  <c r="AD5" i="1" s="1"/>
  <c r="AC5" i="1" a="1"/>
  <c r="AA5" i="1"/>
  <c r="AB5" i="1" s="1"/>
  <c r="AA5" i="1" a="1"/>
  <c r="Y5" i="1"/>
  <c r="Z5" i="1" s="1"/>
  <c r="Y5" i="1" a="1"/>
  <c r="X5" i="1"/>
  <c r="W5" i="1"/>
  <c r="W5" i="1" a="1"/>
  <c r="V5" i="1"/>
  <c r="U5" i="1"/>
  <c r="U5" i="1" a="1"/>
  <c r="S5" i="1" a="1"/>
  <c r="S5" i="1" s="1"/>
  <c r="T5" i="1" s="1"/>
  <c r="Q5" i="1" a="1"/>
  <c r="Q5" i="1" s="1"/>
  <c r="R5" i="1" s="1"/>
  <c r="O5" i="1" a="1"/>
  <c r="O5" i="1" s="1"/>
  <c r="P5" i="1" s="1"/>
  <c r="M5" i="1"/>
  <c r="N5" i="1" s="1"/>
  <c r="M5" i="1" a="1"/>
  <c r="K5" i="1"/>
  <c r="L5" i="1" s="1"/>
  <c r="K5" i="1" a="1"/>
  <c r="I5" i="1" a="1"/>
  <c r="I5" i="1" s="1"/>
  <c r="J5" i="1" s="1"/>
  <c r="H5" i="1"/>
  <c r="G5" i="1"/>
  <c r="G5" i="1" a="1"/>
  <c r="F5" i="1"/>
  <c r="E5" i="1"/>
  <c r="E5" i="1" a="1"/>
  <c r="AN4" i="1" a="1"/>
  <c r="AN4" i="1" s="1"/>
  <c r="AO4" i="1" s="1"/>
  <c r="AK4" i="1"/>
  <c r="AL4" i="1" s="1"/>
  <c r="AK4" i="1" a="1"/>
  <c r="AI4" i="1" a="1"/>
  <c r="AI4" i="1" s="1"/>
  <c r="AJ4" i="1" s="1"/>
  <c r="AH4" i="1"/>
  <c r="AG4" i="1"/>
  <c r="AG4" i="1" a="1"/>
  <c r="AF4" i="1"/>
  <c r="AE4" i="1"/>
  <c r="AE4" i="1" a="1"/>
  <c r="AC4" i="1" a="1"/>
  <c r="AC4" i="1" s="1"/>
  <c r="AD4" i="1" s="1"/>
  <c r="AA4" i="1" a="1"/>
  <c r="AA4" i="1" s="1"/>
  <c r="AB4" i="1" s="1"/>
  <c r="Y4" i="1" a="1"/>
  <c r="Y4" i="1" s="1"/>
  <c r="Z4" i="1" s="1"/>
  <c r="W4" i="1"/>
  <c r="X4" i="1" s="1"/>
  <c r="W4" i="1" a="1"/>
  <c r="U4" i="1"/>
  <c r="V4" i="1" s="1"/>
  <c r="U4" i="1" a="1"/>
  <c r="S4" i="1" a="1"/>
  <c r="S4" i="1" s="1"/>
  <c r="T4" i="1" s="1"/>
  <c r="R4" i="1"/>
  <c r="Q4" i="1"/>
  <c r="Q4" i="1" a="1"/>
  <c r="P4" i="1"/>
  <c r="O4" i="1"/>
  <c r="O4" i="1" a="1"/>
  <c r="M4" i="1" a="1"/>
  <c r="M4" i="1" s="1"/>
  <c r="N4" i="1" s="1"/>
  <c r="K4" i="1" a="1"/>
  <c r="K4" i="1" s="1"/>
  <c r="L4" i="1" s="1"/>
  <c r="I4" i="1" a="1"/>
  <c r="I4" i="1" s="1"/>
  <c r="J4" i="1" s="1"/>
  <c r="G4" i="1"/>
  <c r="H4" i="1" s="1"/>
  <c r="G4" i="1" a="1"/>
  <c r="E4" i="1"/>
  <c r="F4" i="1" s="1"/>
  <c r="E4" i="1" a="1"/>
  <c r="AN3" i="1" a="1"/>
  <c r="AN3" i="1" s="1"/>
  <c r="AO3" i="1" s="1"/>
  <c r="AK3" i="1" a="1"/>
  <c r="AK3" i="1" s="1"/>
  <c r="AL3" i="1" s="1"/>
  <c r="AI3" i="1" a="1"/>
  <c r="AI3" i="1" s="1"/>
  <c r="AJ3" i="1" s="1"/>
  <c r="AG3" i="1"/>
  <c r="AH3" i="1" s="1"/>
  <c r="AG3" i="1" a="1"/>
  <c r="AE3" i="1"/>
  <c r="AF3" i="1" s="1"/>
  <c r="AE3" i="1" a="1"/>
  <c r="AC3" i="1" a="1"/>
  <c r="AC3" i="1" s="1"/>
  <c r="AD3" i="1" s="1"/>
  <c r="AB3" i="1"/>
  <c r="AA3" i="1"/>
  <c r="AA3" i="1" a="1"/>
  <c r="Z3" i="1"/>
  <c r="Y3" i="1"/>
  <c r="Y3" i="1" a="1"/>
  <c r="W3" i="1" a="1"/>
  <c r="W3" i="1" s="1"/>
  <c r="X3" i="1" s="1"/>
  <c r="U3" i="1" a="1"/>
  <c r="U3" i="1" s="1"/>
  <c r="V3" i="1" s="1"/>
  <c r="S3" i="1" a="1"/>
  <c r="S3" i="1" s="1"/>
  <c r="T3" i="1" s="1"/>
  <c r="Q3" i="1"/>
  <c r="R3" i="1" s="1"/>
  <c r="Q3" i="1" a="1"/>
  <c r="O3" i="1"/>
  <c r="P3" i="1" s="1"/>
  <c r="O3" i="1" a="1"/>
  <c r="M3" i="1" a="1"/>
  <c r="M3" i="1" s="1"/>
  <c r="N3" i="1" s="1"/>
  <c r="L3" i="1"/>
  <c r="K3" i="1"/>
  <c r="K3" i="1" a="1"/>
  <c r="J3" i="1"/>
  <c r="I3" i="1"/>
  <c r="I3" i="1" a="1"/>
  <c r="G3" i="1" a="1"/>
  <c r="G3" i="1" s="1"/>
  <c r="H3" i="1" s="1"/>
  <c r="E3" i="1" a="1"/>
  <c r="E3" i="1" s="1"/>
  <c r="F3" i="1" s="1"/>
  <c r="AN2" i="1" a="1"/>
  <c r="AN2" i="1" s="1"/>
  <c r="AO2" i="1" s="1"/>
  <c r="AL2" i="1"/>
  <c r="AK2" i="1"/>
  <c r="AK2" i="1" a="1"/>
  <c r="AJ2" i="1"/>
  <c r="AI2" i="1"/>
  <c r="AI2" i="1" a="1"/>
  <c r="AG2" i="1" a="1"/>
  <c r="AG2" i="1" s="1"/>
  <c r="AH2" i="1" s="1"/>
  <c r="AE2" i="1" a="1"/>
  <c r="AE2" i="1" s="1"/>
  <c r="AF2" i="1" s="1"/>
  <c r="AC2" i="1" a="1"/>
  <c r="AC2" i="1" s="1"/>
  <c r="AD2" i="1" s="1"/>
  <c r="AA2" i="1"/>
  <c r="AB2" i="1" s="1"/>
  <c r="AA2" i="1" a="1"/>
  <c r="Y2" i="1" a="1"/>
  <c r="Y2" i="1" s="1"/>
  <c r="Z2" i="1" s="1"/>
  <c r="W2" i="1" a="1"/>
  <c r="W2" i="1" s="1"/>
  <c r="X2" i="1" s="1"/>
  <c r="V2" i="1"/>
  <c r="U2" i="1"/>
  <c r="U2" i="1" a="1"/>
  <c r="S2" i="1"/>
  <c r="T2" i="1" s="1"/>
  <c r="S2" i="1" a="1"/>
  <c r="Q2" i="1" a="1"/>
  <c r="Q2" i="1" s="1"/>
  <c r="R2" i="1" s="1"/>
  <c r="O2" i="1" a="1"/>
  <c r="O2" i="1" s="1"/>
  <c r="P2" i="1" s="1"/>
  <c r="M2" i="1" a="1"/>
  <c r="M2" i="1" s="1"/>
  <c r="N2" i="1" s="1"/>
  <c r="K2" i="1"/>
  <c r="L2" i="1" s="1"/>
  <c r="K2" i="1" a="1"/>
  <c r="I2" i="1" a="1"/>
  <c r="I2" i="1" s="1"/>
  <c r="J2" i="1" s="1"/>
  <c r="G2" i="1" a="1"/>
  <c r="G2" i="1" s="1"/>
  <c r="H2" i="1" s="1"/>
  <c r="F2" i="1"/>
  <c r="E2" i="1"/>
  <c r="E2" i="1" a="1"/>
  <c r="AM2" i="1" l="1"/>
  <c r="AM9" i="1"/>
  <c r="AM4" i="1"/>
  <c r="AM5" i="1"/>
  <c r="AM6" i="1"/>
  <c r="AM3" i="1"/>
  <c r="AM8" i="1"/>
  <c r="AM10" i="1"/>
  <c r="AM22" i="1"/>
  <c r="AM12" i="1"/>
  <c r="AM13" i="1"/>
  <c r="AM14" i="1"/>
  <c r="AM16" i="1"/>
  <c r="AM18" i="1"/>
  <c r="AM11" i="1"/>
  <c r="AM15" i="1"/>
  <c r="AM27" i="1"/>
  <c r="AM19" i="1"/>
  <c r="AM20" i="1"/>
  <c r="H23" i="1"/>
  <c r="AM23" i="1" s="1"/>
  <c r="AM26" i="1"/>
  <c r="AM30" i="1"/>
  <c r="AM31" i="1"/>
  <c r="AM41" i="1"/>
  <c r="AM42" i="1"/>
  <c r="AM24" i="1"/>
  <c r="AM36" i="1"/>
  <c r="AM28" i="1"/>
  <c r="AM33" i="1"/>
  <c r="AM39" i="1"/>
  <c r="AM35" i="1"/>
  <c r="AM29" i="1"/>
  <c r="AM32" i="1"/>
  <c r="AM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<sst xmlns="http://schemas.openxmlformats.org/spreadsheetml/2006/main" count="211" uniqueCount="116">
  <si>
    <t>Startup</t>
  </si>
  <si>
    <t>Funding</t>
  </si>
  <si>
    <t>Industry</t>
  </si>
  <si>
    <t>Technology</t>
  </si>
  <si>
    <t>Keyword_SDG_1</t>
  </si>
  <si>
    <t>SDG1</t>
  </si>
  <si>
    <t>Keyword_SDG_2</t>
  </si>
  <si>
    <t>SDG2</t>
  </si>
  <si>
    <t>Keyword_SDG_3</t>
  </si>
  <si>
    <t>SDG3</t>
  </si>
  <si>
    <t>Keyword_SDG_4</t>
  </si>
  <si>
    <t>SDG4</t>
  </si>
  <si>
    <t>Keyword_SDG_5</t>
  </si>
  <si>
    <t>SDG5</t>
  </si>
  <si>
    <t>Keyword_SDG_6</t>
  </si>
  <si>
    <t>SDG6</t>
  </si>
  <si>
    <t>Keyword_SDG_7</t>
  </si>
  <si>
    <t>SDG7</t>
  </si>
  <si>
    <t>Keyword_SDG_8</t>
  </si>
  <si>
    <t>SDG8</t>
  </si>
  <si>
    <t>Keyword_SDG_9</t>
  </si>
  <si>
    <t>SDG9</t>
  </si>
  <si>
    <t>Keyword_SDG_10</t>
  </si>
  <si>
    <t>SDG10</t>
  </si>
  <si>
    <t>Keyword_SDG_11</t>
  </si>
  <si>
    <t>SDG11</t>
  </si>
  <si>
    <t>Keyword_SDG_12</t>
  </si>
  <si>
    <t>SDG12</t>
  </si>
  <si>
    <t>Keyword_SDG_13</t>
  </si>
  <si>
    <t>SDG13</t>
  </si>
  <si>
    <t>Keyword_SDG_14</t>
  </si>
  <si>
    <t>SDG14</t>
  </si>
  <si>
    <t>Keyword_SDG_15</t>
  </si>
  <si>
    <t>SDG15</t>
  </si>
  <si>
    <t>Keyword_SDG_16</t>
  </si>
  <si>
    <t>SDG16</t>
  </si>
  <si>
    <t>Keyword_SDG_17</t>
  </si>
  <si>
    <t>SDG17</t>
  </si>
  <si>
    <t>NUMBER OF APPLICABLE SDGS</t>
  </si>
  <si>
    <t>Keyword_STI</t>
  </si>
  <si>
    <t>STI</t>
  </si>
  <si>
    <t>We provide a circular solution for the takeaway food packaging. Our partners can choose from a closed loop service with packaging finance, cleaning and sanitation and digitalisation of assets. Our service is covered by a monthly fee that is charged per use of our Bumernags.</t>
  </si>
  <si>
    <t>Seed (0.25 M EUR - &lt; 1 M EUR)</t>
  </si>
  <si>
    <t>Foodtech &amp; Drinks</t>
  </si>
  <si>
    <t>Internet Of Things</t>
  </si>
  <si>
    <t>Marketplace to connect companies to share spaces.</t>
  </si>
  <si>
    <t>Pre-seed (&lt; 0.25 M EUR)</t>
  </si>
  <si>
    <t>Logistic Tech</t>
  </si>
  <si>
    <t>Artificial Intelligence</t>
  </si>
  <si>
    <t>We make investment accessible, understandable &amp; diversified for all in a user-friendly platform. Vesto turns savers into investors giving them high returns.</t>
  </si>
  <si>
    <t>Fintech &amp; Insurtech</t>
  </si>
  <si>
    <t>Big Data</t>
  </si>
  <si>
    <t>Somos una red colaborativa física y digital, donde profesionales y empresas se potencian y articulan con su entorno privado y público, regional, nacional e internacional. 
Generamos que gobiernos, universidades, centros tecnológicos, asociaciones y clusters participen activamente en satisfacer todas las necesidades y además facilitamos que estos interactúen con sus pares de otros países.</t>
  </si>
  <si>
    <t>Business &amp; Productivity</t>
  </si>
  <si>
    <t>We link people with needs to people who can solve them, generating a new job market that offers a valuable and innovative solution for those who need to solve household tasks.</t>
  </si>
  <si>
    <t xml:space="preserve">Cloud Computing </t>
  </si>
  <si>
    <t>Importación, desarrollo y venta de productos eco-sostenibles.</t>
  </si>
  <si>
    <t>Greentech</t>
  </si>
  <si>
    <t>Biotech &amp; Synthetic Biology</t>
  </si>
  <si>
    <t>Opground connects job opportunities with developers, searching, applying and taking the first interviews automatically for them, so that companies, who get the best eight profiles in less than five minutes, connect with the most tailored three, and paying only when both parties want to proceed with the process.</t>
  </si>
  <si>
    <t>It is a SAAS that allows brands to create geolocated treasure hunts and maps with augmented reality to gamify their customer experiences. The user can enjoy the experience throught an app.</t>
  </si>
  <si>
    <t>Mobile</t>
  </si>
  <si>
    <t>Virtual Reality &amp; Augmented Reality</t>
  </si>
  <si>
    <t>Somos una empresa Fintech que esta creando un Saas para ayudar a las empresas a gestionar y planificar sus flujos de caja utilizando AI</t>
  </si>
  <si>
    <t>Our first product is KORU which we have
developed within the last 12 month. 
KORU is the first AI powered eco smart planter &amp; air-purifier to nurture plants and fight COVID-19.
Business activity:
We launch KORU in March '21 on Kickstarter and Indiegogo. Afterwards, we will sell KORU through our e-commerce to B2C and directly to B2B customers like offices, hotels and restaurants.</t>
  </si>
  <si>
    <t>It provides a full logistic solution for Ecommerce shops. To put it simply, you sell and we do the rest. We cover all the stages of your fulfillment, including receiving and storing your product in our network of warehouses, preparing your orders (pick &amp; pack) and shipping them to your final customer. We even manage your returns so that you can focus all your attention in growing your business. In Amphora we have developed an in-house software where you can manage all your logistics.</t>
  </si>
  <si>
    <t>Inmersia is developing the first virtual and augmented reality smart glasses and will market the glasses and the software in them for consumers and businesses, together with the IP developed by the company.</t>
  </si>
  <si>
    <t>Hardware &amp; Wearables</t>
  </si>
  <si>
    <t>SearchFunnels™ Websites Give You The ONLY Funnel You Need To Drive Mass Traffic, Convert More Leads AND Make More Sales Online.</t>
  </si>
  <si>
    <t>Adtech &amp; Marketing</t>
  </si>
  <si>
    <t>Our business goal is to sell houses for less than € 20. To do this, we provide a platform where we raffled tickets off, so that the seller sells it for the desired value and the buyer does so for less than € 20.</t>
  </si>
  <si>
    <t>Ecommerce</t>
  </si>
  <si>
    <t>Jibu h2o encourages the consumption of tap water with a new concept of refilling stations to provide a responsible, convenient and plastic-free alternative.</t>
  </si>
  <si>
    <t>Marketplace to put in contact freelancers with companies that need their services</t>
  </si>
  <si>
    <t>Undisclosed</t>
  </si>
  <si>
    <t>Fintech, helping Borrowers and Lenders to digitalize their business</t>
  </si>
  <si>
    <t>Series A (1 M EUR - &lt; 5 M EUR)</t>
  </si>
  <si>
    <t>We develop many different kind of softwares like the e-procurament software, whistleblowing and transparency softwares. our tools has like clients the Public Administration and Large and Medium Enterprises.</t>
  </si>
  <si>
    <t>ICT &amp; Telecom</t>
  </si>
  <si>
    <t>ICT</t>
  </si>
  <si>
    <t xml:space="preserve">AI (Artifical Intelligence) in computer vision &amp; deep learning, for food &amp; coronavirus.
</t>
  </si>
  <si>
    <t>We develop a software that enables educational institutions to set up and run an exclusive online platform for their alumni community to keep its members connected and engaged. We also offer all the tools so that this community can be managed in an efficient and centralized way.</t>
  </si>
  <si>
    <t>Bamboo Energy SL, una spin off de l?Institut de Recerca en Energia de Catalunya (IREC) creada al juliol de 2020, ofereix una plataforma escalable i flexible per agregadors independents i comercialitzadores per gestionar eficientment recursos energètics distribuïts. La plataforma és una eina que millorar l?operació dels agregadors utilitzant intel·ligència artificial, models matemàtic sofisticats i computació al núvol. BE ofereix també altres productes software de gestió inteligent d'energia.</t>
  </si>
  <si>
    <t>Qurv develops wide-spectrum image sensor technologies and integrated solutions to enable enhanced computer vision applications, addressing the growing needs of an autonomous and intelligent new world. At scale and to everyone.</t>
  </si>
  <si>
    <t>Nanotechnology &amp; New Materials</t>
  </si>
  <si>
    <t>We create advanced technological tools for scientific research. Our mission is to provide the research community with reliable photoreactors to ensure reproducible experiments.</t>
  </si>
  <si>
    <t>Systems Integration &amp; Advanced Manufacturing</t>
  </si>
  <si>
    <t>Reveal Genomics was born on September 17th, 2020 to improve the health and well-being of patients with breast cancer and other types of cancer developing innovative tests of high analytical complexity, but easy-to-interpret results, using different biopsy-based approaches.</t>
  </si>
  <si>
    <t>Biotech &amp; Pharma</t>
  </si>
  <si>
    <t>Gyala Therapeutics is a spin off from Hospital Clínic ? IDIBAPS (Barcelona) focused on developing new CAR-T therapies for treating hematological malignancies. We raised ?1,500,000 of seed financing from Invivo Ventures in May 2020.</t>
  </si>
  <si>
    <t>Exheus es el informe de salud más sofisticado del mundo que analiza cómo se expresan los 22.000 genes de tu genoma mediante inteligencia artificial. En base a la información de la expresión de los genes y el soporte de nuestros expertos proporcionamos recomendaciones personalizadas con el objetivo de mejorar el estado de salud tanto a nivel de prevención como de recomendaciones para mejorar nuestra calidad de vida.</t>
  </si>
  <si>
    <t>Qbeast is a spin-off of the Barcelona Supercomputing Center and takes a ?Cubistic approach? on Big Data. With an innovative data storage technology, Qbeast organizes and manages data matching the way our brains consume it. The platform produces the same insights while only accessing a small fraction of available data. This is what we call Data Leverage. Organizations can remove the unnecessary by adjusting the precision of data analytics to analyze data interactively and up to 100 times faster.</t>
  </si>
  <si>
    <t>Groenlandia coolers are built using optimized materials to improve their performance</t>
  </si>
  <si>
    <t>Designed to help organizations support their teams, Foundations, (formerly Evermind), enables people to take care of their mental wellbeing on their own terms, in a way that’s cost-effective.</t>
  </si>
  <si>
    <t>BehaVR creates digital therapeutics for behavioral health using Virtual Reality. We focus at the intersection of behavioral health and chronic disease, building skills of stress resilience, emotional regulation and self-efficacy, helping people better cope with their conditions, be more adherent to care plans, and improve their overall health.</t>
  </si>
  <si>
    <t>We offer a subscription service for our videoconference and we will receive a percentage of the price students pay for the courses.</t>
  </si>
  <si>
    <t>Edtech</t>
  </si>
  <si>
    <t>Connectivity &amp; 5G</t>
  </si>
  <si>
    <t>We will design and manufacture a system that will allow the customer to buy the car with or without battery.
Also we want to develop the PowerHome. It is a battery that stores energy, detects power outages, and automatically becomes the power source for your home if the electrical grid stops working.</t>
  </si>
  <si>
    <t>Mobility</t>
  </si>
  <si>
    <t>Aptadel Therapeutics is a biotech company focused on the development of cancer treatment based on aptamer technology</t>
  </si>
  <si>
    <t>Drug Development</t>
  </si>
  <si>
    <t>Crypto Currency Exchange Platform - Fiat to Crypto to Fiat (Bitcoin, Ethereum etc)</t>
  </si>
  <si>
    <t>Blockchain</t>
  </si>
  <si>
    <t>Enginyeria de producte IoT a mida per a empreses. Des del prototipatge fins a la industrialització. Disseny i desenvolupament electrònic i mecànic. Desenvolupament de firmware. Disseny i desenvolupament de software i app. Prototipatge . Gestió de proveïdors i fabricació Taller d?ensamblatge. Gestió de motlles. Certificacions de producte. Assessors acreditats d?ACCIÓ</t>
  </si>
  <si>
    <t>The main activity of the company is to design, develop and commercialize games for various platforms (PC, consoles, mobiles...).</t>
  </si>
  <si>
    <t>Gaming</t>
  </si>
  <si>
    <t>HayStack is an Artificial Intelligence solution that automatically analyses and matches personality, values and needs - from video. It helps you to select people that can make the biggest positive impact in your business.</t>
  </si>
  <si>
    <t>BeChained ofereix una plataforma Automated Demand-Response que habilita a Consumidors i Agregadors a participat al Mercat Elèctric de Balanç venent la flexibilitat energètica per generar nous ingressos, controlar el seus consums i reduir les seves emissions de CO2.</t>
  </si>
  <si>
    <t>Haddock es el primer SaaS B2B especializado en el sector de la restauración que ayuda a optimizar el control de costes con inteligencia artificial.</t>
  </si>
  <si>
    <t>Somos la primera empresa de alarmas de seguridad "sharing", donde el cliente escoge el periodo de tiempo por el cual necesita la alarma y paga solo por el tiempo reservado. Sin comprar la alarma, contratos de larga duración ni cuotas fijas mensuales.</t>
  </si>
  <si>
    <t>Wellness &amp; Beauty</t>
  </si>
  <si>
    <t>3D Printing</t>
  </si>
  <si>
    <t>It simplifica la creación, envío y seguimiento de tus campañas de email</t>
  </si>
  <si>
    <t>Our planet is continually changing. Many of these changes pose threats to life and businesses. Our mission is to understand these changes and develop a deeper understanding of our planet using data.</t>
  </si>
  <si>
    <t>Bring your brand community alive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</si>
</sst>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0"/>
      <name val="Calibri"/>
      <family val="2"/>
      <scheme val="minor"/>
    </font>
    <font>
      <b/>
      <sz val="11"/>
      <color theme="0"/>
      <name val="Calibri"/>
      <family val="2"/>
      <scheme val="minor"/>
    </font>
  </fonts>
  <fills count="3">
    <fill>
      <patternFill patternType="none"/>
    </fill>
    <fill>
      <patternFill patternType="gray125"/>
    </fill>
    <fill>
      <patternFill patternType="solid">
        <fgColor rgb="FF0054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3" fontId="1" fillId="2" borderId="1" xfId="0" applyNumberFormat="1" applyFont="1" applyFill="1" applyBorder="1" applyAlignment="1">
      <alignment vertical="center" wrapText="1"/>
    </xf>
    <xf numFmtId="0" fontId="1" fillId="2" borderId="1" xfId="0" applyFont="1" applyFill="1" applyBorder="1" applyAlignment="1">
      <alignment vertical="center" wrapText="1"/>
    </xf>
    <xf numFmtId="3" fontId="2" fillId="2" borderId="0" xfId="0" applyNumberFormat="1"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ydkotar/Documents/Barcelona/SciTech%20DiploHub/VER%20Benchmark%20Report/Indicator%20Start%20Ups/Appendix%20B.%20Startup%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words"/>
      <sheetName val="Industry"/>
      <sheetName val="Summary"/>
      <sheetName val="All.Data"/>
      <sheetName val="Data.2020"/>
      <sheetName val="Data.2019"/>
      <sheetName val="Data.2018"/>
      <sheetName val="Data.2017"/>
      <sheetName val="Historical"/>
      <sheetName val="2020"/>
      <sheetName val="2019"/>
      <sheetName val="2018"/>
      <sheetName val="2017"/>
      <sheetName val="2016"/>
      <sheetName val="Classificació sectors"/>
    </sheetNames>
    <sheetDataSet>
      <sheetData sheetId="0">
        <row r="2">
          <cell r="A2" t="str">
            <v>extreme poverty</v>
          </cell>
          <cell r="B2" t="str">
            <v>land tenure rights </v>
          </cell>
          <cell r="C2" t="str">
            <v>elderly</v>
          </cell>
          <cell r="D2" t="str">
            <v>school</v>
          </cell>
          <cell r="E2" t="str">
            <v>gender inequality</v>
          </cell>
          <cell r="F2" t="str">
            <v>Safe</v>
          </cell>
          <cell r="G2" t="str">
            <v>energy efficiency</v>
          </cell>
          <cell r="H2" t="str">
            <v>economic growth</v>
          </cell>
          <cell r="I2" t="str">
            <v>industrial growth</v>
          </cell>
          <cell r="J2" t="str">
            <v>equality</v>
          </cell>
          <cell r="K2" t="str">
            <v>city</v>
          </cell>
          <cell r="L2" t="str">
            <v>environmental pollution</v>
          </cell>
          <cell r="M2" t="str">
            <v>climate action </v>
          </cell>
          <cell r="N2" t="str">
            <v>marine</v>
          </cell>
          <cell r="O2" t="str">
            <v>terrestrial</v>
          </cell>
          <cell r="Q2" t="str">
            <v>debt</v>
          </cell>
          <cell r="R2" t="str">
            <v>science</v>
          </cell>
        </row>
        <row r="3">
          <cell r="A3" t="str">
            <v>groups and communities</v>
          </cell>
          <cell r="B3" t="str">
            <v>smallholder</v>
          </cell>
          <cell r="C3" t="str">
            <v>health</v>
          </cell>
          <cell r="D3" t="str">
            <v>children and teenagers</v>
          </cell>
          <cell r="E3" t="str">
            <v>LGBTI</v>
          </cell>
          <cell r="F3" t="str">
            <v>water access</v>
          </cell>
          <cell r="G3" t="str">
            <v>energy consumption</v>
          </cell>
          <cell r="H3" t="str">
            <v>public media</v>
          </cell>
          <cell r="I3" t="str">
            <v>scientific</v>
          </cell>
          <cell r="J3" t="str">
            <v>immigrants</v>
          </cell>
          <cell r="K3" t="str">
            <v>lighting</v>
          </cell>
          <cell r="L3" t="str">
            <v>hazardous waste</v>
          </cell>
          <cell r="M3" t="str">
            <v>climate adaptation</v>
          </cell>
          <cell r="N3" t="str">
            <v>ocean</v>
          </cell>
          <cell r="O3" t="str">
            <v>land management</v>
          </cell>
          <cell r="Q3" t="str">
            <v>cooperation and aid</v>
          </cell>
          <cell r="R3" t="str">
            <v>technology</v>
          </cell>
        </row>
        <row r="4">
          <cell r="A4" t="str">
            <v>cooperation and aid</v>
          </cell>
          <cell r="B4" t="str">
            <v>farm</v>
          </cell>
          <cell r="C4" t="str">
            <v>disease</v>
          </cell>
          <cell r="D4" t="str">
            <v>young people</v>
          </cell>
          <cell r="E4" t="str">
            <v>LGBT</v>
          </cell>
          <cell r="F4" t="str">
            <v>drinking water</v>
          </cell>
          <cell r="G4" t="str">
            <v>energy transition</v>
          </cell>
          <cell r="H4" t="str">
            <v>pensions</v>
          </cell>
          <cell r="I4" t="str">
            <v>communication</v>
          </cell>
          <cell r="J4" t="str">
            <v>immigrant</v>
          </cell>
          <cell r="K4" t="str">
            <v>cementery</v>
          </cell>
          <cell r="L4" t="str">
            <v>hazardous chemical</v>
          </cell>
          <cell r="M4" t="str">
            <v>climate change</v>
          </cell>
          <cell r="N4" t="str">
            <v>oceans</v>
          </cell>
          <cell r="O4" t="str">
            <v>fire</v>
          </cell>
          <cell r="Q4" t="str">
            <v>governments</v>
          </cell>
          <cell r="R4" t="str">
            <v>advancement</v>
          </cell>
        </row>
        <row r="5">
          <cell r="A5" t="str">
            <v>elderly</v>
          </cell>
          <cell r="B5" t="str">
            <v>forestry</v>
          </cell>
          <cell r="C5" t="str">
            <v>illness</v>
          </cell>
          <cell r="D5" t="str">
            <v>human rights</v>
          </cell>
          <cell r="E5" t="str">
            <v>care for women</v>
          </cell>
          <cell r="F5" t="str">
            <v>clean</v>
          </cell>
          <cell r="G5" t="str">
            <v>clean energy technology</v>
          </cell>
          <cell r="H5" t="str">
            <v>pension</v>
          </cell>
          <cell r="I5" t="str">
            <v>industrial diversification</v>
          </cell>
          <cell r="J5" t="str">
            <v>disabilities</v>
          </cell>
          <cell r="K5" t="str">
            <v>urban planning</v>
          </cell>
          <cell r="L5" t="str">
            <v>hazardous chemicals</v>
          </cell>
          <cell r="M5" t="str">
            <v>climate capitalism</v>
          </cell>
          <cell r="N5" t="str">
            <v>sea</v>
          </cell>
          <cell r="O5" t="str">
            <v>land</v>
          </cell>
          <cell r="Q5" t="str">
            <v>government</v>
          </cell>
          <cell r="R5" t="str">
            <v>sci</v>
          </cell>
        </row>
        <row r="6">
          <cell r="A6" t="str">
            <v>poverty alleviation</v>
          </cell>
          <cell r="B6" t="str">
            <v>agriculture</v>
          </cell>
          <cell r="C6" t="str">
            <v>mortality</v>
          </cell>
          <cell r="D6" t="str">
            <v>elderly</v>
          </cell>
          <cell r="E6" t="str">
            <v>families</v>
          </cell>
          <cell r="F6" t="str">
            <v>water source</v>
          </cell>
          <cell r="G6" t="str">
            <v>energy justice</v>
          </cell>
          <cell r="H6" t="str">
            <v>youth</v>
          </cell>
          <cell r="I6" t="str">
            <v>infrastructural development</v>
          </cell>
          <cell r="J6" t="str">
            <v>disability</v>
          </cell>
          <cell r="K6" t="str">
            <v>large-infrastructure</v>
          </cell>
          <cell r="L6" t="str">
            <v>toxic chemicals</v>
          </cell>
          <cell r="M6" t="str">
            <v>climate effect</v>
          </cell>
          <cell r="N6" t="str">
            <v>coast</v>
          </cell>
          <cell r="O6" t="str">
            <v>inland</v>
          </cell>
          <cell r="Q6" t="str">
            <v>tax</v>
          </cell>
          <cell r="R6" t="str">
            <v>forums</v>
          </cell>
        </row>
        <row r="7">
          <cell r="A7" t="str">
            <v>poverty eradication</v>
          </cell>
          <cell r="B7" t="str">
            <v>fishery</v>
          </cell>
          <cell r="C7" t="str">
            <v>battered child syndrome</v>
          </cell>
          <cell r="D7" t="str">
            <v>museums</v>
          </cell>
          <cell r="E7" t="str">
            <v>family</v>
          </cell>
          <cell r="F7" t="str">
            <v>water</v>
          </cell>
          <cell r="G7" t="str">
            <v>energy poverty</v>
          </cell>
          <cell r="H7" t="str">
            <v>consumer</v>
          </cell>
          <cell r="I7" t="str">
            <v>infrastructural investment</v>
          </cell>
          <cell r="J7" t="str">
            <v>economic</v>
          </cell>
          <cell r="K7" t="str">
            <v>street surface</v>
          </cell>
          <cell r="L7" t="str">
            <v>chemical pollution</v>
          </cell>
          <cell r="M7" t="str">
            <v>climate equity</v>
          </cell>
          <cell r="N7" t="str">
            <v>mangrove</v>
          </cell>
          <cell r="O7" t="str">
            <v>freshwater</v>
          </cell>
          <cell r="Q7" t="str">
            <v>taxes</v>
          </cell>
          <cell r="R7" t="str">
            <v>scientist</v>
          </cell>
        </row>
        <row r="8">
          <cell r="A8" t="str">
            <v>poverty reduction</v>
          </cell>
          <cell r="B8" t="str">
            <v>food produce</v>
          </cell>
          <cell r="C8" t="str">
            <v>cardiovascular disease</v>
          </cell>
          <cell r="D8" t="str">
            <v>museum</v>
          </cell>
          <cell r="E8" t="str">
            <v>promoting women</v>
          </cell>
          <cell r="F8" t="str">
            <v>sanitation and hygiene</v>
          </cell>
          <cell r="G8" t="str">
            <v>energy policy</v>
          </cell>
          <cell r="H8" t="str">
            <v>liquidity</v>
          </cell>
          <cell r="I8" t="str">
            <v>public infrastructure</v>
          </cell>
          <cell r="J8" t="str">
            <v>financial</v>
          </cell>
          <cell r="K8" t="str">
            <v>road-infrastructure</v>
          </cell>
          <cell r="L8" t="str">
            <v>ozone depletion</v>
          </cell>
          <cell r="M8" t="str">
            <v>climate feedback</v>
          </cell>
          <cell r="N8" t="str">
            <v>water cycle</v>
          </cell>
          <cell r="O8" t="str">
            <v>species richness</v>
          </cell>
          <cell r="Q8" t="str">
            <v>revenue</v>
          </cell>
          <cell r="R8" t="str">
            <v>scientists</v>
          </cell>
        </row>
        <row r="9">
          <cell r="A9" t="str">
            <v>financial aid</v>
          </cell>
          <cell r="B9" t="str">
            <v>food producers</v>
          </cell>
          <cell r="C9" t="str">
            <v>cardiovascular diseases</v>
          </cell>
          <cell r="D9" t="str">
            <v>libraries</v>
          </cell>
          <cell r="E9" t="str">
            <v>gender equality</v>
          </cell>
          <cell r="F9" t="str">
            <v>sanitation &amp; hygiene</v>
          </cell>
          <cell r="G9" t="str">
            <v>renewable</v>
          </cell>
          <cell r="H9" t="str">
            <v>markets</v>
          </cell>
          <cell r="I9" t="str">
            <v>resilient infrastructure</v>
          </cell>
          <cell r="J9" t="str">
            <v>socio-economic</v>
          </cell>
          <cell r="K9" t="str">
            <v>urban habitat</v>
          </cell>
          <cell r="L9" t="str">
            <v>pesticide pollution</v>
          </cell>
          <cell r="M9" t="str">
            <v>climate finance</v>
          </cell>
          <cell r="N9" t="str">
            <v>water cycles</v>
          </cell>
          <cell r="O9" t="str">
            <v>bioeconom</v>
          </cell>
          <cell r="R9" t="str">
            <v>tech</v>
          </cell>
        </row>
        <row r="10">
          <cell r="A10" t="str">
            <v>poverty</v>
          </cell>
          <cell r="B10" t="str">
            <v>malnourish</v>
          </cell>
          <cell r="C10" t="str">
            <v>chagas</v>
          </cell>
          <cell r="D10" t="str">
            <v>library</v>
          </cell>
          <cell r="E10" t="str">
            <v>employment equity</v>
          </cell>
          <cell r="F10" t="str">
            <v>quality</v>
          </cell>
          <cell r="G10" t="str">
            <v>2000 Watt society</v>
          </cell>
          <cell r="H10" t="str">
            <v>market</v>
          </cell>
          <cell r="I10" t="str">
            <v>transborder infrastructure</v>
          </cell>
          <cell r="J10" t="str">
            <v>economic reform policy</v>
          </cell>
          <cell r="K10" t="str">
            <v>neighbourhood</v>
          </cell>
          <cell r="L10" t="str">
            <v>pesticide stress</v>
          </cell>
          <cell r="M10" t="str">
            <v>climate change</v>
          </cell>
          <cell r="N10" t="str">
            <v>biogeochemical cycle</v>
          </cell>
          <cell r="O10" t="str">
            <v>bio-econom*</v>
          </cell>
          <cell r="R10" t="str">
            <v>engineer</v>
          </cell>
        </row>
        <row r="11">
          <cell r="A11" t="str">
            <v>poor</v>
          </cell>
          <cell r="B11" t="str">
            <v>malnutrition</v>
          </cell>
          <cell r="C11" t="str">
            <v>child abuse</v>
          </cell>
          <cell r="D11" t="str">
            <v>civic centres</v>
          </cell>
          <cell r="E11" t="str">
            <v>gender wage gap</v>
          </cell>
          <cell r="F11" t="str">
            <v>resource</v>
          </cell>
          <cell r="G11" t="str">
            <v>smart micro-grid</v>
          </cell>
          <cell r="H11" t="str">
            <v>employment</v>
          </cell>
          <cell r="I11" t="str">
            <v>public infrastructures</v>
          </cell>
          <cell r="J11" t="str">
            <v>economic reform policies</v>
          </cell>
          <cell r="K11" t="str">
            <v>neighborhood</v>
          </cell>
          <cell r="L11" t="str">
            <v>pesticide reduction</v>
          </cell>
          <cell r="M11" t="str">
            <v>financing</v>
          </cell>
          <cell r="N11" t="str">
            <v>biogeochemical cycles</v>
          </cell>
          <cell r="O11" t="str">
            <v>biological production</v>
          </cell>
          <cell r="R11" t="str">
            <v>engineers</v>
          </cell>
        </row>
        <row r="12">
          <cell r="A12" t="str">
            <v>north-south divide</v>
          </cell>
          <cell r="B12" t="str">
            <v>undernourish</v>
          </cell>
          <cell r="C12" t="str">
            <v>child neglect</v>
          </cell>
          <cell r="D12" t="str">
            <v>civic centers</v>
          </cell>
          <cell r="E12" t="str">
            <v>female labour force participation</v>
          </cell>
          <cell r="F12" t="str">
            <v>water availability</v>
          </cell>
          <cell r="G12" t="str">
            <v>smart grid</v>
          </cell>
          <cell r="H12" t="str">
            <v>economies</v>
          </cell>
          <cell r="I12" t="str">
            <v>resilient infrastructures</v>
          </cell>
          <cell r="J12" t="str">
            <v>political inclusion</v>
          </cell>
          <cell r="K12" t="str">
            <v>public space</v>
          </cell>
          <cell r="L12" t="str">
            <v>life cycle assessment</v>
          </cell>
          <cell r="M12" t="str">
            <v>climate forcing</v>
          </cell>
          <cell r="N12" t="str">
            <v>oceanic circulation model</v>
          </cell>
          <cell r="O12" t="str">
            <v>deforest</v>
          </cell>
          <cell r="R12" t="str">
            <v>innovative</v>
          </cell>
        </row>
        <row r="13">
          <cell r="A13" t="str">
            <v>financial development</v>
          </cell>
          <cell r="B13" t="str">
            <v>undernutrition</v>
          </cell>
          <cell r="C13" t="str">
            <v>child well-being index</v>
          </cell>
          <cell r="D13" t="str">
            <v>cultural promotion</v>
          </cell>
          <cell r="E13" t="str">
            <v>women labor force participation</v>
          </cell>
          <cell r="F13" t="str">
            <v>water-use efficiency</v>
          </cell>
          <cell r="G13" t="str">
            <v>smart microgrid</v>
          </cell>
          <cell r="H13" t="str">
            <v>tourism</v>
          </cell>
          <cell r="I13" t="str">
            <v>transborder infrastructures</v>
          </cell>
          <cell r="J13" t="str">
            <v>social protection policy</v>
          </cell>
          <cell r="K13" t="str">
            <v>parking</v>
          </cell>
          <cell r="L13" t="str">
            <v>life cycle analysis</v>
          </cell>
          <cell r="M13" t="str">
            <v>climate governance</v>
          </cell>
          <cell r="N13" t="str">
            <v>oceanic circulation models</v>
          </cell>
          <cell r="O13" t="str">
            <v>desertif</v>
          </cell>
          <cell r="R13" t="str">
            <v>scientific</v>
          </cell>
        </row>
        <row r="14">
          <cell r="A14" t="str">
            <v>financial empowerment</v>
          </cell>
          <cell r="B14" t="str">
            <v>agricultural production</v>
          </cell>
          <cell r="C14" t="str">
            <v>youth wellbeing index</v>
          </cell>
          <cell r="D14" t="str">
            <v>festivities</v>
          </cell>
          <cell r="E14" t="str">
            <v>women labour force participation</v>
          </cell>
          <cell r="F14" t="str">
            <v>water supply</v>
          </cell>
          <cell r="G14" t="str">
            <v>smart micro-grids</v>
          </cell>
          <cell r="H14" t="str">
            <v>commerce</v>
          </cell>
          <cell r="I14" t="str">
            <v>industrial emissions</v>
          </cell>
          <cell r="J14" t="str">
            <v>social protection policies</v>
          </cell>
          <cell r="K14" t="str">
            <v>mobility</v>
          </cell>
          <cell r="L14" t="str">
            <v>life cycle analyses</v>
          </cell>
          <cell r="M14" t="str">
            <v>climate impact</v>
          </cell>
          <cell r="N14" t="str">
            <v>oceanic circulation modelling</v>
          </cell>
          <cell r="O14" t="str">
            <v>earth system</v>
          </cell>
          <cell r="R14" t="str">
            <v>technologies</v>
          </cell>
        </row>
        <row r="15">
          <cell r="A15" t="str">
            <v>distributional effect</v>
          </cell>
          <cell r="B15" t="str">
            <v>agricultural productivity</v>
          </cell>
          <cell r="C15" t="str">
            <v>water-borne disease</v>
          </cell>
          <cell r="D15" t="str">
            <v>performing arts</v>
          </cell>
          <cell r="E15" t="str">
            <v>womens' employment</v>
          </cell>
          <cell r="F15" t="str">
            <v>water supplies</v>
          </cell>
          <cell r="G15" t="str">
            <v>smart grids</v>
          </cell>
          <cell r="H15" t="str">
            <v>economic development policy</v>
          </cell>
          <cell r="I15" t="str">
            <v>mitigation</v>
          </cell>
          <cell r="J15" t="str">
            <v>immigration</v>
          </cell>
          <cell r="K15" t="str">
            <v>transport</v>
          </cell>
          <cell r="L15" t="str">
            <v>low carbon economy</v>
          </cell>
          <cell r="M15" t="str">
            <v>climate investment</v>
          </cell>
          <cell r="N15" t="str">
            <v>oceanic circulation modeling</v>
          </cell>
          <cell r="O15" t="str">
            <v>ecological resilience</v>
          </cell>
          <cell r="R15" t="str">
            <v>innovation</v>
          </cell>
        </row>
        <row r="16">
          <cell r="A16" t="str">
            <v>distributional effects</v>
          </cell>
          <cell r="B16" t="str">
            <v>agricultural practices</v>
          </cell>
          <cell r="C16" t="str">
            <v>water-borne diseases</v>
          </cell>
          <cell r="D16" t="str">
            <v>culture</v>
          </cell>
          <cell r="E16" t="str">
            <v>female employment</v>
          </cell>
          <cell r="F16" t="str">
            <v>clean water</v>
          </cell>
          <cell r="G16" t="str">
            <v>smart microgrids</v>
          </cell>
          <cell r="H16" t="str">
            <v>employment policy</v>
          </cell>
          <cell r="I16" t="str">
            <v>industrial waste management</v>
          </cell>
          <cell r="J16" t="str">
            <v>foreign direct investment</v>
          </cell>
          <cell r="K16" t="str">
            <v>participation</v>
          </cell>
          <cell r="L16" t="str">
            <v>low-carbon economy</v>
          </cell>
          <cell r="M16" t="str">
            <v>climate justice</v>
          </cell>
          <cell r="N16" t="str">
            <v>ice-ocean</v>
          </cell>
          <cell r="O16" t="str">
            <v>ecosystem</v>
          </cell>
          <cell r="R16" t="str">
            <v>innovated</v>
          </cell>
        </row>
        <row r="17">
          <cell r="A17" t="str">
            <v>child labor</v>
          </cell>
          <cell r="B17" t="str">
            <v>agricultural management</v>
          </cell>
          <cell r="C17" t="str">
            <v>water borne disease</v>
          </cell>
          <cell r="D17" t="str">
            <v>education</v>
          </cell>
          <cell r="E17" t="str">
            <v>women's unemployment</v>
          </cell>
          <cell r="F17" t="str">
            <v>hygienic toilet</v>
          </cell>
          <cell r="G17" t="str">
            <v>smart meter</v>
          </cell>
          <cell r="H17" t="str">
            <v>inclusive economic growth</v>
          </cell>
          <cell r="I17" t="str">
            <v>industrial waste treatment</v>
          </cell>
          <cell r="J17" t="str">
            <v>development gap</v>
          </cell>
          <cell r="K17" t="str">
            <v>community</v>
          </cell>
          <cell r="L17" t="str">
            <v>environmental footprint</v>
          </cell>
          <cell r="M17" t="str">
            <v>climate</v>
          </cell>
          <cell r="N17" t="str">
            <v>eutrophicat</v>
          </cell>
          <cell r="O17" t="str">
            <v>eco-system</v>
          </cell>
        </row>
        <row r="18">
          <cell r="A18" t="str">
            <v>child labour</v>
          </cell>
          <cell r="B18" t="str">
            <v>food production</v>
          </cell>
          <cell r="C18" t="str">
            <v>water borne diseases</v>
          </cell>
          <cell r="D18" t="str">
            <v>educational</v>
          </cell>
          <cell r="E18" t="str">
            <v>female unemployment</v>
          </cell>
          <cell r="F18" t="str">
            <v>hygienic toilets</v>
          </cell>
          <cell r="G18" t="str">
            <v>smart meters</v>
          </cell>
          <cell r="H18" t="str">
            <v>economic development</v>
          </cell>
          <cell r="I18" t="str">
            <v>traffic congestion</v>
          </cell>
          <cell r="J18" t="str">
            <v>development gaps</v>
          </cell>
          <cell r="K18" t="str">
            <v>cities</v>
          </cell>
          <cell r="L18" t="str">
            <v>material</v>
          </cell>
          <cell r="M18" t="str">
            <v>mitigation</v>
          </cell>
          <cell r="N18" t="str">
            <v>coral bleach</v>
          </cell>
          <cell r="O18" t="str">
            <v>trophic cascade</v>
          </cell>
        </row>
        <row r="19">
          <cell r="A19" t="str">
            <v>development aid</v>
          </cell>
          <cell r="B19" t="str">
            <v>food productivity</v>
          </cell>
          <cell r="C19" t="str">
            <v>tropical disease</v>
          </cell>
          <cell r="D19" t="str">
            <v>school attendance</v>
          </cell>
          <cell r="E19" t="str">
            <v>family planning services</v>
          </cell>
          <cell r="F19" t="str">
            <v>antifouling membrane</v>
          </cell>
          <cell r="G19" t="str">
            <v>affordable electricity</v>
          </cell>
          <cell r="H19" t="str">
            <v>economic globalization</v>
          </cell>
          <cell r="I19" t="str">
            <v>microenterprise</v>
          </cell>
          <cell r="J19" t="str">
            <v>migrant remittance</v>
          </cell>
          <cell r="K19" t="str">
            <v>human settlement</v>
          </cell>
          <cell r="L19" t="str">
            <v>footprint</v>
          </cell>
          <cell r="M19" t="str">
            <v>climate model</v>
          </cell>
          <cell r="N19" t="str">
            <v>coral bleaching</v>
          </cell>
          <cell r="O19" t="str">
            <v>trophic level</v>
          </cell>
        </row>
        <row r="20">
          <cell r="A20" t="str">
            <v>social protection</v>
          </cell>
          <cell r="B20" t="str">
            <v>food security</v>
          </cell>
          <cell r="C20" t="str">
            <v>tropical diseases</v>
          </cell>
          <cell r="D20" t="str">
            <v>school enrolment</v>
          </cell>
          <cell r="E20" t="str">
            <v>forced marriage</v>
          </cell>
          <cell r="F20" t="str">
            <v>antifouling membranes</v>
          </cell>
          <cell r="G20" t="str">
            <v>electricity consumption</v>
          </cell>
          <cell r="H20" t="str">
            <v>economic globalisation</v>
          </cell>
          <cell r="I20" t="str">
            <v>micro-enterprise</v>
          </cell>
          <cell r="J20" t="str">
            <v>responsible migration</v>
          </cell>
          <cell r="K20" t="str">
            <v>human settlements</v>
          </cell>
          <cell r="L20" t="str">
            <v>harvest efficiency</v>
          </cell>
          <cell r="M20" t="str">
            <v>climate modeling</v>
          </cell>
          <cell r="N20" t="str">
            <v>coastal management</v>
          </cell>
          <cell r="O20" t="str">
            <v>trophic web</v>
          </cell>
        </row>
        <row r="21">
          <cell r="A21" t="str">
            <v>social protection system</v>
          </cell>
          <cell r="B21" t="str">
            <v>food insecurity</v>
          </cell>
          <cell r="C21" t="str">
            <v>chronic respiratory disease</v>
          </cell>
          <cell r="D21" t="str">
            <v>inclusive education</v>
          </cell>
          <cell r="E21" t="str">
            <v>child marriage</v>
          </cell>
          <cell r="F21" t="str">
            <v>anti-fouling membrane</v>
          </cell>
          <cell r="G21" t="str">
            <v>reliable electricity</v>
          </cell>
          <cell r="H21" t="str">
            <v>economic productivity</v>
          </cell>
          <cell r="I21" t="str">
            <v>small enterprise</v>
          </cell>
          <cell r="J21" t="str">
            <v>migration policy</v>
          </cell>
          <cell r="K21" t="str">
            <v>metropoli</v>
          </cell>
          <cell r="L21" t="str">
            <v>solid waste</v>
          </cell>
          <cell r="M21" t="str">
            <v>climate policy</v>
          </cell>
          <cell r="N21" t="str">
            <v>coastal habitat</v>
          </cell>
          <cell r="O21" t="str">
            <v>threatened species</v>
          </cell>
        </row>
        <row r="22">
          <cell r="A22" t="str">
            <v>accesibility</v>
          </cell>
          <cell r="B22" t="str">
            <v>land right</v>
          </cell>
          <cell r="C22" t="str">
            <v>chronic respiratory diseases</v>
          </cell>
          <cell r="D22" t="str">
            <v>educational inequality</v>
          </cell>
          <cell r="E22" t="str">
            <v>forced marriages</v>
          </cell>
          <cell r="F22" t="str">
            <v>anti-fouling membranes</v>
          </cell>
          <cell r="G22" t="str">
            <v>clean fuel</v>
          </cell>
          <cell r="H22" t="str">
            <v>low-carbon economy</v>
          </cell>
          <cell r="I22" t="str">
            <v>medium enterprise</v>
          </cell>
          <cell r="J22" t="str">
            <v>migration policies</v>
          </cell>
          <cell r="K22" t="str">
            <v>town</v>
          </cell>
          <cell r="L22" t="str">
            <v>waste</v>
          </cell>
          <cell r="M22" t="str">
            <v>climate policies</v>
          </cell>
          <cell r="N22" t="str">
            <v>coastal habitats</v>
          </cell>
          <cell r="O22" t="str">
            <v>endangered species</v>
          </cell>
        </row>
        <row r="23">
          <cell r="A23" t="str">
            <v>microfinanc</v>
          </cell>
          <cell r="B23" t="str">
            <v>land rights</v>
          </cell>
          <cell r="C23" t="str">
            <v>infectious disease</v>
          </cell>
          <cell r="D23" t="str">
            <v>education quality</v>
          </cell>
          <cell r="E23" t="str">
            <v>child marriages</v>
          </cell>
          <cell r="F23" t="str">
            <v>water management</v>
          </cell>
          <cell r="G23" t="str">
            <v>clean cooking fuel</v>
          </cell>
          <cell r="H23" t="str">
            <v>inclusive growth</v>
          </cell>
          <cell r="I23" t="str">
            <v>small enterprises</v>
          </cell>
          <cell r="J23" t="str">
            <v>north-south divide</v>
          </cell>
          <cell r="K23" t="str">
            <v>municipal</v>
          </cell>
          <cell r="L23" t="str">
            <v>generation</v>
          </cell>
          <cell r="M23" t="str">
            <v>climate risk</v>
          </cell>
          <cell r="N23" t="str">
            <v>marine debris</v>
          </cell>
          <cell r="O23" t="str">
            <v>extinction risk</v>
          </cell>
        </row>
        <row r="24">
          <cell r="A24" t="str">
            <v>micro-financ</v>
          </cell>
          <cell r="B24" t="str">
            <v>land reform</v>
          </cell>
          <cell r="C24" t="str">
            <v>infectious diseases</v>
          </cell>
          <cell r="D24" t="str">
            <v>educational enrolment</v>
          </cell>
          <cell r="E24" t="str">
            <v>occupational segregation</v>
          </cell>
          <cell r="F24" t="str">
            <v>aquatic toxicology</v>
          </cell>
          <cell r="G24" t="str">
            <v>fuel poverty</v>
          </cell>
          <cell r="H24" t="str">
            <v>microfinanc</v>
          </cell>
          <cell r="I24" t="str">
            <v>medium enterprises</v>
          </cell>
          <cell r="J24" t="str">
            <v>developing</v>
          </cell>
          <cell r="K24" t="str">
            <v>gentrification</v>
          </cell>
          <cell r="L24" t="str">
            <v>corporate social responsibility</v>
          </cell>
          <cell r="M24" t="str">
            <v>climate risks</v>
          </cell>
          <cell r="N24" t="str">
            <v>ocean acidification</v>
          </cell>
          <cell r="O24" t="str">
            <v>extinction risks</v>
          </cell>
        </row>
        <row r="25">
          <cell r="A25" t="str">
            <v>resilience of the poor</v>
          </cell>
          <cell r="B25" t="str">
            <v>land reforms</v>
          </cell>
          <cell r="C25" t="str">
            <v>sexually-transmitted disease</v>
          </cell>
          <cell r="D25" t="str">
            <v>educational enrollment</v>
          </cell>
          <cell r="E25" t="str">
            <v>women's empowerment</v>
          </cell>
          <cell r="F25" t="str">
            <v>water toxicology</v>
          </cell>
          <cell r="G25" t="str">
            <v>energiewende</v>
          </cell>
          <cell r="H25" t="str">
            <v>micro-financ</v>
          </cell>
          <cell r="I25" t="str">
            <v>small entrepreneur</v>
          </cell>
          <cell r="J25" t="str">
            <v>tariffs</v>
          </cell>
          <cell r="K25" t="str">
            <v>congestion</v>
          </cell>
          <cell r="L25" t="str">
            <v>corporate sustainability</v>
          </cell>
          <cell r="M25" t="str">
            <v>climate services</v>
          </cell>
          <cell r="N25" t="str">
            <v>acidification</v>
          </cell>
          <cell r="O25" t="str">
            <v>poach</v>
          </cell>
        </row>
        <row r="26">
          <cell r="A26" t="str">
            <v>safety net</v>
          </cell>
          <cell r="B26" t="str">
            <v>resilient agricultural practices</v>
          </cell>
          <cell r="C26" t="str">
            <v>sexually transmitted disease</v>
          </cell>
          <cell r="D26" t="str">
            <v>adult literacy</v>
          </cell>
          <cell r="E26" t="str">
            <v>girls' empowerment</v>
          </cell>
          <cell r="F26" t="str">
            <v>aquatic ecotoxicology</v>
          </cell>
          <cell r="G26" t="str">
            <v>life-cycle assessment</v>
          </cell>
          <cell r="H26" t="str">
            <v>micro-credit</v>
          </cell>
          <cell r="I26" t="str">
            <v>medium entrepreneur</v>
          </cell>
          <cell r="J26" t="str">
            <v>tariff</v>
          </cell>
          <cell r="K26" t="str">
            <v>transportation</v>
          </cell>
          <cell r="L26" t="str">
            <v>consumer behavior</v>
          </cell>
          <cell r="M26" t="str">
            <v>climate service</v>
          </cell>
          <cell r="N26" t="str">
            <v>seawater</v>
          </cell>
          <cell r="O26" t="str">
            <v>wildlife product</v>
          </cell>
        </row>
        <row r="27">
          <cell r="A27" t="str">
            <v>vulnerable</v>
          </cell>
          <cell r="B27" t="str">
            <v>agriculture</v>
          </cell>
          <cell r="C27" t="str">
            <v>sexually-transmitted diseases</v>
          </cell>
          <cell r="D27" t="str">
            <v>numeracy rate</v>
          </cell>
          <cell r="E27" t="str">
            <v>female empowerment</v>
          </cell>
          <cell r="F27" t="str">
            <v>water ecotoxicology</v>
          </cell>
          <cell r="G27" t="str">
            <v>life cycle assessment</v>
          </cell>
          <cell r="H27" t="str">
            <v>microcredit</v>
          </cell>
          <cell r="I27" t="str">
            <v>small entrepreneurs</v>
          </cell>
          <cell r="J27" t="str">
            <v>zero-tariff</v>
          </cell>
          <cell r="K27" t="str">
            <v>public transport</v>
          </cell>
          <cell r="L27" t="str">
            <v>consumer behaviors</v>
          </cell>
          <cell r="M27" t="str">
            <v>climate prediction</v>
          </cell>
          <cell r="N27" t="str">
            <v>fishery</v>
          </cell>
          <cell r="O27" t="str">
            <v>wildlife products</v>
          </cell>
        </row>
        <row r="28">
          <cell r="A28" t="str">
            <v>economic resource</v>
          </cell>
          <cell r="B28" t="str">
            <v>potassium</v>
          </cell>
          <cell r="C28" t="str">
            <v>sexually transmitted diseases</v>
          </cell>
          <cell r="D28" t="str">
            <v>educational environment</v>
          </cell>
          <cell r="E28" t="str">
            <v>female genital mutilation</v>
          </cell>
          <cell r="F28" t="str">
            <v>freshwater</v>
          </cell>
          <cell r="G28" t="str">
            <v>life-cycle assessments</v>
          </cell>
          <cell r="H28" t="str">
            <v>equal income</v>
          </cell>
          <cell r="I28" t="str">
            <v>medium entrepreneurs</v>
          </cell>
          <cell r="J28" t="str">
            <v>duty-free access</v>
          </cell>
          <cell r="K28" t="str">
            <v>housing</v>
          </cell>
          <cell r="L28" t="str">
            <v>recycyling</v>
          </cell>
          <cell r="M28" t="str">
            <v>climate predictions</v>
          </cell>
          <cell r="N28" t="str">
            <v>fisheries</v>
          </cell>
          <cell r="O28" t="str">
            <v>wildlife traffic</v>
          </cell>
        </row>
        <row r="29">
          <cell r="A29" t="str">
            <v>economic resources</v>
          </cell>
          <cell r="B29" t="str">
            <v>fertilizer</v>
          </cell>
          <cell r="C29" t="str">
            <v>communicable disease</v>
          </cell>
          <cell r="D29" t="str">
            <v>educational access</v>
          </cell>
          <cell r="E29" t="str">
            <v>female genital cutting</v>
          </cell>
          <cell r="F29" t="str">
            <v>fresh water</v>
          </cell>
          <cell r="G29" t="str">
            <v>life cycle assessments</v>
          </cell>
          <cell r="H29" t="str">
            <v>equal wages</v>
          </cell>
          <cell r="I29" t="str">
            <v>value chain</v>
          </cell>
          <cell r="J29" t="str">
            <v>social exclusion</v>
          </cell>
          <cell r="K29" t="str">
            <v>slum</v>
          </cell>
          <cell r="L29" t="str">
            <v>resource recycling</v>
          </cell>
          <cell r="M29" t="str">
            <v>climate signal</v>
          </cell>
          <cell r="N29" t="str">
            <v>overfishing</v>
          </cell>
          <cell r="O29" t="str">
            <v>wildlife market</v>
          </cell>
        </row>
        <row r="30">
          <cell r="A30" t="str">
            <v>food bank</v>
          </cell>
          <cell r="B30" t="str">
            <v>food nutrition improvement</v>
          </cell>
          <cell r="C30" t="str">
            <v>communicable diseases</v>
          </cell>
          <cell r="D30" t="str">
            <v>education</v>
          </cell>
          <cell r="E30" t="str">
            <v>domestic violenc</v>
          </cell>
          <cell r="F30" t="str">
            <v>water quality</v>
          </cell>
          <cell r="G30" t="str">
            <v>photochemistry</v>
          </cell>
          <cell r="H30" t="str">
            <v>decent job</v>
          </cell>
          <cell r="I30" t="str">
            <v>management</v>
          </cell>
          <cell r="J30" t="str">
            <v>economic marginalization</v>
          </cell>
          <cell r="K30" t="str">
            <v>sendai framework</v>
          </cell>
          <cell r="L30" t="str">
            <v>resource reuse</v>
          </cell>
          <cell r="M30" t="str">
            <v>climate signals</v>
          </cell>
          <cell r="N30" t="str">
            <v>sustainable yield</v>
          </cell>
          <cell r="O30" t="str">
            <v>wildlife markets</v>
          </cell>
        </row>
        <row r="31">
          <cell r="A31" t="str">
            <v>food banks</v>
          </cell>
          <cell r="B31" t="str">
            <v>hidden hunge</v>
          </cell>
          <cell r="C31" t="str">
            <v>aids</v>
          </cell>
          <cell r="D31" t="str">
            <v>teacher training</v>
          </cell>
          <cell r="E31" t="str">
            <v>women  violence</v>
          </cell>
          <cell r="F31" t="str">
            <v>pollutant</v>
          </cell>
          <cell r="G31" t="str">
            <v>renewable energy</v>
          </cell>
          <cell r="H31" t="str">
            <v>decent jobs</v>
          </cell>
          <cell r="I31" t="str">
            <v>broadband access</v>
          </cell>
          <cell r="J31" t="str">
            <v>income inequality</v>
          </cell>
          <cell r="K31" t="str">
            <v>Disaster Risk Reduction</v>
          </cell>
          <cell r="L31" t="str">
            <v>biobased economy</v>
          </cell>
          <cell r="M31" t="str">
            <v>climate tipping point</v>
          </cell>
          <cell r="N31" t="str">
            <v>marine protected area</v>
          </cell>
          <cell r="O31" t="str">
            <v>wildlife trafficking</v>
          </cell>
        </row>
        <row r="32">
          <cell r="B32" t="str">
            <v>genetically modified food</v>
          </cell>
          <cell r="C32" t="str">
            <v>hiv</v>
          </cell>
          <cell r="D32" t="str">
            <v>early childhood education</v>
          </cell>
          <cell r="E32" t="str">
            <v>girl</v>
          </cell>
          <cell r="F32" t="str">
            <v>pollution</v>
          </cell>
          <cell r="G32" t="str">
            <v>photovoltaic</v>
          </cell>
          <cell r="H32" t="str">
            <v>quality job</v>
          </cell>
          <cell r="I32" t="str">
            <v>developing countries</v>
          </cell>
          <cell r="J32" t="str">
            <v>discriminatory law</v>
          </cell>
          <cell r="K32" t="str">
            <v>DRR</v>
          </cell>
          <cell r="L32" t="str">
            <v>zero waste</v>
          </cell>
          <cell r="M32" t="str">
            <v>climate variation</v>
          </cell>
          <cell r="N32" t="str">
            <v>marine protected areas</v>
          </cell>
          <cell r="O32" t="str">
            <v>invasive species</v>
          </cell>
        </row>
        <row r="33">
          <cell r="B33" t="str">
            <v>gmo</v>
          </cell>
          <cell r="C33" t="str">
            <v>human immunodeficiency virus</v>
          </cell>
          <cell r="D33" t="str">
            <v>basic education</v>
          </cell>
          <cell r="E33" t="str">
            <v>violence</v>
          </cell>
          <cell r="F33" t="str">
            <v>contamina</v>
          </cell>
          <cell r="G33" t="str">
            <v>photocatalytic water</v>
          </cell>
          <cell r="H33" t="str">
            <v>quality jobs</v>
          </cell>
          <cell r="I33" t="str">
            <v>manufacturing innovation</v>
          </cell>
          <cell r="J33" t="str">
            <v>discriminatory policies</v>
          </cell>
          <cell r="K33" t="str">
            <v>smart city</v>
          </cell>
          <cell r="L33" t="str">
            <v>sustainability label</v>
          </cell>
          <cell r="M33" t="str">
            <v>climate variations </v>
          </cell>
          <cell r="N33" t="str">
            <v>marine conservation</v>
          </cell>
          <cell r="O33" t="str">
            <v>alien species</v>
          </cell>
        </row>
        <row r="34">
          <cell r="B34" t="str">
            <v>food</v>
          </cell>
          <cell r="C34" t="str">
            <v>tuberculosis</v>
          </cell>
          <cell r="D34" t="str">
            <v>affordable education</v>
          </cell>
          <cell r="E34" t="str">
            <v>sexual violence</v>
          </cell>
          <cell r="F34" t="str">
            <v>freshwater</v>
          </cell>
          <cell r="G34" t="str">
            <v>splitting</v>
          </cell>
          <cell r="H34" t="str">
            <v>job creation</v>
          </cell>
          <cell r="I34" t="str">
            <v>manufacturing investment</v>
          </cell>
          <cell r="J34" t="str">
            <v>discriminatory policy</v>
          </cell>
          <cell r="K34" t="str">
            <v>smart cities</v>
          </cell>
          <cell r="L34" t="str">
            <v>sustainability labelling</v>
          </cell>
          <cell r="M34" t="str">
            <v>ecoclimatology</v>
          </cell>
          <cell r="N34" t="str">
            <v>ecotourism</v>
          </cell>
          <cell r="O34" t="str">
            <v>land uses</v>
          </cell>
        </row>
        <row r="35">
          <cell r="B35" t="str">
            <v>agroforestry practices</v>
          </cell>
          <cell r="C35" t="str">
            <v>malaria</v>
          </cell>
          <cell r="D35" t="str">
            <v>educational financial aid</v>
          </cell>
          <cell r="E35" t="str">
            <v>unpaid work</v>
          </cell>
          <cell r="F35" t="str">
            <v>water security</v>
          </cell>
          <cell r="G35" t="str">
            <v>hydrogen production</v>
          </cell>
          <cell r="H35" t="str">
            <v>full employment</v>
          </cell>
          <cell r="I35" t="str">
            <v>sustainable transportation</v>
          </cell>
          <cell r="J35" t="str">
            <v>economic empowerment</v>
          </cell>
          <cell r="K35" t="str">
            <v>resilient building</v>
          </cell>
          <cell r="L35" t="str">
            <v>global resource extraction</v>
          </cell>
          <cell r="M35" t="str">
            <v>eco-climatology</v>
          </cell>
          <cell r="N35" t="str">
            <v>community based conservation</v>
          </cell>
          <cell r="O35" t="str">
            <v>land use</v>
          </cell>
        </row>
        <row r="36">
          <cell r="B36" t="str">
            <v>agroforestry management</v>
          </cell>
          <cell r="C36" t="str">
            <v>hepatitis</v>
          </cell>
          <cell r="D36" t="str">
            <v>school safety</v>
          </cell>
          <cell r="E36" t="str">
            <v>gender inequality</v>
          </cell>
          <cell r="F36" t="str">
            <v>water shortage</v>
          </cell>
          <cell r="G36" t="str">
            <v>water splitting</v>
          </cell>
          <cell r="H36" t="str">
            <v>employment protection</v>
          </cell>
          <cell r="I36" t="str">
            <v>accessible transportation</v>
          </cell>
          <cell r="J36" t="str">
            <v>economic transformation</v>
          </cell>
          <cell r="K36" t="str">
            <v>resilient buildings</v>
          </cell>
          <cell r="L36" t="str">
            <v>material flow</v>
          </cell>
          <cell r="M36" t="str">
            <v>Green Climate Fund</v>
          </cell>
          <cell r="N36" t="str">
            <v>community-based conservation</v>
          </cell>
          <cell r="O36" t="str">
            <v>land degradation</v>
          </cell>
        </row>
        <row r="37">
          <cell r="B37" t="str">
            <v>agricultural innovation</v>
          </cell>
          <cell r="C37" t="str">
            <v>polio</v>
          </cell>
          <cell r="D37" t="str">
            <v>safety in school</v>
          </cell>
          <cell r="E37" t="str">
            <v>unpaid care work</v>
          </cell>
          <cell r="F37" t="str">
            <v>waste water</v>
          </cell>
          <cell r="G37" t="str">
            <v>lithium-ion batteries</v>
          </cell>
          <cell r="H37" t="str">
            <v>informal employment</v>
          </cell>
          <cell r="I37" t="str">
            <v>transportation services</v>
          </cell>
          <cell r="J37" t="str">
            <v>global market</v>
          </cell>
          <cell r="K37" t="str">
            <v>sustainable building</v>
          </cell>
          <cell r="L37" t="str">
            <v>accounting</v>
          </cell>
          <cell r="M37" t="str">
            <v>regional climate</v>
          </cell>
          <cell r="N37" t="str">
            <v>marine land slide</v>
          </cell>
          <cell r="O37" t="str">
            <v>soil degradation</v>
          </cell>
        </row>
        <row r="38">
          <cell r="B38" t="str">
            <v>food security</v>
          </cell>
          <cell r="C38" t="str">
            <v>vaccin</v>
          </cell>
          <cell r="D38" t="str">
            <v>learning opportunities</v>
          </cell>
          <cell r="E38" t="str">
            <v>women's political participation</v>
          </cell>
          <cell r="F38" t="str">
            <v>treatment</v>
          </cell>
          <cell r="G38" t="str">
            <v>lithium-ion battery</v>
          </cell>
          <cell r="H38" t="str">
            <v>precarious employment</v>
          </cell>
          <cell r="I38" t="str">
            <v>inclusive transportation</v>
          </cell>
          <cell r="J38" t="str">
            <v>empowerment</v>
          </cell>
          <cell r="K38" t="str">
            <v>sustainable buildings</v>
          </cell>
          <cell r="L38" t="str">
            <v>societal metabolism</v>
          </cell>
          <cell r="M38" t="str">
            <v>regional climates</v>
          </cell>
          <cell r="N38" t="str">
            <v>marine pollution</v>
          </cell>
          <cell r="O38" t="str">
            <v>LULUCF</v>
          </cell>
        </row>
        <row r="39">
          <cell r="B39" t="str">
            <v>genetic diversity</v>
          </cell>
          <cell r="C39" t="str">
            <v>cancer</v>
          </cell>
          <cell r="D39" t="str">
            <v>gender disparities</v>
          </cell>
          <cell r="E39" t="str">
            <v>female political participation</v>
          </cell>
          <cell r="F39" t="str">
            <v>wastewater treatment</v>
          </cell>
          <cell r="G39" t="str">
            <v>heat network</v>
          </cell>
          <cell r="H39" t="str">
            <v>unemployment</v>
          </cell>
          <cell r="I39" t="str">
            <v>R&amp;D investment</v>
          </cell>
          <cell r="K39" t="str">
            <v>building design</v>
          </cell>
          <cell r="L39" t="str">
            <v>food spill</v>
          </cell>
          <cell r="M39" t="str">
            <v>urban climate</v>
          </cell>
          <cell r="N39" t="str">
            <v>nutrient runoff</v>
          </cell>
          <cell r="O39" t="str">
            <v>forest</v>
          </cell>
        </row>
        <row r="40">
          <cell r="B40" t="str">
            <v>food market</v>
          </cell>
          <cell r="C40" t="str">
            <v>diabet</v>
          </cell>
          <cell r="D40" t="str">
            <v>empowerment</v>
          </cell>
          <cell r="E40" t="str">
            <v>female managers</v>
          </cell>
          <cell r="F40" t="str">
            <v>water conservation</v>
          </cell>
          <cell r="G40" t="str">
            <v>district heat</v>
          </cell>
          <cell r="H40" t="str">
            <v>precarious job</v>
          </cell>
          <cell r="I40" t="str">
            <v>green product</v>
          </cell>
          <cell r="K40" t="str">
            <v>buildings design</v>
          </cell>
          <cell r="L40" t="str">
            <v>resource spill</v>
          </cell>
          <cell r="M40" t="str">
            <v>urban climates</v>
          </cell>
          <cell r="N40" t="str">
            <v>coastal ecotourism</v>
          </cell>
          <cell r="O40" t="str">
            <v>land conservation</v>
          </cell>
        </row>
        <row r="41">
          <cell r="B41" t="str">
            <v>restriction</v>
          </cell>
          <cell r="C41" t="str">
            <v>maternal mortality</v>
          </cell>
          <cell r="D41" t="str">
            <v>learning opportunity</v>
          </cell>
          <cell r="E41" t="str">
            <v>women in leadership</v>
          </cell>
          <cell r="F41" t="str">
            <v>water footprint</v>
          </cell>
          <cell r="G41" t="str">
            <v>district heating</v>
          </cell>
          <cell r="H41" t="str">
            <v>precarious jobs</v>
          </cell>
          <cell r="I41" t="str">
            <v>green products</v>
          </cell>
          <cell r="K41" t="str">
            <v>urbanization</v>
          </cell>
          <cell r="L41" t="str">
            <v>resource efficiency</v>
          </cell>
          <cell r="M41" t="str">
            <v>climate</v>
          </cell>
          <cell r="N41" t="str">
            <v>destructive fishing</v>
          </cell>
          <cell r="O41" t="str">
            <v>wetland</v>
          </cell>
        </row>
        <row r="42">
          <cell r="B42" t="str">
            <v>tariff</v>
          </cell>
          <cell r="C42" t="str">
            <v>child mortality</v>
          </cell>
          <cell r="D42" t="str">
            <v>gender disparities</v>
          </cell>
          <cell r="E42" t="str">
            <v>female leadership</v>
          </cell>
          <cell r="F42" t="str">
            <v>water infrastructure</v>
          </cell>
          <cell r="G42" t="str">
            <v>residential energy consumption</v>
          </cell>
          <cell r="H42" t="str">
            <v>microenterprise</v>
          </cell>
          <cell r="I42" t="str">
            <v>sustainable manufacturing</v>
          </cell>
          <cell r="K42" t="str">
            <v>basic service</v>
          </cell>
          <cell r="L42" t="str">
            <v>sustainable food consumption </v>
          </cell>
          <cell r="M42" t="str">
            <v>adaptive management</v>
          </cell>
          <cell r="N42" t="str">
            <v>local fisheries</v>
          </cell>
          <cell r="O42" t="str">
            <v>mountain</v>
          </cell>
        </row>
        <row r="43">
          <cell r="B43" t="str">
            <v>north south divide</v>
          </cell>
          <cell r="C43" t="str">
            <v>childbirth</v>
          </cell>
          <cell r="D43" t="str">
            <v>youth empowerment</v>
          </cell>
          <cell r="E43" t="str">
            <v>intra-household allocation</v>
          </cell>
          <cell r="F43" t="str">
            <v>water pollution</v>
          </cell>
          <cell r="G43" t="str">
            <v>domestic energy consumption</v>
          </cell>
          <cell r="H43" t="str">
            <v>micro-enterprise</v>
          </cell>
          <cell r="I43" t="str">
            <v>cradle to cradle</v>
          </cell>
          <cell r="K43" t="str">
            <v>zero energy buildings</v>
          </cell>
          <cell r="L43" t="str">
            <v>green consumption</v>
          </cell>
          <cell r="M43" t="str">
            <v>awareness</v>
          </cell>
          <cell r="N43" t="str">
            <v>artisanal fishers</v>
          </cell>
          <cell r="O43" t="str">
            <v>dryland</v>
          </cell>
        </row>
        <row r="44">
          <cell r="B44" t="str">
            <v>development governance</v>
          </cell>
          <cell r="C44" t="str">
            <v>complications</v>
          </cell>
          <cell r="D44" t="str">
            <v>women empowerment</v>
          </cell>
          <cell r="E44" t="str">
            <v>reproductive healthcare</v>
          </cell>
          <cell r="F44" t="str">
            <v>water purification</v>
          </cell>
          <cell r="G44" t="str">
            <v>energy security</v>
          </cell>
          <cell r="H44" t="str">
            <v>small enterprise</v>
          </cell>
          <cell r="I44" t="str">
            <v>industry</v>
          </cell>
          <cell r="K44" t="str">
            <v>zero-energy</v>
          </cell>
          <cell r="L44" t="str">
            <v>sustainable supply chain</v>
          </cell>
          <cell r="M44" t="str">
            <v>bioeconomy</v>
          </cell>
          <cell r="N44" t="str">
            <v>fisheries rights</v>
          </cell>
          <cell r="O44" t="str">
            <v>mountainous cover</v>
          </cell>
        </row>
        <row r="45">
          <cell r="B45" t="str">
            <v>food governance</v>
          </cell>
          <cell r="C45" t="str">
            <v>neonatal mortality</v>
          </cell>
          <cell r="D45" t="str">
            <v>equal opportunities</v>
          </cell>
          <cell r="E45" t="str">
            <v>honour killing</v>
          </cell>
          <cell r="F45" t="str">
            <v>water use</v>
          </cell>
          <cell r="G45" t="str">
            <v>rural electrification</v>
          </cell>
          <cell r="H45" t="str">
            <v>medium enterprise</v>
          </cell>
          <cell r="I45" t="str">
            <v>closed loop supply chain</v>
          </cell>
          <cell r="K45" t="str">
            <v>building</v>
          </cell>
          <cell r="L45" t="str">
            <v>circular economy</v>
          </cell>
          <cell r="M45" t="str">
            <v>carbon</v>
          </cell>
          <cell r="N45" t="str">
            <v>species richness</v>
          </cell>
          <cell r="O45" t="str">
            <v>protected area</v>
          </cell>
        </row>
        <row r="46">
          <cell r="B46" t="str">
            <v>food supply chain</v>
          </cell>
          <cell r="C46" t="str">
            <v>neo-natal mortality</v>
          </cell>
          <cell r="D46" t="str">
            <v>child labour</v>
          </cell>
          <cell r="E46" t="str">
            <v>honor killing</v>
          </cell>
          <cell r="F46" t="str">
            <v>water uses</v>
          </cell>
          <cell r="G46" t="str">
            <v>energy ladder</v>
          </cell>
          <cell r="H46" t="str">
            <v>small enterprises</v>
          </cell>
          <cell r="I46" t="str">
            <v>closed loop</v>
          </cell>
          <cell r="K46" t="str">
            <v>basic services</v>
          </cell>
          <cell r="L46" t="str">
            <v>cradle to cradle</v>
          </cell>
          <cell r="M46" t="str">
            <v>decision-making</v>
          </cell>
          <cell r="N46" t="str">
            <v>traditional ecological knowledge</v>
          </cell>
          <cell r="O46" t="str">
            <v>protected areas</v>
          </cell>
        </row>
        <row r="47">
          <cell r="B47" t="str">
            <v>food value chain</v>
          </cell>
          <cell r="C47" t="str">
            <v>premature mortality</v>
          </cell>
          <cell r="D47" t="str">
            <v>child labor</v>
          </cell>
          <cell r="E47" t="str">
            <v>honour killings</v>
          </cell>
          <cell r="F47" t="str">
            <v>sanit</v>
          </cell>
          <cell r="G47" t="str">
            <v>energy access</v>
          </cell>
          <cell r="H47" t="str">
            <v>medium enterprises</v>
          </cell>
          <cell r="I47" t="str">
            <v>supply chain</v>
          </cell>
          <cell r="K47" t="str">
            <v>governance</v>
          </cell>
          <cell r="L47" t="str">
            <v>sustainable procurement</v>
          </cell>
          <cell r="M47" t="str">
            <v>disaster risk reduction</v>
          </cell>
          <cell r="N47" t="str">
            <v>small Island development states</v>
          </cell>
          <cell r="O47" t="str">
            <v>REDD</v>
          </cell>
        </row>
        <row r="48">
          <cell r="B48" t="str">
            <v>food commodity market</v>
          </cell>
          <cell r="C48" t="str">
            <v>infant mortality</v>
          </cell>
          <cell r="D48" t="str">
            <v>discriminatory</v>
          </cell>
          <cell r="E48" t="str">
            <v>honor killings</v>
          </cell>
          <cell r="F48" t="str">
            <v>sewer</v>
          </cell>
          <cell r="G48" t="str">
            <v>energy conservation</v>
          </cell>
          <cell r="H48" t="str">
            <v>small entrepreneur</v>
          </cell>
          <cell r="I48" t="str">
            <v>industrial</v>
          </cell>
          <cell r="K48" t="str">
            <v>citizen participation</v>
          </cell>
          <cell r="L48" t="str">
            <v>sustainable tourism</v>
          </cell>
          <cell r="M48" t="str">
            <v>environmental education</v>
          </cell>
          <cell r="N48" t="str">
            <v>marine quota</v>
          </cell>
          <cell r="O48" t="str">
            <v>forest management</v>
          </cell>
        </row>
        <row r="49">
          <cell r="C49" t="str">
            <v>quality adjusted life year</v>
          </cell>
          <cell r="D49" t="str">
            <v>educational inequality</v>
          </cell>
          <cell r="E49" t="str">
            <v>antiwomen</v>
          </cell>
          <cell r="F49" t="str">
            <v>water</v>
          </cell>
          <cell r="G49" t="str">
            <v>low-carbon society</v>
          </cell>
          <cell r="H49" t="str">
            <v>starting entrepreneur</v>
          </cell>
          <cell r="I49" t="str">
            <v>innovation</v>
          </cell>
          <cell r="K49" t="str">
            <v>collaborative planning</v>
          </cell>
          <cell r="L49" t="str">
            <v>fossil-fuel subsidies</v>
          </cell>
          <cell r="M49" t="str">
            <v>sustainable development</v>
          </cell>
          <cell r="N49" t="str">
            <v>marine economy</v>
          </cell>
          <cell r="O49" t="str">
            <v>silviculture</v>
          </cell>
        </row>
        <row r="50">
          <cell r="C50" t="str">
            <v>maternal health</v>
          </cell>
          <cell r="D50" t="str">
            <v>educational gap</v>
          </cell>
          <cell r="E50" t="str">
            <v>anti-women</v>
          </cell>
          <cell r="F50" t="str">
            <v>ecosystem</v>
          </cell>
          <cell r="G50" t="str">
            <v>hybrid renewable</v>
          </cell>
          <cell r="H50" t="str">
            <v>medium entrepreneur</v>
          </cell>
          <cell r="I50" t="str">
            <v>process innovation</v>
          </cell>
          <cell r="K50" t="str">
            <v>participatory planning</v>
          </cell>
          <cell r="L50" t="str">
            <v>fossil-fuel expenditure</v>
          </cell>
          <cell r="M50" t="str">
            <v>climate</v>
          </cell>
          <cell r="N50" t="str">
            <v>marine policy</v>
          </cell>
          <cell r="O50" t="str">
            <v>timber harvest</v>
          </cell>
        </row>
        <row r="51">
          <cell r="C51" t="str">
            <v>preventable death</v>
          </cell>
          <cell r="D51" t="str">
            <v>poverty trap</v>
          </cell>
          <cell r="E51" t="str">
            <v>feminism</v>
          </cell>
          <cell r="F51" t="str">
            <v>eco-system</v>
          </cell>
          <cell r="G51" t="str">
            <v>energy system</v>
          </cell>
          <cell r="H51" t="str">
            <v>small entrepreneurs</v>
          </cell>
          <cell r="I51" t="str">
            <v>product innovation</v>
          </cell>
          <cell r="K51" t="str">
            <v>inclusiveness</v>
          </cell>
          <cell r="L51" t="str">
            <v>sustainability label</v>
          </cell>
          <cell r="M51" t="str">
            <v>energy conservation</v>
          </cell>
          <cell r="O51" t="str">
            <v>illegal logging</v>
          </cell>
        </row>
        <row r="52">
          <cell r="C52" t="str">
            <v>preventable deaths</v>
          </cell>
          <cell r="D52" t="str">
            <v>schooling</v>
          </cell>
          <cell r="E52" t="str">
            <v>misogyny</v>
          </cell>
          <cell r="F52" t="str">
            <v>protection of</v>
          </cell>
          <cell r="G52" t="str">
            <v>hybrid renewable energy systems</v>
          </cell>
          <cell r="H52" t="str">
            <v>medium entrepreneurs</v>
          </cell>
          <cell r="I52" t="str">
            <v>inclusive innovation  </v>
          </cell>
          <cell r="K52" t="str">
            <v>cultural heritage</v>
          </cell>
          <cell r="L52" t="str">
            <v>sustainability labelling</v>
          </cell>
          <cell r="M52" t="str">
            <v>emission</v>
          </cell>
          <cell r="O52" t="str">
            <v>slash-and-burn</v>
          </cell>
        </row>
        <row r="53">
          <cell r="C53" t="str">
            <v>tobacco control</v>
          </cell>
          <cell r="D53" t="str">
            <v>special education needs</v>
          </cell>
          <cell r="E53" t="str">
            <v>female infanticide</v>
          </cell>
          <cell r="F53" t="str">
            <v>endocrine disruptor</v>
          </cell>
          <cell r="G53" t="str">
            <v>fuel switching</v>
          </cell>
          <cell r="H53" t="str">
            <v>starting entrepreneurs</v>
          </cell>
          <cell r="K53" t="str">
            <v>natural heritage</v>
          </cell>
          <cell r="L53" t="str">
            <v>consumption</v>
          </cell>
          <cell r="M53" t="str">
            <v>extreme</v>
          </cell>
          <cell r="O53" t="str">
            <v>fire-fallow cultivation</v>
          </cell>
        </row>
        <row r="54">
          <cell r="C54" t="str">
            <v>substance abuse</v>
          </cell>
          <cell r="D54" t="str">
            <v>inclusive education system</v>
          </cell>
          <cell r="E54" t="str">
            <v>female infanticides</v>
          </cell>
          <cell r="F54" t="str">
            <v>endocrine disruptors</v>
          </cell>
          <cell r="G54" t="str">
            <v>foreign development aid</v>
          </cell>
          <cell r="H54" t="str">
            <v>social</v>
          </cell>
          <cell r="K54" t="str">
            <v>UNESCO</v>
          </cell>
          <cell r="L54" t="str">
            <v>resource use</v>
          </cell>
          <cell r="M54" t="str">
            <v>food chain</v>
          </cell>
          <cell r="O54" t="str">
            <v>tree cover</v>
          </cell>
        </row>
        <row r="55">
          <cell r="C55" t="str">
            <v>drug abuse</v>
          </cell>
          <cell r="D55" t="str">
            <v>gender disparities</v>
          </cell>
          <cell r="E55" t="str">
            <v>human trafficking</v>
          </cell>
          <cell r="F55" t="str">
            <v>water management</v>
          </cell>
          <cell r="G55" t="str">
            <v>renewable energy</v>
          </cell>
          <cell r="H55" t="str">
            <v>entrepreneurship</v>
          </cell>
          <cell r="K55" t="str">
            <v>disaster</v>
          </cell>
          <cell r="L55" t="str">
            <v>spill</v>
          </cell>
          <cell r="M55" t="str">
            <v>food chains</v>
          </cell>
          <cell r="O55" t="str">
            <v>soil restoration</v>
          </cell>
        </row>
        <row r="56">
          <cell r="C56" t="str">
            <v>tobacco use</v>
          </cell>
          <cell r="D56" t="str">
            <v>ethnic disparities</v>
          </cell>
          <cell r="E56" t="str">
            <v>forced prostitution</v>
          </cell>
          <cell r="F56" t="str">
            <v>pollution remediation</v>
          </cell>
          <cell r="G56" t="str">
            <v>energy governance</v>
          </cell>
          <cell r="H56" t="str">
            <v>safe working environment</v>
          </cell>
          <cell r="K56" t="str">
            <v>ecological footprint</v>
          </cell>
          <cell r="L56" t="str">
            <v>production</v>
          </cell>
          <cell r="M56" t="str">
            <v>framework</v>
          </cell>
          <cell r="O56" t="str">
            <v>land restoration</v>
          </cell>
        </row>
        <row r="57">
          <cell r="C57" t="str">
            <v>alcohol use</v>
          </cell>
          <cell r="D57" t="str">
            <v>racial disparities</v>
          </cell>
          <cell r="E57" t="str">
            <v>equality</v>
          </cell>
          <cell r="F57" t="str">
            <v>pollutant removal</v>
          </cell>
          <cell r="G57" t="str">
            <v>official development assistance</v>
          </cell>
          <cell r="H57" t="str">
            <v>labor market institution</v>
          </cell>
          <cell r="K57" t="str">
            <v>environmental footprint</v>
          </cell>
          <cell r="L57" t="str">
            <v>resource use</v>
          </cell>
          <cell r="M57" t="str">
            <v>hazard</v>
          </cell>
          <cell r="O57" t="str">
            <v>drought</v>
          </cell>
        </row>
        <row r="58">
          <cell r="C58" t="str">
            <v>substance addiction</v>
          </cell>
          <cell r="D58" t="str">
            <v>education exclusion</v>
          </cell>
          <cell r="E58" t="str">
            <v>sexual rights</v>
          </cell>
          <cell r="F58" t="str">
            <v>groundwater</v>
          </cell>
          <cell r="G58" t="str">
            <v>electricity</v>
          </cell>
          <cell r="H58" t="str">
            <v>labor market institutions</v>
          </cell>
          <cell r="K58" t="str">
            <v>waste</v>
          </cell>
          <cell r="M58" t="str">
            <v>island</v>
          </cell>
          <cell r="O58" t="str">
            <v>sustainable land management</v>
          </cell>
        </row>
        <row r="59">
          <cell r="C59" t="str">
            <v>drug addiction</v>
          </cell>
          <cell r="D59" t="str">
            <v>education dropouts</v>
          </cell>
          <cell r="E59" t="str">
            <v>reproductive rights</v>
          </cell>
          <cell r="F59" t="str">
            <v>ground water</v>
          </cell>
          <cell r="G59" t="str">
            <v>energy development</v>
          </cell>
          <cell r="H59" t="str">
            <v>labour market</v>
          </cell>
          <cell r="K59" t="str">
            <v>pollution</v>
          </cell>
          <cell r="M59" t="str">
            <v>land use</v>
          </cell>
          <cell r="O59" t="str">
            <v>mountain</v>
          </cell>
        </row>
        <row r="60">
          <cell r="C60" t="str">
            <v>tobacco addiction</v>
          </cell>
          <cell r="D60" t="str">
            <v>global citizenship</v>
          </cell>
          <cell r="E60" t="str">
            <v>divorce rights</v>
          </cell>
          <cell r="F60" t="str">
            <v>ground-water</v>
          </cell>
          <cell r="G60" t="str">
            <v>developing countries</v>
          </cell>
          <cell r="H60" t="str">
            <v>institution</v>
          </cell>
          <cell r="K60" t="str">
            <v>pollutant</v>
          </cell>
          <cell r="M60" t="str">
            <v>megacit</v>
          </cell>
          <cell r="O60" t="str">
            <v>vegetation</v>
          </cell>
        </row>
        <row r="61">
          <cell r="C61" t="str">
            <v>alcoholism</v>
          </cell>
          <cell r="D61" t="str">
            <v>sustainable development education</v>
          </cell>
          <cell r="E61" t="str">
            <v>women's rights</v>
          </cell>
          <cell r="F61" t="str">
            <v>freshwater</v>
          </cell>
          <cell r="H61" t="str">
            <v>labour market institutions</v>
          </cell>
          <cell r="K61" t="str">
            <v>waste water</v>
          </cell>
          <cell r="M61" t="str">
            <v>consumption</v>
          </cell>
          <cell r="O61" t="str">
            <v>habitat restoration</v>
          </cell>
        </row>
        <row r="62">
          <cell r="C62" t="str">
            <v>suicid</v>
          </cell>
          <cell r="D62" t="str">
            <v>environmental education</v>
          </cell>
          <cell r="E62" t="str">
            <v>gender injustice</v>
          </cell>
          <cell r="F62" t="str">
            <v>water pollution</v>
          </cell>
          <cell r="H62" t="str">
            <v>forced labour</v>
          </cell>
          <cell r="K62" t="str">
            <v>recycling</v>
          </cell>
          <cell r="M62" t="str">
            <v>production</v>
          </cell>
          <cell r="O62" t="str">
            <v>Red List species</v>
          </cell>
        </row>
        <row r="63">
          <cell r="C63" t="str">
            <v>postnatal depression</v>
          </cell>
          <cell r="D63" t="str">
            <v>education policy</v>
          </cell>
          <cell r="E63" t="str">
            <v>gender injustices</v>
          </cell>
          <cell r="F63" t="str">
            <v>water pollutant</v>
          </cell>
          <cell r="H63" t="str">
            <v>forced labor</v>
          </cell>
          <cell r="K63" t="str">
            <v>circular</v>
          </cell>
          <cell r="M63" t="str">
            <v>small island developing states</v>
          </cell>
          <cell r="O63" t="str">
            <v>Red List Index</v>
          </cell>
        </row>
        <row r="64">
          <cell r="C64" t="str">
            <v>post-natal depression</v>
          </cell>
          <cell r="D64" t="str">
            <v>educational policies</v>
          </cell>
          <cell r="E64" t="str">
            <v>gender discrimination</v>
          </cell>
          <cell r="F64" t="str">
            <v>waste water</v>
          </cell>
          <cell r="H64" t="str">
            <v>child labour</v>
          </cell>
          <cell r="K64" t="str">
            <v>economy</v>
          </cell>
          <cell r="M64" t="str">
            <v>anthropocene</v>
          </cell>
          <cell r="O64" t="str">
            <v>extinction wave</v>
          </cell>
        </row>
        <row r="65">
          <cell r="C65" t="str">
            <v>zika virus</v>
          </cell>
          <cell r="D65" t="str">
            <v>international education</v>
          </cell>
          <cell r="E65" t="str">
            <v>gender disparities</v>
          </cell>
          <cell r="F65" t="str">
            <v>freshwater availability</v>
          </cell>
          <cell r="H65" t="str">
            <v>child labor</v>
          </cell>
          <cell r="K65" t="str">
            <v>air quality</v>
          </cell>
          <cell r="M65" t="str">
            <v>atmospher</v>
          </cell>
          <cell r="O65" t="str">
            <v>habitat fragmentation</v>
          </cell>
        </row>
        <row r="66">
          <cell r="C66" t="str">
            <v>dengue</v>
          </cell>
          <cell r="D66" t="str">
            <v>education reform</v>
          </cell>
          <cell r="E66" t="str">
            <v>gender gap</v>
          </cell>
          <cell r="F66" t="str">
            <v>fresh water availability</v>
          </cell>
          <cell r="H66" t="str">
            <v>labour right</v>
          </cell>
          <cell r="K66" t="str">
            <v>green space</v>
          </cell>
          <cell r="M66" t="str">
            <v>clean development mechanism</v>
          </cell>
          <cell r="O66" t="str">
            <v>habitat loss</v>
          </cell>
        </row>
        <row r="67">
          <cell r="C67" t="str">
            <v>schistosomiasis</v>
          </cell>
          <cell r="D67" t="str">
            <v>educational reform</v>
          </cell>
          <cell r="E67" t="str">
            <v>female exploitation</v>
          </cell>
          <cell r="F67" t="str">
            <v>water scarcity</v>
          </cell>
          <cell r="H67" t="str">
            <v>labor right</v>
          </cell>
          <cell r="K67" t="str">
            <v>green spaces</v>
          </cell>
          <cell r="M67" t="str">
            <v>glacier retreat</v>
          </cell>
          <cell r="O67" t="str">
            <v>Nagoya Protocol on Access to Genetic Resources</v>
          </cell>
        </row>
        <row r="68">
          <cell r="C68" t="str">
            <v>sleeping sickness</v>
          </cell>
          <cell r="D68" t="str">
            <v>developing countries</v>
          </cell>
          <cell r="E68" t="str">
            <v>household equity</v>
          </cell>
          <cell r="F68" t="str">
            <v>open defecation</v>
          </cell>
          <cell r="H68" t="str">
            <v>labour rights</v>
          </cell>
          <cell r="K68" t="str">
            <v>nature inclusive</v>
          </cell>
          <cell r="M68" t="str">
            <v>warming</v>
          </cell>
          <cell r="O68" t="str">
            <v>genetic resources</v>
          </cell>
        </row>
        <row r="69">
          <cell r="C69" t="str">
            <v>ebola</v>
          </cell>
          <cell r="D69" t="str">
            <v>educational governance</v>
          </cell>
          <cell r="E69" t="str">
            <v>female political participation</v>
          </cell>
          <cell r="F69" t="str">
            <v>blue water</v>
          </cell>
          <cell r="H69" t="str">
            <v>labor rights</v>
          </cell>
          <cell r="K69" t="str">
            <v>nature inclusive building</v>
          </cell>
          <cell r="M69" t="str">
            <v>greenhouse</v>
          </cell>
          <cell r="O69" t="str">
            <v>biological invasion</v>
          </cell>
        </row>
        <row r="70">
          <cell r="C70" t="str">
            <v>mental health</v>
          </cell>
          <cell r="D70" t="str">
            <v>developing countries</v>
          </cell>
          <cell r="E70" t="str">
            <v>women's underrepresentation</v>
          </cell>
          <cell r="F70" t="str">
            <v>green water</v>
          </cell>
          <cell r="H70" t="str">
            <v>modern slavery</v>
          </cell>
          <cell r="K70" t="str">
            <v>nature inclusive buildings</v>
          </cell>
          <cell r="M70" t="str">
            <v>ice-ocean interaction</v>
          </cell>
          <cell r="O70" t="str">
            <v>biodiversity-inclusive</v>
          </cell>
        </row>
        <row r="71">
          <cell r="C71" t="str">
            <v>mental disorder</v>
          </cell>
          <cell r="D71" t="str">
            <v>school effects</v>
          </cell>
          <cell r="E71" t="str">
            <v>female entrepreneurship</v>
          </cell>
          <cell r="F71" t="str">
            <v>grey water</v>
          </cell>
          <cell r="H71" t="str">
            <v>human trafficking</v>
          </cell>
          <cell r="M71" t="str">
            <v>ice-ocean interactions</v>
          </cell>
          <cell r="O71" t="str">
            <v>forest stewardship council</v>
          </cell>
        </row>
        <row r="72">
          <cell r="C72" t="str">
            <v>mental illness</v>
          </cell>
          <cell r="D72" t="str">
            <v>education expenditure</v>
          </cell>
          <cell r="E72" t="str">
            <v>female ownership</v>
          </cell>
          <cell r="F72" t="str">
            <v>black water</v>
          </cell>
          <cell r="H72" t="str">
            <v>child soldier</v>
          </cell>
          <cell r="M72" t="str">
            <v>nitrogen cycle</v>
          </cell>
          <cell r="O72" t="str">
            <v>rainforest alliance</v>
          </cell>
        </row>
        <row r="73">
          <cell r="C73" t="str">
            <v>mental illnesses</v>
          </cell>
          <cell r="D73" t="str">
            <v>foreign aid</v>
          </cell>
          <cell r="E73" t="str">
            <v>women's economic development</v>
          </cell>
          <cell r="H73" t="str">
            <v>child soldiers</v>
          </cell>
          <cell r="M73" t="str">
            <v>nitrogen cycles</v>
          </cell>
          <cell r="O73" t="str">
            <v>forest certification</v>
          </cell>
        </row>
        <row r="74">
          <cell r="C74" t="str">
            <v>measles</v>
          </cell>
          <cell r="D74" t="str">
            <v>teacher training</v>
          </cell>
          <cell r="E74" t="str">
            <v>women's power</v>
          </cell>
          <cell r="H74" t="str">
            <v>global jobs</v>
          </cell>
          <cell r="M74" t="str">
            <v>ocean acidification</v>
          </cell>
          <cell r="O74" t="str">
            <v>forest auditing</v>
          </cell>
        </row>
        <row r="75">
          <cell r="C75" t="str">
            <v>neglected disease</v>
          </cell>
          <cell r="D75" t="str">
            <v>developing countries</v>
          </cell>
          <cell r="E75" t="str">
            <v>gender-responsive budgeting</v>
          </cell>
          <cell r="H75" t="str">
            <v>living wage</v>
          </cell>
          <cell r="M75" t="str">
            <v>radiative forcing</v>
          </cell>
          <cell r="O75" t="str">
            <v>ecotourism</v>
          </cell>
        </row>
        <row r="76">
          <cell r="C76" t="str">
            <v>neglected diseases</v>
          </cell>
          <cell r="D76" t="str">
            <v>teacher attrition</v>
          </cell>
          <cell r="E76" t="str">
            <v>gender quota</v>
          </cell>
          <cell r="H76" t="str">
            <v>minimum wage</v>
          </cell>
          <cell r="M76" t="str">
            <v>sea ice</v>
          </cell>
          <cell r="O76" t="str">
            <v>community-based conservation</v>
          </cell>
        </row>
        <row r="77">
          <cell r="C77" t="str">
            <v>diarrhea</v>
          </cell>
          <cell r="E77" t="str">
            <v>foreign aid</v>
          </cell>
          <cell r="H77" t="str">
            <v>circular economy</v>
          </cell>
          <cell r="M77" t="str">
            <v>sea level</v>
          </cell>
          <cell r="O77" t="str">
            <v>community based conservation</v>
          </cell>
        </row>
        <row r="78">
          <cell r="C78" t="str">
            <v>diarrhoea</v>
          </cell>
          <cell r="E78" t="str">
            <v>women's empowerment</v>
          </cell>
          <cell r="H78" t="str">
            <v>inclusive economy</v>
          </cell>
          <cell r="M78" t="str">
            <v>sea levels</v>
          </cell>
          <cell r="O78" t="str">
            <v>human-wildlife conflict</v>
          </cell>
        </row>
        <row r="79">
          <cell r="C79" t="str">
            <v>cholera</v>
          </cell>
          <cell r="E79" t="str">
            <v>gender segregation</v>
          </cell>
          <cell r="H79" t="str">
            <v>rural economy</v>
          </cell>
          <cell r="M79" t="str">
            <v>thermal expansion</v>
          </cell>
        </row>
        <row r="80">
          <cell r="C80" t="str">
            <v>dysentery</v>
          </cell>
          <cell r="E80" t="str">
            <v>gender-based violence</v>
          </cell>
          <cell r="H80" t="str">
            <v>Foreign Development Investment</v>
          </cell>
          <cell r="M80" t="str">
            <v>unfccc</v>
          </cell>
        </row>
        <row r="81">
          <cell r="C81" t="str">
            <v>typhoid fever</v>
          </cell>
          <cell r="E81" t="str">
            <v>gender participation</v>
          </cell>
          <cell r="H81" t="str">
            <v>Aid for Trade</v>
          </cell>
          <cell r="M81" t="str">
            <v>ozone</v>
          </cell>
        </row>
        <row r="82">
          <cell r="C82" t="str">
            <v>traffic accident</v>
          </cell>
          <cell r="E82" t="str">
            <v>female politician</v>
          </cell>
          <cell r="H82" t="str">
            <v>trade unions</v>
          </cell>
        </row>
        <row r="83">
          <cell r="C83" t="str">
            <v>traffic accidents</v>
          </cell>
          <cell r="E83" t="str">
            <v>female leader</v>
          </cell>
          <cell r="H83" t="str">
            <v>trade union</v>
          </cell>
        </row>
        <row r="84">
          <cell r="C84" t="str">
            <v>healthy lifestyle</v>
          </cell>
          <cell r="E84" t="str">
            <v>contraceptive behaviour</v>
          </cell>
          <cell r="H84" t="str">
            <v>working poor</v>
          </cell>
        </row>
        <row r="85">
          <cell r="C85" t="str">
            <v>life expectancy</v>
          </cell>
          <cell r="E85" t="str">
            <v>women's autonomy</v>
          </cell>
          <cell r="H85" t="str">
            <v>carbon offset</v>
          </cell>
        </row>
        <row r="86">
          <cell r="C86" t="str">
            <v>life expectancies</v>
          </cell>
          <cell r="E86" t="str">
            <v>agrarian feminism</v>
          </cell>
          <cell r="H86" t="str">
            <v>carbon offsetting</v>
          </cell>
        </row>
        <row r="87">
          <cell r="C87" t="str">
            <v>health policy</v>
          </cell>
          <cell r="E87" t="str">
            <v>microfinance</v>
          </cell>
          <cell r="H87" t="str">
            <v>carbon offsets</v>
          </cell>
        </row>
        <row r="88">
          <cell r="C88" t="str">
            <v>health system</v>
          </cell>
          <cell r="E88" t="str">
            <v>women's livelihood</v>
          </cell>
          <cell r="H88" t="str">
            <v>offset project</v>
          </cell>
        </row>
        <row r="89">
          <cell r="C89" t="str">
            <v>accessible</v>
          </cell>
          <cell r="E89" t="str">
            <v>women's ownership</v>
          </cell>
          <cell r="H89" t="str">
            <v>offset projects</v>
          </cell>
        </row>
        <row r="90">
          <cell r="C90" t="str">
            <v>health risk</v>
          </cell>
          <cell r="E90" t="str">
            <v>female smallholder</v>
          </cell>
          <cell r="H90" t="str">
            <v>economic diversification</v>
          </cell>
        </row>
        <row r="91">
          <cell r="C91" t="str">
            <v>health risks</v>
          </cell>
          <cell r="E91" t="str">
            <v>gender mainstreaming</v>
          </cell>
          <cell r="H91" t="str">
            <v>material footprint</v>
          </cell>
        </row>
        <row r="92">
          <cell r="C92" t="str">
            <v>inclusive health</v>
          </cell>
          <cell r="H92" t="str">
            <v>resource efficiency</v>
          </cell>
        </row>
        <row r="93">
          <cell r="C93" t="str">
            <v>obesity</v>
          </cell>
          <cell r="H93" t="str">
            <v>cradle to cradle</v>
          </cell>
        </row>
        <row r="94">
          <cell r="C94" t="str">
            <v>social determinants of health</v>
          </cell>
          <cell r="H94" t="str">
            <v>economy</v>
          </cell>
        </row>
        <row r="95">
          <cell r="C95" t="str">
            <v>psychological harm</v>
          </cell>
          <cell r="H95" t="str">
            <v>economic decoupling</v>
          </cell>
        </row>
        <row r="96">
          <cell r="C96" t="str">
            <v>psychological wellbeing</v>
          </cell>
          <cell r="H96" t="str">
            <v>labour market </v>
          </cell>
        </row>
        <row r="97">
          <cell r="C97" t="str">
            <v>psychological well-being</v>
          </cell>
          <cell r="H97" t="str">
            <v>disparities</v>
          </cell>
        </row>
        <row r="98">
          <cell r="C98" t="str">
            <v>psychological well being</v>
          </cell>
          <cell r="H98" t="str">
            <v>sustainable tourism</v>
          </cell>
        </row>
        <row r="99">
          <cell r="C99" t="str">
            <v>public health</v>
          </cell>
          <cell r="H99" t="str">
            <v>ecotourism</v>
          </cell>
        </row>
        <row r="100">
          <cell r="H100" t="str">
            <v>community-based tourism</v>
          </cell>
        </row>
        <row r="101">
          <cell r="H101" t="str">
            <v>tourism employment</v>
          </cell>
        </row>
        <row r="102">
          <cell r="H102" t="str">
            <v>sustainable tourism policy</v>
          </cell>
        </row>
        <row r="103">
          <cell r="H103" t="str">
            <v>financial access</v>
          </cell>
        </row>
        <row r="104">
          <cell r="H104" t="str">
            <v>financial inclusion</v>
          </cell>
        </row>
        <row r="105">
          <cell r="H105" t="str">
            <v>access to banking</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036FE-C8E6-2B4A-994A-37B2085E3283}">
  <dimension ref="A1:AO44"/>
  <sheetViews>
    <sheetView tabSelected="1" workbookViewId="0">
      <selection activeCell="D3" sqref="D3"/>
    </sheetView>
  </sheetViews>
  <sheetFormatPr baseColWidth="10" defaultRowHeight="16" x14ac:dyDescent="0.2"/>
  <cols>
    <col min="2" max="2" width="27.6640625" bestFit="1" customWidth="1"/>
    <col min="3" max="3" width="20.5" bestFit="1" customWidth="1"/>
    <col min="4" max="4" width="41" bestFit="1" customWidth="1"/>
  </cols>
  <sheetData>
    <row r="1" spans="1:41" s="4" customFormat="1" ht="17" x14ac:dyDescent="0.2">
      <c r="A1" s="1" t="s">
        <v>0</v>
      </c>
      <c r="B1" s="2" t="s">
        <v>1</v>
      </c>
      <c r="C1" s="2" t="s">
        <v>2</v>
      </c>
      <c r="D1" s="2"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4" t="s">
        <v>38</v>
      </c>
      <c r="AN1" s="3" t="s">
        <v>39</v>
      </c>
      <c r="AO1" s="3" t="s">
        <v>40</v>
      </c>
    </row>
    <row r="2" spans="1:41" x14ac:dyDescent="0.2">
      <c r="A2" t="s">
        <v>41</v>
      </c>
      <c r="B2" t="s">
        <v>42</v>
      </c>
      <c r="C2" t="s">
        <v>43</v>
      </c>
      <c r="D2" t="s">
        <v>44</v>
      </c>
      <c r="E2" t="b" cm="1">
        <f t="array" ref="E2">SUMPRODUCT( -- ISNUMBER(SEARCH(SDG_1,A2))) &gt; 0</f>
        <v>0</v>
      </c>
      <c r="F2">
        <f t="shared" ref="F2:F44" si="0">E2*1</f>
        <v>0</v>
      </c>
      <c r="G2" t="b" cm="1">
        <f t="array" ref="G2">SUMPRODUCT( -- ISNUMBER(SEARCH(SDG_2,A2))) &gt; 0</f>
        <v>1</v>
      </c>
      <c r="H2">
        <f t="shared" ref="H2:H44" si="1">G2*1</f>
        <v>1</v>
      </c>
      <c r="I2" t="b" cm="1">
        <f t="array" ref="I2">SUMPRODUCT( -- ISNUMBER(SEARCH(SDG_3,A2))) &gt; 0</f>
        <v>0</v>
      </c>
      <c r="J2">
        <f t="shared" ref="J2:J44" si="2">I2*1</f>
        <v>0</v>
      </c>
      <c r="K2" t="b" cm="1">
        <f t="array" ref="K2">SUMPRODUCT( -- ISNUMBER(SEARCH(SDG_4,A2))) &gt; 0</f>
        <v>0</v>
      </c>
      <c r="L2">
        <f t="shared" ref="L2:L44" si="3">K2*1</f>
        <v>0</v>
      </c>
      <c r="M2" t="b" cm="1">
        <f t="array" ref="M2">SUMPRODUCT( -- ISNUMBER(SEARCH(SDG_5,A2))) &gt; 0</f>
        <v>0</v>
      </c>
      <c r="N2">
        <f t="shared" ref="N2:N44" si="4">M2*1</f>
        <v>0</v>
      </c>
      <c r="O2" t="b" cm="1">
        <f t="array" ref="O2">SUMPRODUCT( -- ISNUMBER(SEARCH(SDG_6,A2))) &gt; 0</f>
        <v>1</v>
      </c>
      <c r="P2">
        <f t="shared" ref="P2:P44" si="5">O2*1</f>
        <v>1</v>
      </c>
      <c r="Q2" t="b" cm="1">
        <f t="array" ref="Q2">SUMPRODUCT( -- ISNUMBER(SEARCH(SDG_7,A2))) &gt; 0</f>
        <v>0</v>
      </c>
      <c r="R2">
        <f t="shared" ref="R2:R44" si="6">Q2*1</f>
        <v>0</v>
      </c>
      <c r="S2" t="b" cm="1">
        <f t="array" ref="S2">SUMPRODUCT( -- ISNUMBER(SEARCH(SDG_8,A2))) &gt; 0</f>
        <v>0</v>
      </c>
      <c r="T2">
        <f t="shared" ref="T2:T44" si="7">S2*1</f>
        <v>0</v>
      </c>
      <c r="U2" t="b" cm="1">
        <f t="array" ref="U2">SUMPRODUCT( -- ISNUMBER(SEARCH(SDG_9,A2))) &gt; 0</f>
        <v>1</v>
      </c>
      <c r="V2">
        <f t="shared" ref="V2:V44" si="8">U2*1</f>
        <v>1</v>
      </c>
      <c r="W2" t="b" cm="1">
        <f t="array" ref="W2">SUMPRODUCT( -- ISNUMBER(SEARCH(SDG_10,A2))) &gt; 0</f>
        <v>0</v>
      </c>
      <c r="X2">
        <f t="shared" ref="X2:X44" si="9">W2*1</f>
        <v>0</v>
      </c>
      <c r="Y2" t="b" cm="1">
        <f t="array" ref="Y2">SUMPRODUCT( -- ISNUMBER(SEARCH(SDG_11,A2))) &gt; 0</f>
        <v>1</v>
      </c>
      <c r="Z2">
        <f t="shared" ref="Z2:Z44" si="10">Y2*1</f>
        <v>1</v>
      </c>
      <c r="AA2" t="b" cm="1">
        <f t="array" ref="AA2">SUMPRODUCT( -- ISNUMBER(SEARCH(SDG_12,A2))) &gt; 0</f>
        <v>0</v>
      </c>
      <c r="AB2">
        <f t="shared" ref="AB2:AB44" si="11">AA2*1</f>
        <v>0</v>
      </c>
      <c r="AC2" t="b" cm="1">
        <f t="array" ref="AC2">SUMPRODUCT( -- ISNUMBER(SEARCH(SDG_13,A2))) &gt; 0</f>
        <v>0</v>
      </c>
      <c r="AD2">
        <f t="shared" ref="AD2:AD44" si="12">AC2*1</f>
        <v>0</v>
      </c>
      <c r="AE2" t="b" cm="1">
        <f t="array" ref="AE2">SUMPRODUCT( -- ISNUMBER(SEARCH(SDG_14,A2))) &gt; 0</f>
        <v>0</v>
      </c>
      <c r="AF2">
        <f t="shared" ref="AF2:AF44" si="13">AE2*1</f>
        <v>0</v>
      </c>
      <c r="AG2" t="b" cm="1">
        <f t="array" ref="AG2">SUMPRODUCT( -- ISNUMBER(SEARCH(SDG_15,A2))) &gt; 0</f>
        <v>0</v>
      </c>
      <c r="AH2">
        <f t="shared" ref="AH2:AH44" si="14">AG2*1</f>
        <v>0</v>
      </c>
      <c r="AI2" t="b" cm="1">
        <f t="array" ref="AI2">SUMPRODUCT( -- ISNUMBER(SEARCH(SDG_16,A2))) &gt; 0</f>
        <v>0</v>
      </c>
      <c r="AJ2">
        <f t="shared" ref="AJ2:AJ44" si="15">AI2*1</f>
        <v>0</v>
      </c>
      <c r="AK2" t="b" cm="1">
        <f t="array" ref="AK2">SUMPRODUCT( -- ISNUMBER(SEARCH(SDG_17,A2))) &gt; 0</f>
        <v>0</v>
      </c>
      <c r="AL2">
        <f t="shared" ref="AL2:AL44" si="16">AK2*1</f>
        <v>0</v>
      </c>
      <c r="AM2">
        <f t="shared" ref="AM2:AM44" si="17">SUM(F2:AJ2)</f>
        <v>4</v>
      </c>
      <c r="AN2" t="b" cm="1">
        <f t="array" ref="AN2">SUMPRODUCT( -- ISNUMBER(SEARCH(STI,A2))) &gt; 0</f>
        <v>0</v>
      </c>
      <c r="AO2">
        <f t="shared" ref="AO2:AO44" si="18">AN2*1</f>
        <v>0</v>
      </c>
    </row>
    <row r="3" spans="1:41" x14ac:dyDescent="0.2">
      <c r="A3" t="s">
        <v>45</v>
      </c>
      <c r="B3" t="s">
        <v>46</v>
      </c>
      <c r="C3" t="s">
        <v>47</v>
      </c>
      <c r="D3" t="s">
        <v>48</v>
      </c>
      <c r="E3" t="b" cm="1">
        <f t="array" ref="E3">SUMPRODUCT( -- ISNUMBER(SEARCH(SDG_1,A3))) &gt; 0</f>
        <v>0</v>
      </c>
      <c r="F3">
        <f t="shared" si="0"/>
        <v>0</v>
      </c>
      <c r="G3" t="b" cm="1">
        <f t="array" ref="G3">SUMPRODUCT( -- ISNUMBER(SEARCH(SDG_2,A3))) &gt; 0</f>
        <v>0</v>
      </c>
      <c r="H3">
        <f t="shared" si="1"/>
        <v>0</v>
      </c>
      <c r="I3" t="b" cm="1">
        <f t="array" ref="I3">SUMPRODUCT( -- ISNUMBER(SEARCH(SDG_3,A3))) &gt; 0</f>
        <v>0</v>
      </c>
      <c r="J3">
        <f t="shared" si="2"/>
        <v>0</v>
      </c>
      <c r="K3" t="b" cm="1">
        <f t="array" ref="K3">SUMPRODUCT( -- ISNUMBER(SEARCH(SDG_4,A3))) &gt; 0</f>
        <v>0</v>
      </c>
      <c r="L3">
        <f t="shared" si="3"/>
        <v>0</v>
      </c>
      <c r="M3" t="b" cm="1">
        <f t="array" ref="M3">SUMPRODUCT( -- ISNUMBER(SEARCH(SDG_5,A3))) &gt; 0</f>
        <v>0</v>
      </c>
      <c r="N3">
        <f t="shared" si="4"/>
        <v>0</v>
      </c>
      <c r="O3" t="b" cm="1">
        <f t="array" ref="O3">SUMPRODUCT( -- ISNUMBER(SEARCH(SDG_6,A3))) &gt; 0</f>
        <v>0</v>
      </c>
      <c r="P3">
        <f t="shared" si="5"/>
        <v>0</v>
      </c>
      <c r="Q3" t="b" cm="1">
        <f t="array" ref="Q3">SUMPRODUCT( -- ISNUMBER(SEARCH(SDG_7,A3))) &gt; 0</f>
        <v>0</v>
      </c>
      <c r="R3">
        <f t="shared" si="6"/>
        <v>0</v>
      </c>
      <c r="S3" t="b" cm="1">
        <f t="array" ref="S3">SUMPRODUCT( -- ISNUMBER(SEARCH(SDG_8,A3))) &gt; 0</f>
        <v>1</v>
      </c>
      <c r="T3">
        <f t="shared" si="7"/>
        <v>1</v>
      </c>
      <c r="U3" t="b" cm="1">
        <f t="array" ref="U3">SUMPRODUCT( -- ISNUMBER(SEARCH(SDG_9,A3))) &gt; 0</f>
        <v>0</v>
      </c>
      <c r="V3">
        <f t="shared" si="8"/>
        <v>0</v>
      </c>
      <c r="W3" t="b" cm="1">
        <f t="array" ref="W3">SUMPRODUCT( -- ISNUMBER(SEARCH(SDG_10,A3))) &gt; 0</f>
        <v>0</v>
      </c>
      <c r="X3">
        <f t="shared" si="9"/>
        <v>0</v>
      </c>
      <c r="Y3" t="b" cm="1">
        <f t="array" ref="Y3">SUMPRODUCT( -- ISNUMBER(SEARCH(SDG_11,A3))) &gt; 0</f>
        <v>0</v>
      </c>
      <c r="Z3">
        <f t="shared" si="10"/>
        <v>0</v>
      </c>
      <c r="AA3" t="b" cm="1">
        <f t="array" ref="AA3">SUMPRODUCT( -- ISNUMBER(SEARCH(SDG_12,A3))) &gt; 0</f>
        <v>0</v>
      </c>
      <c r="AB3">
        <f t="shared" si="11"/>
        <v>0</v>
      </c>
      <c r="AC3" t="b" cm="1">
        <f t="array" ref="AC3">SUMPRODUCT( -- ISNUMBER(SEARCH(SDG_13,A3))) &gt; 0</f>
        <v>0</v>
      </c>
      <c r="AD3">
        <f t="shared" si="12"/>
        <v>0</v>
      </c>
      <c r="AE3" t="b" cm="1">
        <f t="array" ref="AE3">SUMPRODUCT( -- ISNUMBER(SEARCH(SDG_14,A3))) &gt; 0</f>
        <v>0</v>
      </c>
      <c r="AF3">
        <f t="shared" si="13"/>
        <v>0</v>
      </c>
      <c r="AG3" t="b" cm="1">
        <f t="array" ref="AG3">SUMPRODUCT( -- ISNUMBER(SEARCH(SDG_15,A3))) &gt; 0</f>
        <v>0</v>
      </c>
      <c r="AH3">
        <f t="shared" si="14"/>
        <v>0</v>
      </c>
      <c r="AI3" t="b" cm="1">
        <f t="array" ref="AI3">SUMPRODUCT( -- ISNUMBER(SEARCH(SDG_16,A3))) &gt; 0</f>
        <v>0</v>
      </c>
      <c r="AJ3">
        <f t="shared" si="15"/>
        <v>0</v>
      </c>
      <c r="AK3" t="b" cm="1">
        <f t="array" ref="AK3">SUMPRODUCT( -- ISNUMBER(SEARCH(SDG_17,A3))) &gt; 0</f>
        <v>0</v>
      </c>
      <c r="AL3">
        <f t="shared" si="16"/>
        <v>0</v>
      </c>
      <c r="AM3">
        <f t="shared" si="17"/>
        <v>1</v>
      </c>
      <c r="AN3" t="b" cm="1">
        <f t="array" ref="AN3">SUMPRODUCT( -- ISNUMBER(SEARCH(STI,A3))) &gt; 0</f>
        <v>0</v>
      </c>
      <c r="AO3">
        <f t="shared" si="18"/>
        <v>0</v>
      </c>
    </row>
    <row r="4" spans="1:41" x14ac:dyDescent="0.2">
      <c r="A4" t="s">
        <v>49</v>
      </c>
      <c r="B4" t="s">
        <v>42</v>
      </c>
      <c r="C4" t="s">
        <v>50</v>
      </c>
      <c r="D4" t="s">
        <v>51</v>
      </c>
      <c r="E4" t="b" cm="1">
        <f t="array" ref="E4">SUMPRODUCT( -- ISNUMBER(SEARCH(SDG_1,A4))) &gt; 0</f>
        <v>0</v>
      </c>
      <c r="F4">
        <f t="shared" si="0"/>
        <v>0</v>
      </c>
      <c r="G4" t="b" cm="1">
        <f t="array" ref="G4">SUMPRODUCT( -- ISNUMBER(SEARCH(SDG_2,A4))) &gt; 0</f>
        <v>0</v>
      </c>
      <c r="H4">
        <f t="shared" si="1"/>
        <v>0</v>
      </c>
      <c r="I4" t="b" cm="1">
        <f t="array" ref="I4">SUMPRODUCT( -- ISNUMBER(SEARCH(SDG_3,A4))) &gt; 0</f>
        <v>1</v>
      </c>
      <c r="J4">
        <f t="shared" si="2"/>
        <v>1</v>
      </c>
      <c r="K4" t="b" cm="1">
        <f t="array" ref="K4">SUMPRODUCT( -- ISNUMBER(SEARCH(SDG_4,A4))) &gt; 0</f>
        <v>0</v>
      </c>
      <c r="L4">
        <f t="shared" si="3"/>
        <v>0</v>
      </c>
      <c r="M4" t="b" cm="1">
        <f t="array" ref="M4">SUMPRODUCT( -- ISNUMBER(SEARCH(SDG_5,A4))) &gt; 0</f>
        <v>0</v>
      </c>
      <c r="N4">
        <f t="shared" si="4"/>
        <v>0</v>
      </c>
      <c r="O4" t="b" cm="1">
        <f t="array" ref="O4">SUMPRODUCT( -- ISNUMBER(SEARCH(SDG_6,A4))) &gt; 0</f>
        <v>0</v>
      </c>
      <c r="P4">
        <f t="shared" si="5"/>
        <v>0</v>
      </c>
      <c r="Q4" t="b" cm="1">
        <f t="array" ref="Q4">SUMPRODUCT( -- ISNUMBER(SEARCH(SDG_7,A4))) &gt; 0</f>
        <v>0</v>
      </c>
      <c r="R4">
        <f t="shared" si="6"/>
        <v>0</v>
      </c>
      <c r="S4" t="b" cm="1">
        <f t="array" ref="S4">SUMPRODUCT( -- ISNUMBER(SEARCH(SDG_8,A4))) &gt; 0</f>
        <v>0</v>
      </c>
      <c r="T4">
        <f t="shared" si="7"/>
        <v>0</v>
      </c>
      <c r="U4" t="b" cm="1">
        <f t="array" ref="U4">SUMPRODUCT( -- ISNUMBER(SEARCH(SDG_9,A4))) &gt; 0</f>
        <v>0</v>
      </c>
      <c r="V4">
        <f t="shared" si="8"/>
        <v>0</v>
      </c>
      <c r="W4" t="b" cm="1">
        <f t="array" ref="W4">SUMPRODUCT( -- ISNUMBER(SEARCH(SDG_10,A4))) &gt; 0</f>
        <v>0</v>
      </c>
      <c r="X4">
        <f t="shared" si="9"/>
        <v>0</v>
      </c>
      <c r="Y4" t="b" cm="1">
        <f t="array" ref="Y4">SUMPRODUCT( -- ISNUMBER(SEARCH(SDG_11,A4))) &gt; 0</f>
        <v>0</v>
      </c>
      <c r="Z4">
        <f t="shared" si="10"/>
        <v>0</v>
      </c>
      <c r="AA4" t="b" cm="1">
        <f t="array" ref="AA4">SUMPRODUCT( -- ISNUMBER(SEARCH(SDG_12,A4))) &gt; 0</f>
        <v>0</v>
      </c>
      <c r="AB4">
        <f t="shared" si="11"/>
        <v>0</v>
      </c>
      <c r="AC4" t="b" cm="1">
        <f t="array" ref="AC4">SUMPRODUCT( -- ISNUMBER(SEARCH(SDG_13,A4))) &gt; 0</f>
        <v>0</v>
      </c>
      <c r="AD4">
        <f t="shared" si="12"/>
        <v>0</v>
      </c>
      <c r="AE4" t="b" cm="1">
        <f t="array" ref="AE4">SUMPRODUCT( -- ISNUMBER(SEARCH(SDG_14,A4))) &gt; 0</f>
        <v>0</v>
      </c>
      <c r="AF4">
        <f t="shared" si="13"/>
        <v>0</v>
      </c>
      <c r="AG4" t="b" cm="1">
        <f t="array" ref="AG4">SUMPRODUCT( -- ISNUMBER(SEARCH(SDG_15,A4))) &gt; 0</f>
        <v>0</v>
      </c>
      <c r="AH4">
        <f t="shared" si="14"/>
        <v>0</v>
      </c>
      <c r="AI4" t="b" cm="1">
        <f t="array" ref="AI4">SUMPRODUCT( -- ISNUMBER(SEARCH(SDG_16,A4))) &gt; 0</f>
        <v>0</v>
      </c>
      <c r="AJ4">
        <f t="shared" si="15"/>
        <v>0</v>
      </c>
      <c r="AK4" t="b" cm="1">
        <f t="array" ref="AK4">SUMPRODUCT( -- ISNUMBER(SEARCH(SDG_17,A4))) &gt; 0</f>
        <v>0</v>
      </c>
      <c r="AL4">
        <f t="shared" si="16"/>
        <v>0</v>
      </c>
      <c r="AM4">
        <f t="shared" si="17"/>
        <v>1</v>
      </c>
      <c r="AN4" t="b" cm="1">
        <f t="array" ref="AN4">SUMPRODUCT( -- ISNUMBER(SEARCH(STI,A4))) &gt; 0</f>
        <v>0</v>
      </c>
      <c r="AO4">
        <f t="shared" si="18"/>
        <v>0</v>
      </c>
    </row>
    <row r="5" spans="1:41" x14ac:dyDescent="0.2">
      <c r="A5" t="s">
        <v>52</v>
      </c>
      <c r="B5" t="s">
        <v>46</v>
      </c>
      <c r="C5" t="s">
        <v>53</v>
      </c>
      <c r="D5" t="s">
        <v>48</v>
      </c>
      <c r="E5" t="b" cm="1">
        <f t="array" ref="E5">SUMPRODUCT( -- ISNUMBER(SEARCH(SDG_1,A5))) &gt; 0</f>
        <v>0</v>
      </c>
      <c r="F5">
        <f t="shared" si="0"/>
        <v>0</v>
      </c>
      <c r="G5" t="b" cm="1">
        <f t="array" ref="G5">SUMPRODUCT( -- ISNUMBER(SEARCH(SDG_2,A5))) &gt; 0</f>
        <v>0</v>
      </c>
      <c r="H5">
        <f t="shared" si="1"/>
        <v>0</v>
      </c>
      <c r="I5" t="b" cm="1">
        <f t="array" ref="I5">SUMPRODUCT( -- ISNUMBER(SEARCH(SDG_3,A5))) &gt; 0</f>
        <v>0</v>
      </c>
      <c r="J5">
        <f t="shared" si="2"/>
        <v>0</v>
      </c>
      <c r="K5" t="b" cm="1">
        <f t="array" ref="K5">SUMPRODUCT( -- ISNUMBER(SEARCH(SDG_4,A5))) &gt; 0</f>
        <v>0</v>
      </c>
      <c r="L5">
        <f t="shared" si="3"/>
        <v>0</v>
      </c>
      <c r="M5" t="b" cm="1">
        <f t="array" ref="M5">SUMPRODUCT( -- ISNUMBER(SEARCH(SDG_5,A5))) &gt; 0</f>
        <v>0</v>
      </c>
      <c r="N5">
        <f t="shared" si="4"/>
        <v>0</v>
      </c>
      <c r="O5" t="b" cm="1">
        <f t="array" ref="O5">SUMPRODUCT( -- ISNUMBER(SEARCH(SDG_6,A5))) &gt; 0</f>
        <v>0</v>
      </c>
      <c r="P5">
        <f t="shared" si="5"/>
        <v>0</v>
      </c>
      <c r="Q5" t="b" cm="1">
        <f t="array" ref="Q5">SUMPRODUCT( -- ISNUMBER(SEARCH(SDG_7,A5))) &gt; 0</f>
        <v>0</v>
      </c>
      <c r="R5">
        <f t="shared" si="6"/>
        <v>0</v>
      </c>
      <c r="S5" t="b" cm="1">
        <f t="array" ref="S5">SUMPRODUCT( -- ISNUMBER(SEARCH(SDG_8,A5))) &gt; 0</f>
        <v>0</v>
      </c>
      <c r="T5">
        <f t="shared" si="7"/>
        <v>0</v>
      </c>
      <c r="U5" t="b" cm="1">
        <f t="array" ref="U5">SUMPRODUCT( -- ISNUMBER(SEARCH(SDG_9,A5))) &gt; 0</f>
        <v>0</v>
      </c>
      <c r="V5">
        <f t="shared" si="8"/>
        <v>0</v>
      </c>
      <c r="W5" t="b" cm="1">
        <f t="array" ref="W5">SUMPRODUCT( -- ISNUMBER(SEARCH(SDG_10,A5))) &gt; 0</f>
        <v>0</v>
      </c>
      <c r="X5">
        <f t="shared" si="9"/>
        <v>0</v>
      </c>
      <c r="Y5" t="b" cm="1">
        <f t="array" ref="Y5">SUMPRODUCT( -- ISNUMBER(SEARCH(SDG_11,A5))) &gt; 0</f>
        <v>0</v>
      </c>
      <c r="Z5">
        <f t="shared" si="10"/>
        <v>0</v>
      </c>
      <c r="AA5" t="b" cm="1">
        <f t="array" ref="AA5">SUMPRODUCT( -- ISNUMBER(SEARCH(SDG_12,A5))) &gt; 0</f>
        <v>0</v>
      </c>
      <c r="AB5">
        <f t="shared" si="11"/>
        <v>0</v>
      </c>
      <c r="AC5" t="b" cm="1">
        <f t="array" ref="AC5">SUMPRODUCT( -- ISNUMBER(SEARCH(SDG_13,A5))) &gt; 0</f>
        <v>0</v>
      </c>
      <c r="AD5">
        <f t="shared" si="12"/>
        <v>0</v>
      </c>
      <c r="AE5" t="b" cm="1">
        <f t="array" ref="AE5">SUMPRODUCT( -- ISNUMBER(SEARCH(SDG_14,A5))) &gt; 0</f>
        <v>0</v>
      </c>
      <c r="AF5">
        <f t="shared" si="13"/>
        <v>0</v>
      </c>
      <c r="AG5" t="b" cm="1">
        <f t="array" ref="AG5">SUMPRODUCT( -- ISNUMBER(SEARCH(SDG_15,A5))) &gt; 0</f>
        <v>0</v>
      </c>
      <c r="AH5">
        <f t="shared" si="14"/>
        <v>0</v>
      </c>
      <c r="AI5" t="b" cm="1">
        <f t="array" ref="AI5">SUMPRODUCT( -- ISNUMBER(SEARCH(SDG_16,A5))) &gt; 0</f>
        <v>0</v>
      </c>
      <c r="AJ5">
        <f t="shared" si="15"/>
        <v>0</v>
      </c>
      <c r="AK5" t="b" cm="1">
        <f t="array" ref="AK5">SUMPRODUCT( -- ISNUMBER(SEARCH(SDG_17,A5))) &gt; 0</f>
        <v>0</v>
      </c>
      <c r="AL5">
        <f t="shared" si="16"/>
        <v>0</v>
      </c>
      <c r="AM5">
        <f t="shared" si="17"/>
        <v>0</v>
      </c>
      <c r="AN5" t="b" cm="1">
        <f t="array" ref="AN5">SUMPRODUCT( -- ISNUMBER(SEARCH(STI,A5))) &gt; 0</f>
        <v>0</v>
      </c>
      <c r="AO5">
        <f t="shared" si="18"/>
        <v>0</v>
      </c>
    </row>
    <row r="6" spans="1:41" x14ac:dyDescent="0.2">
      <c r="A6" t="s">
        <v>54</v>
      </c>
      <c r="B6" t="s">
        <v>42</v>
      </c>
      <c r="C6" t="s">
        <v>53</v>
      </c>
      <c r="D6" t="s">
        <v>55</v>
      </c>
      <c r="E6" t="b" cm="1">
        <f t="array" ref="E6">SUMPRODUCT( -- ISNUMBER(SEARCH(SDG_1,A6))) &gt; 0</f>
        <v>0</v>
      </c>
      <c r="F6">
        <f t="shared" si="0"/>
        <v>0</v>
      </c>
      <c r="G6" t="b" cm="1">
        <f t="array" ref="G6">SUMPRODUCT( -- ISNUMBER(SEARCH(SDG_2,A6))) &gt; 0</f>
        <v>0</v>
      </c>
      <c r="H6">
        <f t="shared" si="1"/>
        <v>0</v>
      </c>
      <c r="I6" t="b" cm="1">
        <f t="array" ref="I6">SUMPRODUCT( -- ISNUMBER(SEARCH(SDG_3,A6))) &gt; 0</f>
        <v>0</v>
      </c>
      <c r="J6">
        <f t="shared" si="2"/>
        <v>0</v>
      </c>
      <c r="K6" t="b" cm="1">
        <f t="array" ref="K6">SUMPRODUCT( -- ISNUMBER(SEARCH(SDG_4,A6))) &gt; 0</f>
        <v>0</v>
      </c>
      <c r="L6">
        <f t="shared" si="3"/>
        <v>0</v>
      </c>
      <c r="M6" t="b" cm="1">
        <f t="array" ref="M6">SUMPRODUCT( -- ISNUMBER(SEARCH(SDG_5,A6))) &gt; 0</f>
        <v>0</v>
      </c>
      <c r="N6">
        <f t="shared" si="4"/>
        <v>0</v>
      </c>
      <c r="O6" t="b" cm="1">
        <f t="array" ref="O6">SUMPRODUCT( -- ISNUMBER(SEARCH(SDG_6,A6))) &gt; 0</f>
        <v>0</v>
      </c>
      <c r="P6">
        <f t="shared" si="5"/>
        <v>0</v>
      </c>
      <c r="Q6" t="b" cm="1">
        <f t="array" ref="Q6">SUMPRODUCT( -- ISNUMBER(SEARCH(SDG_7,A6))) &gt; 0</f>
        <v>0</v>
      </c>
      <c r="R6">
        <f t="shared" si="6"/>
        <v>0</v>
      </c>
      <c r="S6" t="b" cm="1">
        <f t="array" ref="S6">SUMPRODUCT( -- ISNUMBER(SEARCH(SDG_8,A6))) &gt; 0</f>
        <v>1</v>
      </c>
      <c r="T6">
        <f t="shared" si="7"/>
        <v>1</v>
      </c>
      <c r="U6" t="b" cm="1">
        <f t="array" ref="U6">SUMPRODUCT( -- ISNUMBER(SEARCH(SDG_9,A6))) &gt; 0</f>
        <v>0</v>
      </c>
      <c r="V6">
        <f t="shared" si="8"/>
        <v>0</v>
      </c>
      <c r="W6" t="b" cm="1">
        <f t="array" ref="W6">SUMPRODUCT( -- ISNUMBER(SEARCH(SDG_10,A6))) &gt; 0</f>
        <v>0</v>
      </c>
      <c r="X6">
        <f t="shared" si="9"/>
        <v>0</v>
      </c>
      <c r="Y6" t="b" cm="1">
        <f t="array" ref="Y6">SUMPRODUCT( -- ISNUMBER(SEARCH(SDG_11,A6))) &gt; 0</f>
        <v>0</v>
      </c>
      <c r="Z6">
        <f t="shared" si="10"/>
        <v>0</v>
      </c>
      <c r="AA6" t="b" cm="1">
        <f t="array" ref="AA6">SUMPRODUCT( -- ISNUMBER(SEARCH(SDG_12,A6))) &gt; 0</f>
        <v>0</v>
      </c>
      <c r="AB6">
        <f t="shared" si="11"/>
        <v>0</v>
      </c>
      <c r="AC6" t="b" cm="1">
        <f t="array" ref="AC6">SUMPRODUCT( -- ISNUMBER(SEARCH(SDG_13,A6))) &gt; 0</f>
        <v>0</v>
      </c>
      <c r="AD6">
        <f t="shared" si="12"/>
        <v>0</v>
      </c>
      <c r="AE6" t="b" cm="1">
        <f t="array" ref="AE6">SUMPRODUCT( -- ISNUMBER(SEARCH(SDG_14,A6))) &gt; 0</f>
        <v>0</v>
      </c>
      <c r="AF6">
        <f t="shared" si="13"/>
        <v>0</v>
      </c>
      <c r="AG6" t="b" cm="1">
        <f t="array" ref="AG6">SUMPRODUCT( -- ISNUMBER(SEARCH(SDG_15,A6))) &gt; 0</f>
        <v>0</v>
      </c>
      <c r="AH6">
        <f t="shared" si="14"/>
        <v>0</v>
      </c>
      <c r="AI6" t="b" cm="1">
        <f t="array" ref="AI6">SUMPRODUCT( -- ISNUMBER(SEARCH(SDG_16,A6))) &gt; 0</f>
        <v>0</v>
      </c>
      <c r="AJ6">
        <f t="shared" si="15"/>
        <v>0</v>
      </c>
      <c r="AK6" t="b" cm="1">
        <f t="array" ref="AK6">SUMPRODUCT( -- ISNUMBER(SEARCH(SDG_17,A6))) &gt; 0</f>
        <v>0</v>
      </c>
      <c r="AL6">
        <f t="shared" si="16"/>
        <v>0</v>
      </c>
      <c r="AM6">
        <f t="shared" si="17"/>
        <v>1</v>
      </c>
      <c r="AN6" t="b" cm="1">
        <f t="array" ref="AN6">SUMPRODUCT( -- ISNUMBER(SEARCH(STI,A6))) &gt; 0</f>
        <v>1</v>
      </c>
      <c r="AO6">
        <f t="shared" si="18"/>
        <v>1</v>
      </c>
    </row>
    <row r="7" spans="1:41" x14ac:dyDescent="0.2">
      <c r="A7" t="s">
        <v>56</v>
      </c>
      <c r="B7" t="s">
        <v>46</v>
      </c>
      <c r="C7" t="s">
        <v>57</v>
      </c>
      <c r="D7" t="s">
        <v>58</v>
      </c>
      <c r="E7" t="b" cm="1">
        <f t="array" ref="E7">SUMPRODUCT( -- ISNUMBER(SEARCH(SDG_1,A7))) &gt; 0</f>
        <v>0</v>
      </c>
      <c r="F7">
        <f t="shared" si="0"/>
        <v>0</v>
      </c>
      <c r="G7" t="b" cm="1">
        <f t="array" ref="G7">SUMPRODUCT( -- ISNUMBER(SEARCH(SDG_2,A7))) &gt; 0</f>
        <v>0</v>
      </c>
      <c r="H7">
        <f t="shared" si="1"/>
        <v>0</v>
      </c>
      <c r="I7" t="b" cm="1">
        <f t="array" ref="I7">SUMPRODUCT( -- ISNUMBER(SEARCH(SDG_3,A7))) &gt; 0</f>
        <v>0</v>
      </c>
      <c r="J7">
        <f t="shared" si="2"/>
        <v>0</v>
      </c>
      <c r="K7" t="b" cm="1">
        <f t="array" ref="K7">SUMPRODUCT( -- ISNUMBER(SEARCH(SDG_4,A7))) &gt; 0</f>
        <v>0</v>
      </c>
      <c r="L7">
        <f t="shared" si="3"/>
        <v>0</v>
      </c>
      <c r="M7" t="b" cm="1">
        <f t="array" ref="M7">SUMPRODUCT( -- ISNUMBER(SEARCH(SDG_5,A7))) &gt; 0</f>
        <v>0</v>
      </c>
      <c r="N7">
        <f t="shared" si="4"/>
        <v>0</v>
      </c>
      <c r="O7" t="b" cm="1">
        <f t="array" ref="O7">SUMPRODUCT( -- ISNUMBER(SEARCH(SDG_6,A7))) &gt; 0</f>
        <v>0</v>
      </c>
      <c r="P7">
        <f t="shared" si="5"/>
        <v>0</v>
      </c>
      <c r="Q7" t="b" cm="1">
        <f t="array" ref="Q7">SUMPRODUCT( -- ISNUMBER(SEARCH(SDG_7,A7))) &gt; 0</f>
        <v>0</v>
      </c>
      <c r="R7">
        <f t="shared" si="6"/>
        <v>0</v>
      </c>
      <c r="S7" t="b" cm="1">
        <f t="array" ref="S7">SUMPRODUCT( -- ISNUMBER(SEARCH(SDG_8,A7))) &gt; 0</f>
        <v>0</v>
      </c>
      <c r="T7">
        <f t="shared" si="7"/>
        <v>0</v>
      </c>
      <c r="U7" t="b" cm="1">
        <f t="array" ref="U7">SUMPRODUCT( -- ISNUMBER(SEARCH(SDG_9,A7))) &gt; 0</f>
        <v>0</v>
      </c>
      <c r="V7">
        <f t="shared" si="8"/>
        <v>0</v>
      </c>
      <c r="W7" t="b" cm="1">
        <f t="array" ref="W7">SUMPRODUCT( -- ISNUMBER(SEARCH(SDG_10,A7))) &gt; 0</f>
        <v>0</v>
      </c>
      <c r="X7">
        <f t="shared" si="9"/>
        <v>0</v>
      </c>
      <c r="Y7" t="b" cm="1">
        <f t="array" ref="Y7">SUMPRODUCT( -- ISNUMBER(SEARCH(SDG_11,A7))) &gt; 0</f>
        <v>0</v>
      </c>
      <c r="Z7">
        <f t="shared" si="10"/>
        <v>0</v>
      </c>
      <c r="AA7" t="b" cm="1">
        <f t="array" ref="AA7">SUMPRODUCT( -- ISNUMBER(SEARCH(SDG_12,A7))) &gt; 0</f>
        <v>0</v>
      </c>
      <c r="AB7">
        <f t="shared" si="11"/>
        <v>0</v>
      </c>
      <c r="AC7" t="b" cm="1">
        <f t="array" ref="AC7">SUMPRODUCT( -- ISNUMBER(SEARCH(SDG_13,A7))) &gt; 0</f>
        <v>0</v>
      </c>
      <c r="AD7">
        <f t="shared" si="12"/>
        <v>0</v>
      </c>
      <c r="AE7" t="b" cm="1">
        <f t="array" ref="AE7">SUMPRODUCT( -- ISNUMBER(SEARCH(SDG_14,A7))) &gt; 0</f>
        <v>0</v>
      </c>
      <c r="AF7">
        <f t="shared" si="13"/>
        <v>0</v>
      </c>
      <c r="AG7" t="b" cm="1">
        <f t="array" ref="AG7">SUMPRODUCT( -- ISNUMBER(SEARCH(SDG_15,A7))) &gt; 0</f>
        <v>0</v>
      </c>
      <c r="AH7">
        <f t="shared" si="14"/>
        <v>0</v>
      </c>
      <c r="AI7" t="b" cm="1">
        <f t="array" ref="AI7">SUMPRODUCT( -- ISNUMBER(SEARCH(SDG_16,A7))) &gt; 0</f>
        <v>0</v>
      </c>
      <c r="AJ7">
        <f t="shared" si="15"/>
        <v>0</v>
      </c>
      <c r="AK7" t="b" cm="1">
        <f t="array" ref="AK7">SUMPRODUCT( -- ISNUMBER(SEARCH(SDG_17,A7))) &gt; 0</f>
        <v>0</v>
      </c>
      <c r="AL7">
        <f t="shared" si="16"/>
        <v>0</v>
      </c>
      <c r="AM7">
        <f t="shared" si="17"/>
        <v>0</v>
      </c>
      <c r="AN7" t="b" cm="1">
        <f t="array" ref="AN7">SUMPRODUCT( -- ISNUMBER(SEARCH(STI,A7))) &gt; 0</f>
        <v>0</v>
      </c>
      <c r="AO7">
        <f t="shared" si="18"/>
        <v>0</v>
      </c>
    </row>
    <row r="8" spans="1:41" x14ac:dyDescent="0.2">
      <c r="A8" t="s">
        <v>59</v>
      </c>
      <c r="B8" t="s">
        <v>46</v>
      </c>
      <c r="C8" t="s">
        <v>53</v>
      </c>
      <c r="D8" t="s">
        <v>48</v>
      </c>
      <c r="E8" t="b" cm="1">
        <f t="array" ref="E8">SUMPRODUCT( -- ISNUMBER(SEARCH(SDG_1,A8))) &gt; 0</f>
        <v>0</v>
      </c>
      <c r="F8">
        <f t="shared" si="0"/>
        <v>0</v>
      </c>
      <c r="G8" t="b" cm="1">
        <f t="array" ref="G8">SUMPRODUCT( -- ISNUMBER(SEARCH(SDG_2,A8))) &gt; 0</f>
        <v>0</v>
      </c>
      <c r="H8">
        <f t="shared" si="1"/>
        <v>0</v>
      </c>
      <c r="I8" t="b" cm="1">
        <f t="array" ref="I8">SUMPRODUCT( -- ISNUMBER(SEARCH(SDG_3,A8))) &gt; 0</f>
        <v>0</v>
      </c>
      <c r="J8">
        <f t="shared" si="2"/>
        <v>0</v>
      </c>
      <c r="K8" t="b" cm="1">
        <f t="array" ref="K8">SUMPRODUCT( -- ISNUMBER(SEARCH(SDG_4,A8))) &gt; 0</f>
        <v>0</v>
      </c>
      <c r="L8">
        <f t="shared" si="3"/>
        <v>0</v>
      </c>
      <c r="M8" t="b" cm="1">
        <f t="array" ref="M8">SUMPRODUCT( -- ISNUMBER(SEARCH(SDG_5,A8))) &gt; 0</f>
        <v>0</v>
      </c>
      <c r="N8">
        <f t="shared" si="4"/>
        <v>0</v>
      </c>
      <c r="O8" t="b" cm="1">
        <f t="array" ref="O8">SUMPRODUCT( -- ISNUMBER(SEARCH(SDG_6,A8))) &gt; 0</f>
        <v>0</v>
      </c>
      <c r="P8">
        <f t="shared" si="5"/>
        <v>0</v>
      </c>
      <c r="Q8" t="b" cm="1">
        <f t="array" ref="Q8">SUMPRODUCT( -- ISNUMBER(SEARCH(SDG_7,A8))) &gt; 0</f>
        <v>0</v>
      </c>
      <c r="R8">
        <f t="shared" si="6"/>
        <v>0</v>
      </c>
      <c r="S8" t="b" cm="1">
        <f t="array" ref="S8">SUMPRODUCT( -- ISNUMBER(SEARCH(SDG_8,A8))) &gt; 0</f>
        <v>0</v>
      </c>
      <c r="T8">
        <f t="shared" si="7"/>
        <v>0</v>
      </c>
      <c r="U8" t="b" cm="1">
        <f t="array" ref="U8">SUMPRODUCT( -- ISNUMBER(SEARCH(SDG_9,A8))) &gt; 0</f>
        <v>0</v>
      </c>
      <c r="V8">
        <f t="shared" si="8"/>
        <v>0</v>
      </c>
      <c r="W8" t="b" cm="1">
        <f t="array" ref="W8">SUMPRODUCT( -- ISNUMBER(SEARCH(SDG_10,A8))) &gt; 0</f>
        <v>0</v>
      </c>
      <c r="X8">
        <f t="shared" si="9"/>
        <v>0</v>
      </c>
      <c r="Y8" t="b" cm="1">
        <f t="array" ref="Y8">SUMPRODUCT( -- ISNUMBER(SEARCH(SDG_11,A8))) &gt; 0</f>
        <v>0</v>
      </c>
      <c r="Z8">
        <f t="shared" si="10"/>
        <v>0</v>
      </c>
      <c r="AA8" t="b" cm="1">
        <f t="array" ref="AA8">SUMPRODUCT( -- ISNUMBER(SEARCH(SDG_12,A8))) &gt; 0</f>
        <v>0</v>
      </c>
      <c r="AB8">
        <f t="shared" si="11"/>
        <v>0</v>
      </c>
      <c r="AC8" t="b" cm="1">
        <f t="array" ref="AC8">SUMPRODUCT( -- ISNUMBER(SEARCH(SDG_13,A8))) &gt; 0</f>
        <v>0</v>
      </c>
      <c r="AD8">
        <f t="shared" si="12"/>
        <v>0</v>
      </c>
      <c r="AE8" t="b" cm="1">
        <f t="array" ref="AE8">SUMPRODUCT( -- ISNUMBER(SEARCH(SDG_14,A8))) &gt; 0</f>
        <v>1</v>
      </c>
      <c r="AF8">
        <f t="shared" si="13"/>
        <v>1</v>
      </c>
      <c r="AG8" t="b" cm="1">
        <f t="array" ref="AG8">SUMPRODUCT( -- ISNUMBER(SEARCH(SDG_15,A8))) &gt; 0</f>
        <v>0</v>
      </c>
      <c r="AH8">
        <f t="shared" si="14"/>
        <v>0</v>
      </c>
      <c r="AI8" t="b" cm="1">
        <f t="array" ref="AI8">SUMPRODUCT( -- ISNUMBER(SEARCH(SDG_16,A8))) &gt; 0</f>
        <v>0</v>
      </c>
      <c r="AJ8">
        <f t="shared" si="15"/>
        <v>0</v>
      </c>
      <c r="AK8" t="b" cm="1">
        <f t="array" ref="AK8">SUMPRODUCT( -- ISNUMBER(SEARCH(SDG_17,A8))) &gt; 0</f>
        <v>0</v>
      </c>
      <c r="AL8">
        <f t="shared" si="16"/>
        <v>0</v>
      </c>
      <c r="AM8">
        <f t="shared" si="17"/>
        <v>1</v>
      </c>
      <c r="AN8" t="b" cm="1">
        <f t="array" ref="AN8">SUMPRODUCT( -- ISNUMBER(SEARCH(STI,A8))) &gt; 0</f>
        <v>0</v>
      </c>
      <c r="AO8">
        <f t="shared" si="18"/>
        <v>0</v>
      </c>
    </row>
    <row r="9" spans="1:41" x14ac:dyDescent="0.2">
      <c r="A9" t="s">
        <v>60</v>
      </c>
      <c r="B9" t="s">
        <v>46</v>
      </c>
      <c r="C9" t="s">
        <v>61</v>
      </c>
      <c r="D9" t="s">
        <v>62</v>
      </c>
      <c r="E9" t="b" cm="1">
        <f t="array" ref="E9">SUMPRODUCT( -- ISNUMBER(SEARCH(SDG_1,A9))) &gt; 0</f>
        <v>0</v>
      </c>
      <c r="F9">
        <f t="shared" si="0"/>
        <v>0</v>
      </c>
      <c r="G9" t="b" cm="1">
        <f t="array" ref="G9">SUMPRODUCT( -- ISNUMBER(SEARCH(SDG_2,A9))) &gt; 0</f>
        <v>0</v>
      </c>
      <c r="H9">
        <f t="shared" si="1"/>
        <v>0</v>
      </c>
      <c r="I9" t="b" cm="1">
        <f t="array" ref="I9">SUMPRODUCT( -- ISNUMBER(SEARCH(SDG_3,A9))) &gt; 0</f>
        <v>0</v>
      </c>
      <c r="J9">
        <f t="shared" si="2"/>
        <v>0</v>
      </c>
      <c r="K9" t="b" cm="1">
        <f t="array" ref="K9">SUMPRODUCT( -- ISNUMBER(SEARCH(SDG_4,A9))) &gt; 0</f>
        <v>0</v>
      </c>
      <c r="L9">
        <f t="shared" si="3"/>
        <v>0</v>
      </c>
      <c r="M9" t="b" cm="1">
        <f t="array" ref="M9">SUMPRODUCT( -- ISNUMBER(SEARCH(SDG_5,A9))) &gt; 0</f>
        <v>0</v>
      </c>
      <c r="N9">
        <f t="shared" si="4"/>
        <v>0</v>
      </c>
      <c r="O9" t="b" cm="1">
        <f t="array" ref="O9">SUMPRODUCT( -- ISNUMBER(SEARCH(SDG_6,A9))) &gt; 0</f>
        <v>0</v>
      </c>
      <c r="P9">
        <f t="shared" si="5"/>
        <v>0</v>
      </c>
      <c r="Q9" t="b" cm="1">
        <f t="array" ref="Q9">SUMPRODUCT( -- ISNUMBER(SEARCH(SDG_7,A9))) &gt; 0</f>
        <v>0</v>
      </c>
      <c r="R9">
        <f t="shared" si="6"/>
        <v>0</v>
      </c>
      <c r="S9" t="b" cm="1">
        <f t="array" ref="S9">SUMPRODUCT( -- ISNUMBER(SEARCH(SDG_8,A9))) &gt; 0</f>
        <v>0</v>
      </c>
      <c r="T9">
        <f t="shared" si="7"/>
        <v>0</v>
      </c>
      <c r="U9" t="b" cm="1">
        <f t="array" ref="U9">SUMPRODUCT( -- ISNUMBER(SEARCH(SDG_9,A9))) &gt; 0</f>
        <v>0</v>
      </c>
      <c r="V9">
        <f t="shared" si="8"/>
        <v>0</v>
      </c>
      <c r="W9" t="b" cm="1">
        <f t="array" ref="W9">SUMPRODUCT( -- ISNUMBER(SEARCH(SDG_10,A9))) &gt; 0</f>
        <v>0</v>
      </c>
      <c r="X9">
        <f t="shared" si="9"/>
        <v>0</v>
      </c>
      <c r="Y9" t="b" cm="1">
        <f t="array" ref="Y9">SUMPRODUCT( -- ISNUMBER(SEARCH(SDG_11,A9))) &gt; 0</f>
        <v>0</v>
      </c>
      <c r="Z9">
        <f t="shared" si="10"/>
        <v>0</v>
      </c>
      <c r="AA9" t="b" cm="1">
        <f t="array" ref="AA9">SUMPRODUCT( -- ISNUMBER(SEARCH(SDG_12,A9))) &gt; 0</f>
        <v>0</v>
      </c>
      <c r="AB9">
        <f t="shared" si="11"/>
        <v>0</v>
      </c>
      <c r="AC9" t="b" cm="1">
        <f t="array" ref="AC9">SUMPRODUCT( -- ISNUMBER(SEARCH(SDG_13,A9))) &gt; 0</f>
        <v>0</v>
      </c>
      <c r="AD9">
        <f t="shared" si="12"/>
        <v>0</v>
      </c>
      <c r="AE9" t="b" cm="1">
        <f t="array" ref="AE9">SUMPRODUCT( -- ISNUMBER(SEARCH(SDG_14,A9))) &gt; 0</f>
        <v>0</v>
      </c>
      <c r="AF9">
        <f t="shared" si="13"/>
        <v>0</v>
      </c>
      <c r="AG9" t="b" cm="1">
        <f t="array" ref="AG9">SUMPRODUCT( -- ISNUMBER(SEARCH(SDG_15,A9))) &gt; 0</f>
        <v>0</v>
      </c>
      <c r="AH9">
        <f t="shared" si="14"/>
        <v>0</v>
      </c>
      <c r="AI9" t="b" cm="1">
        <f t="array" ref="AI9">SUMPRODUCT( -- ISNUMBER(SEARCH(SDG_16,A9))) &gt; 0</f>
        <v>0</v>
      </c>
      <c r="AJ9">
        <f t="shared" si="15"/>
        <v>0</v>
      </c>
      <c r="AK9" t="b" cm="1">
        <f t="array" ref="AK9">SUMPRODUCT( -- ISNUMBER(SEARCH(SDG_17,A9))) &gt; 0</f>
        <v>0</v>
      </c>
      <c r="AL9">
        <f t="shared" si="16"/>
        <v>0</v>
      </c>
      <c r="AM9">
        <f t="shared" si="17"/>
        <v>0</v>
      </c>
      <c r="AN9" t="b" cm="1">
        <f t="array" ref="AN9">SUMPRODUCT( -- ISNUMBER(SEARCH(STI,A9))) &gt; 0</f>
        <v>0</v>
      </c>
      <c r="AO9">
        <f t="shared" si="18"/>
        <v>0</v>
      </c>
    </row>
    <row r="10" spans="1:41" x14ac:dyDescent="0.2">
      <c r="A10" t="s">
        <v>63</v>
      </c>
      <c r="B10" t="s">
        <v>46</v>
      </c>
      <c r="C10" t="s">
        <v>50</v>
      </c>
      <c r="D10" t="s">
        <v>51</v>
      </c>
      <c r="E10" t="b" cm="1">
        <f t="array" ref="E10">SUMPRODUCT( -- ISNUMBER(SEARCH(SDG_1,A10))) &gt; 0</f>
        <v>0</v>
      </c>
      <c r="F10">
        <f t="shared" si="0"/>
        <v>0</v>
      </c>
      <c r="G10" t="b" cm="1">
        <f t="array" ref="G10">SUMPRODUCT( -- ISNUMBER(SEARCH(SDG_2,A10))) &gt; 0</f>
        <v>0</v>
      </c>
      <c r="H10">
        <f t="shared" si="1"/>
        <v>0</v>
      </c>
      <c r="I10" t="b" cm="1">
        <f t="array" ref="I10">SUMPRODUCT( -- ISNUMBER(SEARCH(SDG_3,A10))) &gt; 0</f>
        <v>0</v>
      </c>
      <c r="J10">
        <f t="shared" si="2"/>
        <v>0</v>
      </c>
      <c r="K10" t="b" cm="1">
        <f t="array" ref="K10">SUMPRODUCT( -- ISNUMBER(SEARCH(SDG_4,A10))) &gt; 0</f>
        <v>0</v>
      </c>
      <c r="L10">
        <f t="shared" si="3"/>
        <v>0</v>
      </c>
      <c r="M10" t="b" cm="1">
        <f t="array" ref="M10">SUMPRODUCT( -- ISNUMBER(SEARCH(SDG_5,A10))) &gt; 0</f>
        <v>0</v>
      </c>
      <c r="N10">
        <f t="shared" si="4"/>
        <v>0</v>
      </c>
      <c r="O10" t="b" cm="1">
        <f t="array" ref="O10">SUMPRODUCT( -- ISNUMBER(SEARCH(SDG_6,A10))) &gt; 0</f>
        <v>0</v>
      </c>
      <c r="P10">
        <f t="shared" si="5"/>
        <v>0</v>
      </c>
      <c r="Q10" t="b" cm="1">
        <f t="array" ref="Q10">SUMPRODUCT( -- ISNUMBER(SEARCH(SDG_7,A10))) &gt; 0</f>
        <v>0</v>
      </c>
      <c r="R10">
        <f t="shared" si="6"/>
        <v>0</v>
      </c>
      <c r="S10" t="b" cm="1">
        <f t="array" ref="S10">SUMPRODUCT( -- ISNUMBER(SEARCH(SDG_8,A10))) &gt; 0</f>
        <v>0</v>
      </c>
      <c r="T10">
        <f t="shared" si="7"/>
        <v>0</v>
      </c>
      <c r="U10" t="b" cm="1">
        <f t="array" ref="U10">SUMPRODUCT( -- ISNUMBER(SEARCH(SDG_9,A10))) &gt; 0</f>
        <v>0</v>
      </c>
      <c r="V10">
        <f t="shared" si="8"/>
        <v>0</v>
      </c>
      <c r="W10" t="b" cm="1">
        <f t="array" ref="W10">SUMPRODUCT( -- ISNUMBER(SEARCH(SDG_10,A10))) &gt; 0</f>
        <v>0</v>
      </c>
      <c r="X10">
        <f t="shared" si="9"/>
        <v>0</v>
      </c>
      <c r="Y10" t="b" cm="1">
        <f t="array" ref="Y10">SUMPRODUCT( -- ISNUMBER(SEARCH(SDG_11,A10))) &gt; 0</f>
        <v>0</v>
      </c>
      <c r="Z10">
        <f t="shared" si="10"/>
        <v>0</v>
      </c>
      <c r="AA10" t="b" cm="1">
        <f t="array" ref="AA10">SUMPRODUCT( -- ISNUMBER(SEARCH(SDG_12,A10))) &gt; 0</f>
        <v>0</v>
      </c>
      <c r="AB10">
        <f t="shared" si="11"/>
        <v>0</v>
      </c>
      <c r="AC10" t="b" cm="1">
        <f t="array" ref="AC10">SUMPRODUCT( -- ISNUMBER(SEARCH(SDG_13,A10))) &gt; 0</f>
        <v>0</v>
      </c>
      <c r="AD10">
        <f t="shared" si="12"/>
        <v>0</v>
      </c>
      <c r="AE10" t="b" cm="1">
        <f t="array" ref="AE10">SUMPRODUCT( -- ISNUMBER(SEARCH(SDG_14,A10))) &gt; 0</f>
        <v>0</v>
      </c>
      <c r="AF10">
        <f t="shared" si="13"/>
        <v>0</v>
      </c>
      <c r="AG10" t="b" cm="1">
        <f t="array" ref="AG10">SUMPRODUCT( -- ISNUMBER(SEARCH(SDG_15,A10))) &gt; 0</f>
        <v>0</v>
      </c>
      <c r="AH10">
        <f t="shared" si="14"/>
        <v>0</v>
      </c>
      <c r="AI10" t="b" cm="1">
        <f t="array" ref="AI10">SUMPRODUCT( -- ISNUMBER(SEARCH(SDG_16,A10))) &gt; 0</f>
        <v>0</v>
      </c>
      <c r="AJ10">
        <f t="shared" si="15"/>
        <v>0</v>
      </c>
      <c r="AK10" t="b" cm="1">
        <f t="array" ref="AK10">SUMPRODUCT( -- ISNUMBER(SEARCH(SDG_17,A10))) &gt; 0</f>
        <v>0</v>
      </c>
      <c r="AL10">
        <f t="shared" si="16"/>
        <v>0</v>
      </c>
      <c r="AM10">
        <f t="shared" si="17"/>
        <v>0</v>
      </c>
      <c r="AN10" t="b" cm="1">
        <f t="array" ref="AN10">SUMPRODUCT( -- ISNUMBER(SEARCH(STI,A10))) &gt; 0</f>
        <v>1</v>
      </c>
      <c r="AO10">
        <f t="shared" si="18"/>
        <v>1</v>
      </c>
    </row>
    <row r="11" spans="1:41" x14ac:dyDescent="0.2">
      <c r="A11" t="s">
        <v>64</v>
      </c>
      <c r="B11" t="s">
        <v>46</v>
      </c>
      <c r="C11" t="s">
        <v>57</v>
      </c>
      <c r="D11" t="s">
        <v>44</v>
      </c>
      <c r="E11" t="b" cm="1">
        <f t="array" ref="E11">SUMPRODUCT( -- ISNUMBER(SEARCH(SDG_1,A11))) &gt; 0</f>
        <v>0</v>
      </c>
      <c r="F11">
        <f t="shared" si="0"/>
        <v>0</v>
      </c>
      <c r="G11" t="b" cm="1">
        <f t="array" ref="G11">SUMPRODUCT( -- ISNUMBER(SEARCH(SDG_2,A11))) &gt; 0</f>
        <v>0</v>
      </c>
      <c r="H11">
        <f t="shared" si="1"/>
        <v>0</v>
      </c>
      <c r="I11" t="b" cm="1">
        <f t="array" ref="I11">SUMPRODUCT( -- ISNUMBER(SEARCH(SDG_3,A11))) &gt; 0</f>
        <v>0</v>
      </c>
      <c r="J11">
        <f t="shared" si="2"/>
        <v>0</v>
      </c>
      <c r="K11" t="b" cm="1">
        <f t="array" ref="K11">SUMPRODUCT( -- ISNUMBER(SEARCH(SDG_4,A11))) &gt; 0</f>
        <v>0</v>
      </c>
      <c r="L11">
        <f t="shared" si="3"/>
        <v>0</v>
      </c>
      <c r="M11" t="b" cm="1">
        <f t="array" ref="M11">SUMPRODUCT( -- ISNUMBER(SEARCH(SDG_5,A11))) &gt; 0</f>
        <v>0</v>
      </c>
      <c r="N11">
        <f t="shared" si="4"/>
        <v>0</v>
      </c>
      <c r="O11" t="b" cm="1">
        <f t="array" ref="O11">SUMPRODUCT( -- ISNUMBER(SEARCH(SDG_6,A11))) &gt; 0</f>
        <v>0</v>
      </c>
      <c r="P11">
        <f t="shared" si="5"/>
        <v>0</v>
      </c>
      <c r="Q11" t="b" cm="1">
        <f t="array" ref="Q11">SUMPRODUCT( -- ISNUMBER(SEARCH(SDG_7,A11))) &gt; 0</f>
        <v>0</v>
      </c>
      <c r="R11">
        <f t="shared" si="6"/>
        <v>0</v>
      </c>
      <c r="S11" t="b" cm="1">
        <f t="array" ref="S11">SUMPRODUCT( -- ISNUMBER(SEARCH(SDG_8,A11))) &gt; 0</f>
        <v>1</v>
      </c>
      <c r="T11">
        <f t="shared" si="7"/>
        <v>1</v>
      </c>
      <c r="U11" t="b" cm="1">
        <f t="array" ref="U11">SUMPRODUCT( -- ISNUMBER(SEARCH(SDG_9,A11))) &gt; 0</f>
        <v>0</v>
      </c>
      <c r="V11">
        <f t="shared" si="8"/>
        <v>0</v>
      </c>
      <c r="W11" t="b" cm="1">
        <f t="array" ref="W11">SUMPRODUCT( -- ISNUMBER(SEARCH(SDG_10,A11))) &gt; 0</f>
        <v>0</v>
      </c>
      <c r="X11">
        <f t="shared" si="9"/>
        <v>0</v>
      </c>
      <c r="Y11" t="b" cm="1">
        <f t="array" ref="Y11">SUMPRODUCT( -- ISNUMBER(SEARCH(SDG_11,A11))) &gt; 0</f>
        <v>0</v>
      </c>
      <c r="Z11">
        <f t="shared" si="10"/>
        <v>0</v>
      </c>
      <c r="AA11" t="b" cm="1">
        <f t="array" ref="AA11">SUMPRODUCT( -- ISNUMBER(SEARCH(SDG_12,A11))) &gt; 0</f>
        <v>0</v>
      </c>
      <c r="AB11">
        <f t="shared" si="11"/>
        <v>0</v>
      </c>
      <c r="AC11" t="b" cm="1">
        <f t="array" ref="AC11">SUMPRODUCT( -- ISNUMBER(SEARCH(SDG_13,A11))) &gt; 0</f>
        <v>0</v>
      </c>
      <c r="AD11">
        <f t="shared" si="12"/>
        <v>0</v>
      </c>
      <c r="AE11" t="b" cm="1">
        <f t="array" ref="AE11">SUMPRODUCT( -- ISNUMBER(SEARCH(SDG_14,A11))) &gt; 0</f>
        <v>0</v>
      </c>
      <c r="AF11">
        <f t="shared" si="13"/>
        <v>0</v>
      </c>
      <c r="AG11" t="b" cm="1">
        <f t="array" ref="AG11">SUMPRODUCT( -- ISNUMBER(SEARCH(SDG_15,A11))) &gt; 0</f>
        <v>0</v>
      </c>
      <c r="AH11">
        <f t="shared" si="14"/>
        <v>0</v>
      </c>
      <c r="AI11" t="b" cm="1">
        <f t="array" ref="AI11">SUMPRODUCT( -- ISNUMBER(SEARCH(SDG_16,A11))) &gt; 0</f>
        <v>1</v>
      </c>
      <c r="AJ11">
        <f t="shared" si="15"/>
        <v>1</v>
      </c>
      <c r="AK11" t="b" cm="1">
        <f t="array" ref="AK11">SUMPRODUCT( -- ISNUMBER(SEARCH(SDG_17,A11))) &gt; 0</f>
        <v>0</v>
      </c>
      <c r="AL11">
        <f t="shared" si="16"/>
        <v>0</v>
      </c>
      <c r="AM11">
        <f t="shared" si="17"/>
        <v>2</v>
      </c>
      <c r="AN11" t="b" cm="1">
        <f t="array" ref="AN11">SUMPRODUCT( -- ISNUMBER(SEARCH(STI,A11))) &gt; 0</f>
        <v>0</v>
      </c>
      <c r="AO11">
        <f t="shared" si="18"/>
        <v>0</v>
      </c>
    </row>
    <row r="12" spans="1:41" x14ac:dyDescent="0.2">
      <c r="A12" t="s">
        <v>65</v>
      </c>
      <c r="B12" t="s">
        <v>46</v>
      </c>
      <c r="C12" t="s">
        <v>47</v>
      </c>
      <c r="D12" t="s">
        <v>51</v>
      </c>
      <c r="E12" t="b" cm="1">
        <f t="array" ref="E12">SUMPRODUCT( -- ISNUMBER(SEARCH(SDG_1,A12))) &gt; 0</f>
        <v>0</v>
      </c>
      <c r="F12">
        <f t="shared" si="0"/>
        <v>0</v>
      </c>
      <c r="G12" t="b" cm="1">
        <f t="array" ref="G12">SUMPRODUCT( -- ISNUMBER(SEARCH(SDG_2,A12))) &gt; 0</f>
        <v>0</v>
      </c>
      <c r="H12">
        <f t="shared" si="1"/>
        <v>0</v>
      </c>
      <c r="I12" t="b" cm="1">
        <f t="array" ref="I12">SUMPRODUCT( -- ISNUMBER(SEARCH(SDG_3,A12))) &gt; 0</f>
        <v>0</v>
      </c>
      <c r="J12">
        <f t="shared" si="2"/>
        <v>0</v>
      </c>
      <c r="K12" t="b" cm="1">
        <f t="array" ref="K12">SUMPRODUCT( -- ISNUMBER(SEARCH(SDG_4,A12))) &gt; 0</f>
        <v>0</v>
      </c>
      <c r="L12">
        <f t="shared" si="3"/>
        <v>0</v>
      </c>
      <c r="M12" t="b" cm="1">
        <f t="array" ref="M12">SUMPRODUCT( -- ISNUMBER(SEARCH(SDG_5,A12))) &gt; 0</f>
        <v>0</v>
      </c>
      <c r="N12">
        <f t="shared" si="4"/>
        <v>0</v>
      </c>
      <c r="O12" t="b" cm="1">
        <f t="array" ref="O12">SUMPRODUCT( -- ISNUMBER(SEARCH(SDG_6,A12))) &gt; 0</f>
        <v>0</v>
      </c>
      <c r="P12">
        <f t="shared" si="5"/>
        <v>0</v>
      </c>
      <c r="Q12" t="b" cm="1">
        <f t="array" ref="Q12">SUMPRODUCT( -- ISNUMBER(SEARCH(SDG_7,A12))) &gt; 0</f>
        <v>0</v>
      </c>
      <c r="R12">
        <f t="shared" si="6"/>
        <v>0</v>
      </c>
      <c r="S12" t="b" cm="1">
        <f t="array" ref="S12">SUMPRODUCT( -- ISNUMBER(SEARCH(SDG_8,A12))) &gt; 0</f>
        <v>1</v>
      </c>
      <c r="T12">
        <f t="shared" si="7"/>
        <v>1</v>
      </c>
      <c r="U12" t="b" cm="1">
        <f t="array" ref="U12">SUMPRODUCT( -- ISNUMBER(SEARCH(SDG_9,A12))) &gt; 0</f>
        <v>0</v>
      </c>
      <c r="V12">
        <f t="shared" si="8"/>
        <v>0</v>
      </c>
      <c r="W12" t="b" cm="1">
        <f t="array" ref="W12">SUMPRODUCT( -- ISNUMBER(SEARCH(SDG_10,A12))) &gt; 0</f>
        <v>0</v>
      </c>
      <c r="X12">
        <f t="shared" si="9"/>
        <v>0</v>
      </c>
      <c r="Y12" t="b" cm="1">
        <f t="array" ref="Y12">SUMPRODUCT( -- ISNUMBER(SEARCH(SDG_11,A12))) &gt; 0</f>
        <v>0</v>
      </c>
      <c r="Z12">
        <f t="shared" si="10"/>
        <v>0</v>
      </c>
      <c r="AA12" t="b" cm="1">
        <f t="array" ref="AA12">SUMPRODUCT( -- ISNUMBER(SEARCH(SDG_12,A12))) &gt; 0</f>
        <v>0</v>
      </c>
      <c r="AB12">
        <f t="shared" si="11"/>
        <v>0</v>
      </c>
      <c r="AC12" t="b" cm="1">
        <f t="array" ref="AC12">SUMPRODUCT( -- ISNUMBER(SEARCH(SDG_13,A12))) &gt; 0</f>
        <v>0</v>
      </c>
      <c r="AD12">
        <f t="shared" si="12"/>
        <v>0</v>
      </c>
      <c r="AE12" t="b" cm="1">
        <f t="array" ref="AE12">SUMPRODUCT( -- ISNUMBER(SEARCH(SDG_14,A12))) &gt; 0</f>
        <v>0</v>
      </c>
      <c r="AF12">
        <f t="shared" si="13"/>
        <v>0</v>
      </c>
      <c r="AG12" t="b" cm="1">
        <f t="array" ref="AG12">SUMPRODUCT( -- ISNUMBER(SEARCH(SDG_15,A12))) &gt; 0</f>
        <v>0</v>
      </c>
      <c r="AH12">
        <f t="shared" si="14"/>
        <v>0</v>
      </c>
      <c r="AI12" t="b" cm="1">
        <f t="array" ref="AI12">SUMPRODUCT( -- ISNUMBER(SEARCH(SDG_16,A12))) &gt; 0</f>
        <v>1</v>
      </c>
      <c r="AJ12">
        <f t="shared" si="15"/>
        <v>1</v>
      </c>
      <c r="AK12" t="b" cm="1">
        <f t="array" ref="AK12">SUMPRODUCT( -- ISNUMBER(SEARCH(SDG_17,A12))) &gt; 0</f>
        <v>0</v>
      </c>
      <c r="AL12">
        <f t="shared" si="16"/>
        <v>0</v>
      </c>
      <c r="AM12">
        <f t="shared" si="17"/>
        <v>2</v>
      </c>
      <c r="AN12" t="b" cm="1">
        <f t="array" ref="AN12">SUMPRODUCT( -- ISNUMBER(SEARCH(STI,A12))) &gt; 0</f>
        <v>0</v>
      </c>
      <c r="AO12">
        <f t="shared" si="18"/>
        <v>0</v>
      </c>
    </row>
    <row r="13" spans="1:41" x14ac:dyDescent="0.2">
      <c r="A13" t="s">
        <v>66</v>
      </c>
      <c r="B13" t="s">
        <v>46</v>
      </c>
      <c r="C13" t="s">
        <v>67</v>
      </c>
      <c r="D13" t="s">
        <v>62</v>
      </c>
      <c r="E13" t="b" cm="1">
        <f t="array" ref="E13">SUMPRODUCT( -- ISNUMBER(SEARCH(SDG_1,A13))) &gt; 0</f>
        <v>0</v>
      </c>
      <c r="F13">
        <f t="shared" si="0"/>
        <v>0</v>
      </c>
      <c r="G13" t="b" cm="1">
        <f t="array" ref="G13">SUMPRODUCT( -- ISNUMBER(SEARCH(SDG_2,A13))) &gt; 0</f>
        <v>0</v>
      </c>
      <c r="H13">
        <f t="shared" si="1"/>
        <v>0</v>
      </c>
      <c r="I13" t="b" cm="1">
        <f t="array" ref="I13">SUMPRODUCT( -- ISNUMBER(SEARCH(SDG_3,A13))) &gt; 0</f>
        <v>0</v>
      </c>
      <c r="J13">
        <f t="shared" si="2"/>
        <v>0</v>
      </c>
      <c r="K13" t="b" cm="1">
        <f t="array" ref="K13">SUMPRODUCT( -- ISNUMBER(SEARCH(SDG_4,A13))) &gt; 0</f>
        <v>0</v>
      </c>
      <c r="L13">
        <f t="shared" si="3"/>
        <v>0</v>
      </c>
      <c r="M13" t="b" cm="1">
        <f t="array" ref="M13">SUMPRODUCT( -- ISNUMBER(SEARCH(SDG_5,A13))) &gt; 0</f>
        <v>0</v>
      </c>
      <c r="N13">
        <f t="shared" si="4"/>
        <v>0</v>
      </c>
      <c r="O13" t="b" cm="1">
        <f t="array" ref="O13">SUMPRODUCT( -- ISNUMBER(SEARCH(SDG_6,A13))) &gt; 0</f>
        <v>0</v>
      </c>
      <c r="P13">
        <f t="shared" si="5"/>
        <v>0</v>
      </c>
      <c r="Q13" t="b" cm="1">
        <f t="array" ref="Q13">SUMPRODUCT( -- ISNUMBER(SEARCH(SDG_7,A13))) &gt; 0</f>
        <v>0</v>
      </c>
      <c r="R13">
        <f t="shared" si="6"/>
        <v>0</v>
      </c>
      <c r="S13" t="b" cm="1">
        <f t="array" ref="S13">SUMPRODUCT( -- ISNUMBER(SEARCH(SDG_8,A13))) &gt; 0</f>
        <v>1</v>
      </c>
      <c r="T13">
        <f t="shared" si="7"/>
        <v>1</v>
      </c>
      <c r="U13" t="b" cm="1">
        <f t="array" ref="U13">SUMPRODUCT( -- ISNUMBER(SEARCH(SDG_9,A13))) &gt; 0</f>
        <v>0</v>
      </c>
      <c r="V13">
        <f t="shared" si="8"/>
        <v>0</v>
      </c>
      <c r="W13" t="b" cm="1">
        <f t="array" ref="W13">SUMPRODUCT( -- ISNUMBER(SEARCH(SDG_10,A13))) &gt; 0</f>
        <v>1</v>
      </c>
      <c r="X13">
        <f t="shared" si="9"/>
        <v>1</v>
      </c>
      <c r="Y13" t="b" cm="1">
        <f t="array" ref="Y13">SUMPRODUCT( -- ISNUMBER(SEARCH(SDG_11,A13))) &gt; 0</f>
        <v>0</v>
      </c>
      <c r="Z13">
        <f t="shared" si="10"/>
        <v>0</v>
      </c>
      <c r="AA13" t="b" cm="1">
        <f t="array" ref="AA13">SUMPRODUCT( -- ISNUMBER(SEARCH(SDG_12,A13))) &gt; 0</f>
        <v>0</v>
      </c>
      <c r="AB13">
        <f t="shared" si="11"/>
        <v>0</v>
      </c>
      <c r="AC13" t="b" cm="1">
        <f t="array" ref="AC13">SUMPRODUCT( -- ISNUMBER(SEARCH(SDG_13,A13))) &gt; 0</f>
        <v>0</v>
      </c>
      <c r="AD13">
        <f t="shared" si="12"/>
        <v>0</v>
      </c>
      <c r="AE13" t="b" cm="1">
        <f t="array" ref="AE13">SUMPRODUCT( -- ISNUMBER(SEARCH(SDG_14,A13))) &gt; 0</f>
        <v>0</v>
      </c>
      <c r="AF13">
        <f t="shared" si="13"/>
        <v>0</v>
      </c>
      <c r="AG13" t="b" cm="1">
        <f t="array" ref="AG13">SUMPRODUCT( -- ISNUMBER(SEARCH(SDG_15,A13))) &gt; 0</f>
        <v>0</v>
      </c>
      <c r="AH13">
        <f t="shared" si="14"/>
        <v>0</v>
      </c>
      <c r="AI13" t="b" cm="1">
        <f t="array" ref="AI13">SUMPRODUCT( -- ISNUMBER(SEARCH(SDG_16,A13))) &gt; 0</f>
        <v>1</v>
      </c>
      <c r="AJ13">
        <f t="shared" si="15"/>
        <v>1</v>
      </c>
      <c r="AK13" t="b" cm="1">
        <f t="array" ref="AK13">SUMPRODUCT( -- ISNUMBER(SEARCH(SDG_17,A13))) &gt; 0</f>
        <v>0</v>
      </c>
      <c r="AL13">
        <f t="shared" si="16"/>
        <v>0</v>
      </c>
      <c r="AM13">
        <f t="shared" si="17"/>
        <v>3</v>
      </c>
      <c r="AN13" t="b" cm="1">
        <f t="array" ref="AN13">SUMPRODUCT( -- ISNUMBER(SEARCH(STI,A13))) &gt; 0</f>
        <v>0</v>
      </c>
      <c r="AO13">
        <f t="shared" si="18"/>
        <v>0</v>
      </c>
    </row>
    <row r="14" spans="1:41" x14ac:dyDescent="0.2">
      <c r="A14" t="s">
        <v>68</v>
      </c>
      <c r="B14" t="s">
        <v>46</v>
      </c>
      <c r="C14" t="s">
        <v>69</v>
      </c>
      <c r="D14" t="s">
        <v>51</v>
      </c>
      <c r="E14" t="b" cm="1">
        <f t="array" ref="E14">SUMPRODUCT( -- ISNUMBER(SEARCH(SDG_1,A14))) &gt; 0</f>
        <v>0</v>
      </c>
      <c r="F14">
        <f t="shared" si="0"/>
        <v>0</v>
      </c>
      <c r="G14" t="b" cm="1">
        <f t="array" ref="G14">SUMPRODUCT( -- ISNUMBER(SEARCH(SDG_2,A14))) &gt; 0</f>
        <v>0</v>
      </c>
      <c r="H14">
        <f t="shared" si="1"/>
        <v>0</v>
      </c>
      <c r="I14" t="b" cm="1">
        <f t="array" ref="I14">SUMPRODUCT( -- ISNUMBER(SEARCH(SDG_3,A14))) &gt; 0</f>
        <v>0</v>
      </c>
      <c r="J14">
        <f t="shared" si="2"/>
        <v>0</v>
      </c>
      <c r="K14" t="b" cm="1">
        <f t="array" ref="K14">SUMPRODUCT( -- ISNUMBER(SEARCH(SDG_4,A14))) &gt; 0</f>
        <v>0</v>
      </c>
      <c r="L14">
        <f t="shared" si="3"/>
        <v>0</v>
      </c>
      <c r="M14" t="b" cm="1">
        <f t="array" ref="M14">SUMPRODUCT( -- ISNUMBER(SEARCH(SDG_5,A14))) &gt; 0</f>
        <v>0</v>
      </c>
      <c r="N14">
        <f t="shared" si="4"/>
        <v>0</v>
      </c>
      <c r="O14" t="b" cm="1">
        <f t="array" ref="O14">SUMPRODUCT( -- ISNUMBER(SEARCH(SDG_6,A14))) &gt; 0</f>
        <v>0</v>
      </c>
      <c r="P14">
        <f t="shared" si="5"/>
        <v>0</v>
      </c>
      <c r="Q14" t="b" cm="1">
        <f t="array" ref="Q14">SUMPRODUCT( -- ISNUMBER(SEARCH(SDG_7,A14))) &gt; 0</f>
        <v>0</v>
      </c>
      <c r="R14">
        <f t="shared" si="6"/>
        <v>0</v>
      </c>
      <c r="S14" t="b" cm="1">
        <f t="array" ref="S14">SUMPRODUCT( -- ISNUMBER(SEARCH(SDG_8,A14))) &gt; 0</f>
        <v>0</v>
      </c>
      <c r="T14">
        <f t="shared" si="7"/>
        <v>0</v>
      </c>
      <c r="U14" t="b" cm="1">
        <f t="array" ref="U14">SUMPRODUCT( -- ISNUMBER(SEARCH(SDG_9,A14))) &gt; 0</f>
        <v>0</v>
      </c>
      <c r="V14">
        <f t="shared" si="8"/>
        <v>0</v>
      </c>
      <c r="W14" t="b" cm="1">
        <f t="array" ref="W14">SUMPRODUCT( -- ISNUMBER(SEARCH(SDG_10,A14))) &gt; 0</f>
        <v>0</v>
      </c>
      <c r="X14">
        <f t="shared" si="9"/>
        <v>0</v>
      </c>
      <c r="Y14" t="b" cm="1">
        <f t="array" ref="Y14">SUMPRODUCT( -- ISNUMBER(SEARCH(SDG_11,A14))) &gt; 0</f>
        <v>0</v>
      </c>
      <c r="Z14">
        <f t="shared" si="10"/>
        <v>0</v>
      </c>
      <c r="AA14" t="b" cm="1">
        <f t="array" ref="AA14">SUMPRODUCT( -- ISNUMBER(SEARCH(SDG_12,A14))) &gt; 0</f>
        <v>0</v>
      </c>
      <c r="AB14">
        <f t="shared" si="11"/>
        <v>0</v>
      </c>
      <c r="AC14" t="b" cm="1">
        <f t="array" ref="AC14">SUMPRODUCT( -- ISNUMBER(SEARCH(SDG_13,A14))) &gt; 0</f>
        <v>0</v>
      </c>
      <c r="AD14">
        <f t="shared" si="12"/>
        <v>0</v>
      </c>
      <c r="AE14" t="b" cm="1">
        <f t="array" ref="AE14">SUMPRODUCT( -- ISNUMBER(SEARCH(SDG_14,A14))) &gt; 0</f>
        <v>1</v>
      </c>
      <c r="AF14">
        <f t="shared" si="13"/>
        <v>1</v>
      </c>
      <c r="AG14" t="b" cm="1">
        <f t="array" ref="AG14">SUMPRODUCT( -- ISNUMBER(SEARCH(SDG_15,A14))) &gt; 0</f>
        <v>0</v>
      </c>
      <c r="AH14">
        <f t="shared" si="14"/>
        <v>0</v>
      </c>
      <c r="AI14" t="b" cm="1">
        <f t="array" ref="AI14">SUMPRODUCT( -- ISNUMBER(SEARCH(SDG_16,A14))) &gt; 0</f>
        <v>0</v>
      </c>
      <c r="AJ14">
        <f t="shared" si="15"/>
        <v>0</v>
      </c>
      <c r="AK14" t="b" cm="1">
        <f t="array" ref="AK14">SUMPRODUCT( -- ISNUMBER(SEARCH(SDG_17,A14))) &gt; 0</f>
        <v>0</v>
      </c>
      <c r="AL14">
        <f t="shared" si="16"/>
        <v>0</v>
      </c>
      <c r="AM14">
        <f t="shared" si="17"/>
        <v>1</v>
      </c>
      <c r="AN14" t="b" cm="1">
        <f t="array" ref="AN14">SUMPRODUCT( -- ISNUMBER(SEARCH(STI,A14))) &gt; 0</f>
        <v>0</v>
      </c>
      <c r="AO14">
        <f t="shared" si="18"/>
        <v>0</v>
      </c>
    </row>
    <row r="15" spans="1:41" x14ac:dyDescent="0.2">
      <c r="A15" t="s">
        <v>70</v>
      </c>
      <c r="B15" t="s">
        <v>46</v>
      </c>
      <c r="C15" t="s">
        <v>71</v>
      </c>
      <c r="D15" t="s">
        <v>51</v>
      </c>
      <c r="E15" t="b" cm="1">
        <f t="array" ref="E15">SUMPRODUCT( -- ISNUMBER(SEARCH(SDG_1,A15))) &gt; 0</f>
        <v>0</v>
      </c>
      <c r="F15">
        <f t="shared" si="0"/>
        <v>0</v>
      </c>
      <c r="G15" t="b" cm="1">
        <f t="array" ref="G15">SUMPRODUCT( -- ISNUMBER(SEARCH(SDG_2,A15))) &gt; 0</f>
        <v>0</v>
      </c>
      <c r="H15">
        <f t="shared" si="1"/>
        <v>0</v>
      </c>
      <c r="I15" t="b" cm="1">
        <f t="array" ref="I15">SUMPRODUCT( -- ISNUMBER(SEARCH(SDG_3,A15))) &gt; 0</f>
        <v>0</v>
      </c>
      <c r="J15">
        <f t="shared" si="2"/>
        <v>0</v>
      </c>
      <c r="K15" t="b" cm="1">
        <f t="array" ref="K15">SUMPRODUCT( -- ISNUMBER(SEARCH(SDG_4,A15))) &gt; 0</f>
        <v>0</v>
      </c>
      <c r="L15">
        <f t="shared" si="3"/>
        <v>0</v>
      </c>
      <c r="M15" t="b" cm="1">
        <f t="array" ref="M15">SUMPRODUCT( -- ISNUMBER(SEARCH(SDG_5,A15))) &gt; 0</f>
        <v>0</v>
      </c>
      <c r="N15">
        <f t="shared" si="4"/>
        <v>0</v>
      </c>
      <c r="O15" t="b" cm="1">
        <f t="array" ref="O15">SUMPRODUCT( -- ISNUMBER(SEARCH(SDG_6,A15))) &gt; 0</f>
        <v>0</v>
      </c>
      <c r="P15">
        <f t="shared" si="5"/>
        <v>0</v>
      </c>
      <c r="Q15" t="b" cm="1">
        <f t="array" ref="Q15">SUMPRODUCT( -- ISNUMBER(SEARCH(SDG_7,A15))) &gt; 0</f>
        <v>0</v>
      </c>
      <c r="R15">
        <f t="shared" si="6"/>
        <v>0</v>
      </c>
      <c r="S15" t="b" cm="1">
        <f t="array" ref="S15">SUMPRODUCT( -- ISNUMBER(SEARCH(SDG_8,A15))) &gt; 0</f>
        <v>0</v>
      </c>
      <c r="T15">
        <f t="shared" si="7"/>
        <v>0</v>
      </c>
      <c r="U15" t="b" cm="1">
        <f t="array" ref="U15">SUMPRODUCT( -- ISNUMBER(SEARCH(SDG_9,A15))) &gt; 0</f>
        <v>0</v>
      </c>
      <c r="V15">
        <f t="shared" si="8"/>
        <v>0</v>
      </c>
      <c r="W15" t="b" cm="1">
        <f t="array" ref="W15">SUMPRODUCT( -- ISNUMBER(SEARCH(SDG_10,A15))) &gt; 0</f>
        <v>0</v>
      </c>
      <c r="X15">
        <f t="shared" si="9"/>
        <v>0</v>
      </c>
      <c r="Y15" t="b" cm="1">
        <f t="array" ref="Y15">SUMPRODUCT( -- ISNUMBER(SEARCH(SDG_11,A15))) &gt; 0</f>
        <v>0</v>
      </c>
      <c r="Z15">
        <f t="shared" si="10"/>
        <v>0</v>
      </c>
      <c r="AA15" t="b" cm="1">
        <f t="array" ref="AA15">SUMPRODUCT( -- ISNUMBER(SEARCH(SDG_12,A15))) &gt; 0</f>
        <v>0</v>
      </c>
      <c r="AB15">
        <f t="shared" si="11"/>
        <v>0</v>
      </c>
      <c r="AC15" t="b" cm="1">
        <f t="array" ref="AC15">SUMPRODUCT( -- ISNUMBER(SEARCH(SDG_13,A15))) &gt; 0</f>
        <v>0</v>
      </c>
      <c r="AD15">
        <f t="shared" si="12"/>
        <v>0</v>
      </c>
      <c r="AE15" t="b" cm="1">
        <f t="array" ref="AE15">SUMPRODUCT( -- ISNUMBER(SEARCH(SDG_14,A15))) &gt; 0</f>
        <v>0</v>
      </c>
      <c r="AF15">
        <f t="shared" si="13"/>
        <v>0</v>
      </c>
      <c r="AG15" t="b" cm="1">
        <f t="array" ref="AG15">SUMPRODUCT( -- ISNUMBER(SEARCH(SDG_15,A15))) &gt; 0</f>
        <v>0</v>
      </c>
      <c r="AH15">
        <f t="shared" si="14"/>
        <v>0</v>
      </c>
      <c r="AI15" t="b" cm="1">
        <f t="array" ref="AI15">SUMPRODUCT( -- ISNUMBER(SEARCH(SDG_16,A15))) &gt; 0</f>
        <v>0</v>
      </c>
      <c r="AJ15">
        <f t="shared" si="15"/>
        <v>0</v>
      </c>
      <c r="AK15" t="b" cm="1">
        <f t="array" ref="AK15">SUMPRODUCT( -- ISNUMBER(SEARCH(SDG_17,A15))) &gt; 0</f>
        <v>0</v>
      </c>
      <c r="AL15">
        <f t="shared" si="16"/>
        <v>0</v>
      </c>
      <c r="AM15">
        <f t="shared" si="17"/>
        <v>0</v>
      </c>
      <c r="AN15" t="b" cm="1">
        <f t="array" ref="AN15">SUMPRODUCT( -- ISNUMBER(SEARCH(STI,A15))) &gt; 0</f>
        <v>0</v>
      </c>
      <c r="AO15">
        <f t="shared" si="18"/>
        <v>0</v>
      </c>
    </row>
    <row r="16" spans="1:41" x14ac:dyDescent="0.2">
      <c r="A16" t="s">
        <v>72</v>
      </c>
      <c r="B16" t="s">
        <v>46</v>
      </c>
      <c r="C16" t="s">
        <v>43</v>
      </c>
      <c r="D16" t="s">
        <v>44</v>
      </c>
      <c r="E16" t="b" cm="1">
        <f t="array" ref="E16">SUMPRODUCT( -- ISNUMBER(SEARCH(SDG_1,A16))) &gt; 0</f>
        <v>0</v>
      </c>
      <c r="F16">
        <f t="shared" si="0"/>
        <v>0</v>
      </c>
      <c r="G16" t="b" cm="1">
        <f t="array" ref="G16">SUMPRODUCT( -- ISNUMBER(SEARCH(SDG_2,A16))) &gt; 0</f>
        <v>0</v>
      </c>
      <c r="H16">
        <f t="shared" si="1"/>
        <v>0</v>
      </c>
      <c r="I16" t="b" cm="1">
        <f t="array" ref="I16">SUMPRODUCT( -- ISNUMBER(SEARCH(SDG_3,A16))) &gt; 0</f>
        <v>0</v>
      </c>
      <c r="J16">
        <f t="shared" si="2"/>
        <v>0</v>
      </c>
      <c r="K16" t="b" cm="1">
        <f t="array" ref="K16">SUMPRODUCT( -- ISNUMBER(SEARCH(SDG_4,A16))) &gt; 0</f>
        <v>0</v>
      </c>
      <c r="L16">
        <f t="shared" si="3"/>
        <v>0</v>
      </c>
      <c r="M16" t="b" cm="1">
        <f t="array" ref="M16">SUMPRODUCT( -- ISNUMBER(SEARCH(SDG_5,A16))) &gt; 0</f>
        <v>0</v>
      </c>
      <c r="N16">
        <f t="shared" si="4"/>
        <v>0</v>
      </c>
      <c r="O16" t="b" cm="1">
        <f t="array" ref="O16">SUMPRODUCT( -- ISNUMBER(SEARCH(SDG_6,A16))) &gt; 0</f>
        <v>1</v>
      </c>
      <c r="P16">
        <f t="shared" si="5"/>
        <v>1</v>
      </c>
      <c r="Q16" t="b" cm="1">
        <f t="array" ref="Q16">SUMPRODUCT( -- ISNUMBER(SEARCH(SDG_7,A16))) &gt; 0</f>
        <v>0</v>
      </c>
      <c r="R16">
        <f t="shared" si="6"/>
        <v>0</v>
      </c>
      <c r="S16" t="b" cm="1">
        <f t="array" ref="S16">SUMPRODUCT( -- ISNUMBER(SEARCH(SDG_8,A16))) &gt; 0</f>
        <v>0</v>
      </c>
      <c r="T16">
        <f t="shared" si="7"/>
        <v>0</v>
      </c>
      <c r="U16" t="b" cm="1">
        <f t="array" ref="U16">SUMPRODUCT( -- ISNUMBER(SEARCH(SDG_9,A16))) &gt; 0</f>
        <v>0</v>
      </c>
      <c r="V16">
        <f t="shared" si="8"/>
        <v>0</v>
      </c>
      <c r="W16" t="b" cm="1">
        <f t="array" ref="W16">SUMPRODUCT( -- ISNUMBER(SEARCH(SDG_10,A16))) &gt; 0</f>
        <v>0</v>
      </c>
      <c r="X16">
        <f t="shared" si="9"/>
        <v>0</v>
      </c>
      <c r="Y16" t="b" cm="1">
        <f t="array" ref="Y16">SUMPRODUCT( -- ISNUMBER(SEARCH(SDG_11,A16))) &gt; 0</f>
        <v>0</v>
      </c>
      <c r="Z16">
        <f t="shared" si="10"/>
        <v>0</v>
      </c>
      <c r="AA16" t="b" cm="1">
        <f t="array" ref="AA16">SUMPRODUCT( -- ISNUMBER(SEARCH(SDG_12,A16))) &gt; 0</f>
        <v>1</v>
      </c>
      <c r="AB16">
        <f t="shared" si="11"/>
        <v>1</v>
      </c>
      <c r="AC16" t="b" cm="1">
        <f t="array" ref="AC16">SUMPRODUCT( -- ISNUMBER(SEARCH(SDG_13,A16))) &gt; 0</f>
        <v>1</v>
      </c>
      <c r="AD16">
        <f t="shared" si="12"/>
        <v>1</v>
      </c>
      <c r="AE16" t="b" cm="1">
        <f t="array" ref="AE16">SUMPRODUCT( -- ISNUMBER(SEARCH(SDG_14,A16))) &gt; 0</f>
        <v>0</v>
      </c>
      <c r="AF16">
        <f t="shared" si="13"/>
        <v>0</v>
      </c>
      <c r="AG16" t="b" cm="1">
        <f t="array" ref="AG16">SUMPRODUCT( -- ISNUMBER(SEARCH(SDG_15,A16))) &gt; 0</f>
        <v>0</v>
      </c>
      <c r="AH16">
        <f t="shared" si="14"/>
        <v>0</v>
      </c>
      <c r="AI16" t="b" cm="1">
        <f t="array" ref="AI16">SUMPRODUCT( -- ISNUMBER(SEARCH(SDG_16,A16))) &gt; 0</f>
        <v>0</v>
      </c>
      <c r="AJ16">
        <f t="shared" si="15"/>
        <v>0</v>
      </c>
      <c r="AK16" t="b" cm="1">
        <f t="array" ref="AK16">SUMPRODUCT( -- ISNUMBER(SEARCH(SDG_17,A16))) &gt; 0</f>
        <v>0</v>
      </c>
      <c r="AL16">
        <f t="shared" si="16"/>
        <v>0</v>
      </c>
      <c r="AM16">
        <f t="shared" si="17"/>
        <v>3</v>
      </c>
      <c r="AN16" t="b" cm="1">
        <f t="array" ref="AN16">SUMPRODUCT( -- ISNUMBER(SEARCH(STI,A16))) &gt; 0</f>
        <v>0</v>
      </c>
      <c r="AO16">
        <f t="shared" si="18"/>
        <v>0</v>
      </c>
    </row>
    <row r="17" spans="1:41" x14ac:dyDescent="0.2">
      <c r="A17" t="s">
        <v>73</v>
      </c>
      <c r="B17" t="s">
        <v>74</v>
      </c>
      <c r="C17" t="s">
        <v>53</v>
      </c>
      <c r="D17" t="s">
        <v>48</v>
      </c>
      <c r="E17" t="b" cm="1">
        <f t="array" ref="E17">SUMPRODUCT( -- ISNUMBER(SEARCH(SDG_1,A17))) &gt; 0</f>
        <v>0</v>
      </c>
      <c r="F17">
        <f t="shared" si="0"/>
        <v>0</v>
      </c>
      <c r="G17" t="b" cm="1">
        <f t="array" ref="G17">SUMPRODUCT( -- ISNUMBER(SEARCH(SDG_2,A17))) &gt; 0</f>
        <v>0</v>
      </c>
      <c r="H17">
        <f t="shared" si="1"/>
        <v>0</v>
      </c>
      <c r="I17" t="b" cm="1">
        <f t="array" ref="I17">SUMPRODUCT( -- ISNUMBER(SEARCH(SDG_3,A17))) &gt; 0</f>
        <v>0</v>
      </c>
      <c r="J17">
        <f t="shared" si="2"/>
        <v>0</v>
      </c>
      <c r="K17" t="b" cm="1">
        <f t="array" ref="K17">SUMPRODUCT( -- ISNUMBER(SEARCH(SDG_4,A17))) &gt; 0</f>
        <v>0</v>
      </c>
      <c r="L17">
        <f t="shared" si="3"/>
        <v>0</v>
      </c>
      <c r="M17" t="b" cm="1">
        <f t="array" ref="M17">SUMPRODUCT( -- ISNUMBER(SEARCH(SDG_5,A17))) &gt; 0</f>
        <v>0</v>
      </c>
      <c r="N17">
        <f t="shared" si="4"/>
        <v>0</v>
      </c>
      <c r="O17" t="b" cm="1">
        <f t="array" ref="O17">SUMPRODUCT( -- ISNUMBER(SEARCH(SDG_6,A17))) &gt; 0</f>
        <v>0</v>
      </c>
      <c r="P17">
        <f t="shared" si="5"/>
        <v>0</v>
      </c>
      <c r="Q17" t="b" cm="1">
        <f t="array" ref="Q17">SUMPRODUCT( -- ISNUMBER(SEARCH(SDG_7,A17))) &gt; 0</f>
        <v>0</v>
      </c>
      <c r="R17">
        <f t="shared" si="6"/>
        <v>0</v>
      </c>
      <c r="S17" t="b" cm="1">
        <f t="array" ref="S17">SUMPRODUCT( -- ISNUMBER(SEARCH(SDG_8,A17))) &gt; 0</f>
        <v>1</v>
      </c>
      <c r="T17">
        <f t="shared" si="7"/>
        <v>1</v>
      </c>
      <c r="U17" t="b" cm="1">
        <f t="array" ref="U17">SUMPRODUCT( -- ISNUMBER(SEARCH(SDG_9,A17))) &gt; 0</f>
        <v>0</v>
      </c>
      <c r="V17">
        <f t="shared" si="8"/>
        <v>0</v>
      </c>
      <c r="W17" t="b" cm="1">
        <f t="array" ref="W17">SUMPRODUCT( -- ISNUMBER(SEARCH(SDG_10,A17))) &gt; 0</f>
        <v>0</v>
      </c>
      <c r="X17">
        <f t="shared" si="9"/>
        <v>0</v>
      </c>
      <c r="Y17" t="b" cm="1">
        <f t="array" ref="Y17">SUMPRODUCT( -- ISNUMBER(SEARCH(SDG_11,A17))) &gt; 0</f>
        <v>0</v>
      </c>
      <c r="Z17">
        <f t="shared" si="10"/>
        <v>0</v>
      </c>
      <c r="AA17" t="b" cm="1">
        <f t="array" ref="AA17">SUMPRODUCT( -- ISNUMBER(SEARCH(SDG_12,A17))) &gt; 0</f>
        <v>0</v>
      </c>
      <c r="AB17">
        <f t="shared" si="11"/>
        <v>0</v>
      </c>
      <c r="AC17" t="b" cm="1">
        <f t="array" ref="AC17">SUMPRODUCT( -- ISNUMBER(SEARCH(SDG_13,A17))) &gt; 0</f>
        <v>0</v>
      </c>
      <c r="AD17">
        <f t="shared" si="12"/>
        <v>0</v>
      </c>
      <c r="AE17" t="b" cm="1">
        <f t="array" ref="AE17">SUMPRODUCT( -- ISNUMBER(SEARCH(SDG_14,A17))) &gt; 0</f>
        <v>0</v>
      </c>
      <c r="AF17">
        <f t="shared" si="13"/>
        <v>0</v>
      </c>
      <c r="AG17" t="b" cm="1">
        <f t="array" ref="AG17">SUMPRODUCT( -- ISNUMBER(SEARCH(SDG_15,A17))) &gt; 0</f>
        <v>0</v>
      </c>
      <c r="AH17">
        <f t="shared" si="14"/>
        <v>0</v>
      </c>
      <c r="AI17" t="b" cm="1">
        <f t="array" ref="AI17">SUMPRODUCT( -- ISNUMBER(SEARCH(SDG_16,A17))) &gt; 0</f>
        <v>0</v>
      </c>
      <c r="AJ17">
        <f t="shared" si="15"/>
        <v>0</v>
      </c>
      <c r="AK17" t="b" cm="1">
        <f t="array" ref="AK17">SUMPRODUCT( -- ISNUMBER(SEARCH(SDG_17,A17))) &gt; 0</f>
        <v>0</v>
      </c>
      <c r="AL17">
        <f t="shared" si="16"/>
        <v>0</v>
      </c>
      <c r="AM17">
        <f t="shared" si="17"/>
        <v>1</v>
      </c>
      <c r="AN17" t="b" cm="1">
        <f t="array" ref="AN17">SUMPRODUCT( -- ISNUMBER(SEARCH(STI,A17))) &gt; 0</f>
        <v>0</v>
      </c>
      <c r="AO17">
        <f t="shared" si="18"/>
        <v>0</v>
      </c>
    </row>
    <row r="18" spans="1:41" x14ac:dyDescent="0.2">
      <c r="A18" t="s">
        <v>75</v>
      </c>
      <c r="B18" t="s">
        <v>76</v>
      </c>
      <c r="C18" t="s">
        <v>50</v>
      </c>
      <c r="D18" t="s">
        <v>55</v>
      </c>
      <c r="E18" t="b" cm="1">
        <f t="array" ref="E18">SUMPRODUCT( -- ISNUMBER(SEARCH(SDG_1,A18))) &gt; 0</f>
        <v>0</v>
      </c>
      <c r="F18">
        <f t="shared" si="0"/>
        <v>0</v>
      </c>
      <c r="G18" t="b" cm="1">
        <f t="array" ref="G18">SUMPRODUCT( -- ISNUMBER(SEARCH(SDG_2,A18))) &gt; 0</f>
        <v>0</v>
      </c>
      <c r="H18">
        <f t="shared" si="1"/>
        <v>0</v>
      </c>
      <c r="I18" t="b" cm="1">
        <f t="array" ref="I18">SUMPRODUCT( -- ISNUMBER(SEARCH(SDG_3,A18))) &gt; 0</f>
        <v>0</v>
      </c>
      <c r="J18">
        <f t="shared" si="2"/>
        <v>0</v>
      </c>
      <c r="K18" t="b" cm="1">
        <f t="array" ref="K18">SUMPRODUCT( -- ISNUMBER(SEARCH(SDG_4,A18))) &gt; 0</f>
        <v>0</v>
      </c>
      <c r="L18">
        <f t="shared" si="3"/>
        <v>0</v>
      </c>
      <c r="M18" t="b" cm="1">
        <f t="array" ref="M18">SUMPRODUCT( -- ISNUMBER(SEARCH(SDG_5,A18))) &gt; 0</f>
        <v>0</v>
      </c>
      <c r="N18">
        <f t="shared" si="4"/>
        <v>0</v>
      </c>
      <c r="O18" t="b" cm="1">
        <f t="array" ref="O18">SUMPRODUCT( -- ISNUMBER(SEARCH(SDG_6,A18))) &gt; 0</f>
        <v>0</v>
      </c>
      <c r="P18">
        <f t="shared" si="5"/>
        <v>0</v>
      </c>
      <c r="Q18" t="b" cm="1">
        <f t="array" ref="Q18">SUMPRODUCT( -- ISNUMBER(SEARCH(SDG_7,A18))) &gt; 0</f>
        <v>0</v>
      </c>
      <c r="R18">
        <f t="shared" si="6"/>
        <v>0</v>
      </c>
      <c r="S18" t="b" cm="1">
        <f t="array" ref="S18">SUMPRODUCT( -- ISNUMBER(SEARCH(SDG_8,A18))) &gt; 0</f>
        <v>0</v>
      </c>
      <c r="T18">
        <f t="shared" si="7"/>
        <v>0</v>
      </c>
      <c r="U18" t="b" cm="1">
        <f t="array" ref="U18">SUMPRODUCT( -- ISNUMBER(SEARCH(SDG_9,A18))) &gt; 0</f>
        <v>0</v>
      </c>
      <c r="V18">
        <f t="shared" si="8"/>
        <v>0</v>
      </c>
      <c r="W18" t="b" cm="1">
        <f t="array" ref="W18">SUMPRODUCT( -- ISNUMBER(SEARCH(SDG_10,A18))) &gt; 0</f>
        <v>0</v>
      </c>
      <c r="X18">
        <f t="shared" si="9"/>
        <v>0</v>
      </c>
      <c r="Y18" t="b" cm="1">
        <f t="array" ref="Y18">SUMPRODUCT( -- ISNUMBER(SEARCH(SDG_11,A18))) &gt; 0</f>
        <v>0</v>
      </c>
      <c r="Z18">
        <f t="shared" si="10"/>
        <v>0</v>
      </c>
      <c r="AA18" t="b" cm="1">
        <f t="array" ref="AA18">SUMPRODUCT( -- ISNUMBER(SEARCH(SDG_12,A18))) &gt; 0</f>
        <v>0</v>
      </c>
      <c r="AB18">
        <f t="shared" si="11"/>
        <v>0</v>
      </c>
      <c r="AC18" t="b" cm="1">
        <f t="array" ref="AC18">SUMPRODUCT( -- ISNUMBER(SEARCH(SDG_13,A18))) &gt; 0</f>
        <v>0</v>
      </c>
      <c r="AD18">
        <f t="shared" si="12"/>
        <v>0</v>
      </c>
      <c r="AE18" t="b" cm="1">
        <f t="array" ref="AE18">SUMPRODUCT( -- ISNUMBER(SEARCH(SDG_14,A18))) &gt; 0</f>
        <v>0</v>
      </c>
      <c r="AF18">
        <f t="shared" si="13"/>
        <v>0</v>
      </c>
      <c r="AG18" t="b" cm="1">
        <f t="array" ref="AG18">SUMPRODUCT( -- ISNUMBER(SEARCH(SDG_15,A18))) &gt; 0</f>
        <v>0</v>
      </c>
      <c r="AH18">
        <f t="shared" si="14"/>
        <v>0</v>
      </c>
      <c r="AI18" t="b" cm="1">
        <f t="array" ref="AI18">SUMPRODUCT( -- ISNUMBER(SEARCH(SDG_16,A18))) &gt; 0</f>
        <v>0</v>
      </c>
      <c r="AJ18">
        <f t="shared" si="15"/>
        <v>0</v>
      </c>
      <c r="AK18" t="b" cm="1">
        <f t="array" ref="AK18">SUMPRODUCT( -- ISNUMBER(SEARCH(SDG_17,A18))) &gt; 0</f>
        <v>0</v>
      </c>
      <c r="AL18">
        <f t="shared" si="16"/>
        <v>0</v>
      </c>
      <c r="AM18">
        <f t="shared" si="17"/>
        <v>0</v>
      </c>
      <c r="AN18" t="b" cm="1">
        <f t="array" ref="AN18">SUMPRODUCT( -- ISNUMBER(SEARCH(STI,A18))) &gt; 0</f>
        <v>1</v>
      </c>
      <c r="AO18">
        <f t="shared" si="18"/>
        <v>1</v>
      </c>
    </row>
    <row r="19" spans="1:41" x14ac:dyDescent="0.2">
      <c r="A19" t="s">
        <v>77</v>
      </c>
      <c r="B19" t="s">
        <v>76</v>
      </c>
      <c r="C19" t="s">
        <v>78</v>
      </c>
      <c r="D19" t="s">
        <v>79</v>
      </c>
      <c r="E19" t="b" cm="1">
        <f t="array" ref="E19">SUMPRODUCT( -- ISNUMBER(SEARCH(SDG_1,A19))) &gt; 0</f>
        <v>0</v>
      </c>
      <c r="F19">
        <f t="shared" si="0"/>
        <v>0</v>
      </c>
      <c r="G19" t="b" cm="1">
        <f t="array" ref="G19">SUMPRODUCT( -- ISNUMBER(SEARCH(SDG_2,A19))) &gt; 0</f>
        <v>0</v>
      </c>
      <c r="H19">
        <f t="shared" si="1"/>
        <v>0</v>
      </c>
      <c r="I19" t="b" cm="1">
        <f t="array" ref="I19">SUMPRODUCT( -- ISNUMBER(SEARCH(SDG_3,A19))) &gt; 0</f>
        <v>0</v>
      </c>
      <c r="J19">
        <f t="shared" si="2"/>
        <v>0</v>
      </c>
      <c r="K19" t="b" cm="1">
        <f t="array" ref="K19">SUMPRODUCT( -- ISNUMBER(SEARCH(SDG_4,A19))) &gt; 0</f>
        <v>0</v>
      </c>
      <c r="L19">
        <f t="shared" si="3"/>
        <v>0</v>
      </c>
      <c r="M19" t="b" cm="1">
        <f t="array" ref="M19">SUMPRODUCT( -- ISNUMBER(SEARCH(SDG_5,A19))) &gt; 0</f>
        <v>0</v>
      </c>
      <c r="N19">
        <f t="shared" si="4"/>
        <v>0</v>
      </c>
      <c r="O19" t="b" cm="1">
        <f t="array" ref="O19">SUMPRODUCT( -- ISNUMBER(SEARCH(SDG_6,A19))) &gt; 0</f>
        <v>0</v>
      </c>
      <c r="P19">
        <f t="shared" si="5"/>
        <v>0</v>
      </c>
      <c r="Q19" t="b" cm="1">
        <f t="array" ref="Q19">SUMPRODUCT( -- ISNUMBER(SEARCH(SDG_7,A19))) &gt; 0</f>
        <v>0</v>
      </c>
      <c r="R19">
        <f t="shared" si="6"/>
        <v>0</v>
      </c>
      <c r="S19" t="b" cm="1">
        <f t="array" ref="S19">SUMPRODUCT( -- ISNUMBER(SEARCH(SDG_8,A19))) &gt; 0</f>
        <v>1</v>
      </c>
      <c r="T19">
        <f t="shared" si="7"/>
        <v>1</v>
      </c>
      <c r="U19" t="b" cm="1">
        <f t="array" ref="U19">SUMPRODUCT( -- ISNUMBER(SEARCH(SDG_9,A19))) &gt; 0</f>
        <v>1</v>
      </c>
      <c r="V19">
        <f t="shared" si="8"/>
        <v>1</v>
      </c>
      <c r="W19" t="b" cm="1">
        <f t="array" ref="W19">SUMPRODUCT( -- ISNUMBER(SEARCH(SDG_10,A19))) &gt; 0</f>
        <v>0</v>
      </c>
      <c r="X19">
        <f t="shared" si="9"/>
        <v>0</v>
      </c>
      <c r="Y19" t="b" cm="1">
        <f t="array" ref="Y19">SUMPRODUCT( -- ISNUMBER(SEARCH(SDG_11,A19))) &gt; 0</f>
        <v>0</v>
      </c>
      <c r="Z19">
        <f t="shared" si="10"/>
        <v>0</v>
      </c>
      <c r="AA19" t="b" cm="1">
        <f t="array" ref="AA19">SUMPRODUCT( -- ISNUMBER(SEARCH(SDG_12,A19))) &gt; 0</f>
        <v>0</v>
      </c>
      <c r="AB19">
        <f t="shared" si="11"/>
        <v>0</v>
      </c>
      <c r="AC19" t="b" cm="1">
        <f t="array" ref="AC19">SUMPRODUCT( -- ISNUMBER(SEARCH(SDG_13,A19))) &gt; 0</f>
        <v>0</v>
      </c>
      <c r="AD19">
        <f t="shared" si="12"/>
        <v>0</v>
      </c>
      <c r="AE19" t="b" cm="1">
        <f t="array" ref="AE19">SUMPRODUCT( -- ISNUMBER(SEARCH(SDG_14,A19))) &gt; 0</f>
        <v>0</v>
      </c>
      <c r="AF19">
        <f t="shared" si="13"/>
        <v>0</v>
      </c>
      <c r="AG19" t="b" cm="1">
        <f t="array" ref="AG19">SUMPRODUCT( -- ISNUMBER(SEARCH(SDG_15,A19))) &gt; 0</f>
        <v>0</v>
      </c>
      <c r="AH19">
        <f t="shared" si="14"/>
        <v>0</v>
      </c>
      <c r="AI19" t="b" cm="1">
        <f t="array" ref="AI19">SUMPRODUCT( -- ISNUMBER(SEARCH(SDG_16,A19))) &gt; 0</f>
        <v>1</v>
      </c>
      <c r="AJ19">
        <f t="shared" si="15"/>
        <v>1</v>
      </c>
      <c r="AK19" t="b" cm="1">
        <f t="array" ref="AK19">SUMPRODUCT( -- ISNUMBER(SEARCH(SDG_17,A19))) &gt; 0</f>
        <v>0</v>
      </c>
      <c r="AL19">
        <f t="shared" si="16"/>
        <v>0</v>
      </c>
      <c r="AM19">
        <f t="shared" si="17"/>
        <v>3</v>
      </c>
      <c r="AN19" t="b" cm="1">
        <f t="array" ref="AN19">SUMPRODUCT( -- ISNUMBER(SEARCH(STI,A19))) &gt; 0</f>
        <v>0</v>
      </c>
      <c r="AO19">
        <f t="shared" si="18"/>
        <v>0</v>
      </c>
    </row>
    <row r="20" spans="1:41" x14ac:dyDescent="0.2">
      <c r="A20" t="s">
        <v>80</v>
      </c>
      <c r="B20" t="s">
        <v>74</v>
      </c>
      <c r="C20" t="s">
        <v>43</v>
      </c>
      <c r="D20" t="s">
        <v>48</v>
      </c>
      <c r="E20" t="b" cm="1">
        <f t="array" ref="E20">SUMPRODUCT( -- ISNUMBER(SEARCH(SDG_1,A20))) &gt; 0</f>
        <v>0</v>
      </c>
      <c r="F20">
        <f t="shared" si="0"/>
        <v>0</v>
      </c>
      <c r="G20" t="b" cm="1">
        <f t="array" ref="G20">SUMPRODUCT( -- ISNUMBER(SEARCH(SDG_2,A20))) &gt; 0</f>
        <v>1</v>
      </c>
      <c r="H20">
        <f t="shared" si="1"/>
        <v>1</v>
      </c>
      <c r="I20" t="b" cm="1">
        <f t="array" ref="I20">SUMPRODUCT( -- ISNUMBER(SEARCH(SDG_3,A20))) &gt; 0</f>
        <v>0</v>
      </c>
      <c r="J20">
        <f t="shared" si="2"/>
        <v>0</v>
      </c>
      <c r="K20" t="b" cm="1">
        <f t="array" ref="K20">SUMPRODUCT( -- ISNUMBER(SEARCH(SDG_4,A20))) &gt; 0</f>
        <v>0</v>
      </c>
      <c r="L20">
        <f t="shared" si="3"/>
        <v>0</v>
      </c>
      <c r="M20" t="b" cm="1">
        <f t="array" ref="M20">SUMPRODUCT( -- ISNUMBER(SEARCH(SDG_5,A20))) &gt; 0</f>
        <v>0</v>
      </c>
      <c r="N20">
        <f t="shared" si="4"/>
        <v>0</v>
      </c>
      <c r="O20" t="b" cm="1">
        <f t="array" ref="O20">SUMPRODUCT( -- ISNUMBER(SEARCH(SDG_6,A20))) &gt; 0</f>
        <v>0</v>
      </c>
      <c r="P20">
        <f t="shared" si="5"/>
        <v>0</v>
      </c>
      <c r="Q20" t="b" cm="1">
        <f t="array" ref="Q20">SUMPRODUCT( -- ISNUMBER(SEARCH(SDG_7,A20))) &gt; 0</f>
        <v>0</v>
      </c>
      <c r="R20">
        <f t="shared" si="6"/>
        <v>0</v>
      </c>
      <c r="S20" t="b" cm="1">
        <f t="array" ref="S20">SUMPRODUCT( -- ISNUMBER(SEARCH(SDG_8,A20))) &gt; 0</f>
        <v>0</v>
      </c>
      <c r="T20">
        <f t="shared" si="7"/>
        <v>0</v>
      </c>
      <c r="U20" t="b" cm="1">
        <f t="array" ref="U20">SUMPRODUCT( -- ISNUMBER(SEARCH(SDG_9,A20))) &gt; 0</f>
        <v>0</v>
      </c>
      <c r="V20">
        <f t="shared" si="8"/>
        <v>0</v>
      </c>
      <c r="W20" t="b" cm="1">
        <f t="array" ref="W20">SUMPRODUCT( -- ISNUMBER(SEARCH(SDG_10,A20))) &gt; 0</f>
        <v>0</v>
      </c>
      <c r="X20">
        <f t="shared" si="9"/>
        <v>0</v>
      </c>
      <c r="Y20" t="b" cm="1">
        <f t="array" ref="Y20">SUMPRODUCT( -- ISNUMBER(SEARCH(SDG_11,A20))) &gt; 0</f>
        <v>0</v>
      </c>
      <c r="Z20">
        <f t="shared" si="10"/>
        <v>0</v>
      </c>
      <c r="AA20" t="b" cm="1">
        <f t="array" ref="AA20">SUMPRODUCT( -- ISNUMBER(SEARCH(SDG_12,A20))) &gt; 0</f>
        <v>0</v>
      </c>
      <c r="AB20">
        <f t="shared" si="11"/>
        <v>0</v>
      </c>
      <c r="AC20" t="b" cm="1">
        <f t="array" ref="AC20">SUMPRODUCT( -- ISNUMBER(SEARCH(SDG_13,A20))) &gt; 0</f>
        <v>0</v>
      </c>
      <c r="AD20">
        <f t="shared" si="12"/>
        <v>0</v>
      </c>
      <c r="AE20" t="b" cm="1">
        <f t="array" ref="AE20">SUMPRODUCT( -- ISNUMBER(SEARCH(SDG_14,A20))) &gt; 0</f>
        <v>0</v>
      </c>
      <c r="AF20">
        <f t="shared" si="13"/>
        <v>0</v>
      </c>
      <c r="AG20" t="b" cm="1">
        <f t="array" ref="AG20">SUMPRODUCT( -- ISNUMBER(SEARCH(SDG_15,A20))) &gt; 0</f>
        <v>0</v>
      </c>
      <c r="AH20">
        <f t="shared" si="14"/>
        <v>0</v>
      </c>
      <c r="AI20" t="b" cm="1">
        <f t="array" ref="AI20">SUMPRODUCT( -- ISNUMBER(SEARCH(SDG_16,A20))) &gt; 0</f>
        <v>0</v>
      </c>
      <c r="AJ20">
        <f t="shared" si="15"/>
        <v>0</v>
      </c>
      <c r="AK20" t="b" cm="1">
        <f t="array" ref="AK20">SUMPRODUCT( -- ISNUMBER(SEARCH(SDG_17,A20))) &gt; 0</f>
        <v>0</v>
      </c>
      <c r="AL20">
        <f t="shared" si="16"/>
        <v>0</v>
      </c>
      <c r="AM20">
        <f t="shared" si="17"/>
        <v>1</v>
      </c>
      <c r="AN20" t="b" cm="1">
        <f t="array" ref="AN20">SUMPRODUCT( -- ISNUMBER(SEARCH(STI,A20))) &gt; 0</f>
        <v>0</v>
      </c>
      <c r="AO20">
        <f t="shared" si="18"/>
        <v>0</v>
      </c>
    </row>
    <row r="21" spans="1:41" x14ac:dyDescent="0.2">
      <c r="A21" t="s">
        <v>81</v>
      </c>
      <c r="B21" t="s">
        <v>46</v>
      </c>
      <c r="C21" t="s">
        <v>53</v>
      </c>
      <c r="D21" t="s">
        <v>79</v>
      </c>
      <c r="E21" t="b" cm="1">
        <f t="array" ref="E21">SUMPRODUCT( -- ISNUMBER(SEARCH(SDG_1,A21))) &gt; 0</f>
        <v>0</v>
      </c>
      <c r="F21">
        <f t="shared" si="0"/>
        <v>0</v>
      </c>
      <c r="G21" t="b" cm="1">
        <f t="array" ref="G21">SUMPRODUCT( -- ISNUMBER(SEARCH(SDG_2,A21))) &gt; 0</f>
        <v>0</v>
      </c>
      <c r="H21">
        <f t="shared" si="1"/>
        <v>0</v>
      </c>
      <c r="I21" t="b" cm="1">
        <f t="array" ref="I21">SUMPRODUCT( -- ISNUMBER(SEARCH(SDG_3,A21))) &gt; 0</f>
        <v>0</v>
      </c>
      <c r="J21">
        <f t="shared" si="2"/>
        <v>0</v>
      </c>
      <c r="K21" t="b" cm="1">
        <f t="array" ref="K21">SUMPRODUCT( -- ISNUMBER(SEARCH(SDG_4,A21))) &gt; 0</f>
        <v>1</v>
      </c>
      <c r="L21">
        <f t="shared" si="3"/>
        <v>1</v>
      </c>
      <c r="M21" t="b" cm="1">
        <f t="array" ref="M21">SUMPRODUCT( -- ISNUMBER(SEARCH(SDG_5,A21))) &gt; 0</f>
        <v>0</v>
      </c>
      <c r="N21">
        <f t="shared" si="4"/>
        <v>0</v>
      </c>
      <c r="O21" t="b" cm="1">
        <f t="array" ref="O21">SUMPRODUCT( -- ISNUMBER(SEARCH(SDG_6,A21))) &gt; 0</f>
        <v>0</v>
      </c>
      <c r="P21">
        <f t="shared" si="5"/>
        <v>0</v>
      </c>
      <c r="Q21" t="b" cm="1">
        <f t="array" ref="Q21">SUMPRODUCT( -- ISNUMBER(SEARCH(SDG_7,A21))) &gt; 0</f>
        <v>0</v>
      </c>
      <c r="R21">
        <f t="shared" si="6"/>
        <v>0</v>
      </c>
      <c r="S21" t="b" cm="1">
        <f t="array" ref="S21">SUMPRODUCT( -- ISNUMBER(SEARCH(SDG_8,A21))) &gt; 0</f>
        <v>1</v>
      </c>
      <c r="T21">
        <f t="shared" si="7"/>
        <v>1</v>
      </c>
      <c r="U21" t="b" cm="1">
        <f t="array" ref="U21">SUMPRODUCT( -- ISNUMBER(SEARCH(SDG_9,A21))) &gt; 0</f>
        <v>0</v>
      </c>
      <c r="V21">
        <f t="shared" si="8"/>
        <v>0</v>
      </c>
      <c r="W21" t="b" cm="1">
        <f t="array" ref="W21">SUMPRODUCT( -- ISNUMBER(SEARCH(SDG_10,A21))) &gt; 0</f>
        <v>0</v>
      </c>
      <c r="X21">
        <f t="shared" si="9"/>
        <v>0</v>
      </c>
      <c r="Y21" t="b" cm="1">
        <f t="array" ref="Y21">SUMPRODUCT( -- ISNUMBER(SEARCH(SDG_11,A21))) &gt; 0</f>
        <v>1</v>
      </c>
      <c r="Z21">
        <f t="shared" si="10"/>
        <v>1</v>
      </c>
      <c r="AA21" t="b" cm="1">
        <f t="array" ref="AA21">SUMPRODUCT( -- ISNUMBER(SEARCH(SDG_12,A21))) &gt; 0</f>
        <v>0</v>
      </c>
      <c r="AB21">
        <f t="shared" si="11"/>
        <v>0</v>
      </c>
      <c r="AC21" t="b" cm="1">
        <f t="array" ref="AC21">SUMPRODUCT( -- ISNUMBER(SEARCH(SDG_13,A21))) &gt; 0</f>
        <v>0</v>
      </c>
      <c r="AD21">
        <f t="shared" si="12"/>
        <v>0</v>
      </c>
      <c r="AE21" t="b" cm="1">
        <f t="array" ref="AE21">SUMPRODUCT( -- ISNUMBER(SEARCH(SDG_14,A21))) &gt; 0</f>
        <v>0</v>
      </c>
      <c r="AF21">
        <f t="shared" si="13"/>
        <v>0</v>
      </c>
      <c r="AG21" t="b" cm="1">
        <f t="array" ref="AG21">SUMPRODUCT( -- ISNUMBER(SEARCH(SDG_15,A21))) &gt; 0</f>
        <v>0</v>
      </c>
      <c r="AH21">
        <f t="shared" si="14"/>
        <v>0</v>
      </c>
      <c r="AI21" t="b" cm="1">
        <f t="array" ref="AI21">SUMPRODUCT( -- ISNUMBER(SEARCH(SDG_16,A21))) &gt; 0</f>
        <v>1</v>
      </c>
      <c r="AJ21">
        <f t="shared" si="15"/>
        <v>1</v>
      </c>
      <c r="AK21" t="b" cm="1">
        <f t="array" ref="AK21">SUMPRODUCT( -- ISNUMBER(SEARCH(SDG_17,A21))) &gt; 0</f>
        <v>0</v>
      </c>
      <c r="AL21">
        <f t="shared" si="16"/>
        <v>0</v>
      </c>
      <c r="AM21">
        <f t="shared" si="17"/>
        <v>4</v>
      </c>
      <c r="AN21" t="b" cm="1">
        <f t="array" ref="AN21">SUMPRODUCT( -- ISNUMBER(SEARCH(STI,A21))) &gt; 0</f>
        <v>0</v>
      </c>
      <c r="AO21">
        <f t="shared" si="18"/>
        <v>0</v>
      </c>
    </row>
    <row r="22" spans="1:41" x14ac:dyDescent="0.2">
      <c r="A22" t="s">
        <v>82</v>
      </c>
      <c r="B22" t="s">
        <v>46</v>
      </c>
      <c r="C22" t="s">
        <v>57</v>
      </c>
      <c r="D22" t="s">
        <v>48</v>
      </c>
      <c r="E22" t="b" cm="1">
        <f t="array" ref="E22">SUMPRODUCT( -- ISNUMBER(SEARCH(SDG_1,A22))) &gt; 0</f>
        <v>0</v>
      </c>
      <c r="F22">
        <f t="shared" si="0"/>
        <v>0</v>
      </c>
      <c r="G22" t="b" cm="1">
        <f t="array" ref="G22">SUMPRODUCT( -- ISNUMBER(SEARCH(SDG_2,A22))) &gt; 0</f>
        <v>0</v>
      </c>
      <c r="H22">
        <f t="shared" si="1"/>
        <v>0</v>
      </c>
      <c r="I22" t="b" cm="1">
        <f t="array" ref="I22">SUMPRODUCT( -- ISNUMBER(SEARCH(SDG_3,A22))) &gt; 0</f>
        <v>0</v>
      </c>
      <c r="J22">
        <f t="shared" si="2"/>
        <v>0</v>
      </c>
      <c r="K22" t="b" cm="1">
        <f t="array" ref="K22">SUMPRODUCT( -- ISNUMBER(SEARCH(SDG_4,A22))) &gt; 0</f>
        <v>0</v>
      </c>
      <c r="L22">
        <f t="shared" si="3"/>
        <v>0</v>
      </c>
      <c r="M22" t="b" cm="1">
        <f t="array" ref="M22">SUMPRODUCT( -- ISNUMBER(SEARCH(SDG_5,A22))) &gt; 0</f>
        <v>0</v>
      </c>
      <c r="N22">
        <f t="shared" si="4"/>
        <v>0</v>
      </c>
      <c r="O22" t="b" cm="1">
        <f t="array" ref="O22">SUMPRODUCT( -- ISNUMBER(SEARCH(SDG_6,A22))) &gt; 0</f>
        <v>0</v>
      </c>
      <c r="P22">
        <f t="shared" si="5"/>
        <v>0</v>
      </c>
      <c r="Q22" t="b" cm="1">
        <f t="array" ref="Q22">SUMPRODUCT( -- ISNUMBER(SEARCH(SDG_7,A22))) &gt; 0</f>
        <v>0</v>
      </c>
      <c r="R22">
        <f t="shared" si="6"/>
        <v>0</v>
      </c>
      <c r="S22" t="b" cm="1">
        <f t="array" ref="S22">SUMPRODUCT( -- ISNUMBER(SEARCH(SDG_8,A22))) &gt; 0</f>
        <v>0</v>
      </c>
      <c r="T22">
        <f t="shared" si="7"/>
        <v>0</v>
      </c>
      <c r="U22" t="b" cm="1">
        <f t="array" ref="U22">SUMPRODUCT( -- ISNUMBER(SEARCH(SDG_9,A22))) &gt; 0</f>
        <v>0</v>
      </c>
      <c r="V22">
        <f t="shared" si="8"/>
        <v>0</v>
      </c>
      <c r="W22" t="b" cm="1">
        <f t="array" ref="W22">SUMPRODUCT( -- ISNUMBER(SEARCH(SDG_10,A22))) &gt; 0</f>
        <v>0</v>
      </c>
      <c r="X22">
        <f t="shared" si="9"/>
        <v>0</v>
      </c>
      <c r="Y22" t="b" cm="1">
        <f t="array" ref="Y22">SUMPRODUCT( -- ISNUMBER(SEARCH(SDG_11,A22))) &gt; 0</f>
        <v>0</v>
      </c>
      <c r="Z22">
        <f t="shared" si="10"/>
        <v>0</v>
      </c>
      <c r="AA22" t="b" cm="1">
        <f t="array" ref="AA22">SUMPRODUCT( -- ISNUMBER(SEARCH(SDG_12,A22))) &gt; 0</f>
        <v>0</v>
      </c>
      <c r="AB22">
        <f t="shared" si="11"/>
        <v>0</v>
      </c>
      <c r="AC22" t="b" cm="1">
        <f t="array" ref="AC22">SUMPRODUCT( -- ISNUMBER(SEARCH(SDG_13,A22))) &gt; 0</f>
        <v>0</v>
      </c>
      <c r="AD22">
        <f t="shared" si="12"/>
        <v>0</v>
      </c>
      <c r="AE22" t="b" cm="1">
        <f t="array" ref="AE22">SUMPRODUCT( -- ISNUMBER(SEARCH(SDG_14,A22))) &gt; 0</f>
        <v>0</v>
      </c>
      <c r="AF22">
        <f t="shared" si="13"/>
        <v>0</v>
      </c>
      <c r="AG22" t="b" cm="1">
        <f t="array" ref="AG22">SUMPRODUCT( -- ISNUMBER(SEARCH(SDG_15,A22))) &gt; 0</f>
        <v>0</v>
      </c>
      <c r="AH22">
        <f t="shared" si="14"/>
        <v>0</v>
      </c>
      <c r="AI22" t="b" cm="1">
        <f t="array" ref="AI22">SUMPRODUCT( -- ISNUMBER(SEARCH(SDG_16,A22))) &gt; 0</f>
        <v>1</v>
      </c>
      <c r="AJ22">
        <f t="shared" si="15"/>
        <v>1</v>
      </c>
      <c r="AK22" t="b" cm="1">
        <f t="array" ref="AK22">SUMPRODUCT( -- ISNUMBER(SEARCH(SDG_17,A22))) &gt; 0</f>
        <v>0</v>
      </c>
      <c r="AL22">
        <f t="shared" si="16"/>
        <v>0</v>
      </c>
      <c r="AM22">
        <f t="shared" si="17"/>
        <v>1</v>
      </c>
      <c r="AN22" t="b" cm="1">
        <f t="array" ref="AN22">SUMPRODUCT( -- ISNUMBER(SEARCH(STI,A22))) &gt; 0</f>
        <v>0</v>
      </c>
      <c r="AO22">
        <f t="shared" si="18"/>
        <v>0</v>
      </c>
    </row>
    <row r="23" spans="1:41" x14ac:dyDescent="0.2">
      <c r="A23" t="s">
        <v>83</v>
      </c>
      <c r="B23" t="s">
        <v>76</v>
      </c>
      <c r="C23" t="s">
        <v>67</v>
      </c>
      <c r="D23" t="s">
        <v>84</v>
      </c>
      <c r="E23" t="b" cm="1">
        <f t="array" ref="E23">SUMPRODUCT( -- ISNUMBER(SEARCH(SDG_1,A23))) &gt; 0</f>
        <v>0</v>
      </c>
      <c r="F23">
        <f t="shared" si="0"/>
        <v>0</v>
      </c>
      <c r="G23" t="b" cm="1">
        <f t="array" ref="G23">SUMPRODUCT( -- ISNUMBER(SEARCH(SDG_2,A23))) &gt; 0</f>
        <v>0</v>
      </c>
      <c r="H23">
        <f t="shared" si="1"/>
        <v>0</v>
      </c>
      <c r="I23" t="b" cm="1">
        <f t="array" ref="I23">SUMPRODUCT( -- ISNUMBER(SEARCH(SDG_3,A23))) &gt; 0</f>
        <v>0</v>
      </c>
      <c r="J23">
        <f t="shared" si="2"/>
        <v>0</v>
      </c>
      <c r="K23" t="b" cm="1">
        <f t="array" ref="K23">SUMPRODUCT( -- ISNUMBER(SEARCH(SDG_4,A23))) &gt; 0</f>
        <v>0</v>
      </c>
      <c r="L23">
        <f t="shared" si="3"/>
        <v>0</v>
      </c>
      <c r="M23" t="b" cm="1">
        <f t="array" ref="M23">SUMPRODUCT( -- ISNUMBER(SEARCH(SDG_5,A23))) &gt; 0</f>
        <v>0</v>
      </c>
      <c r="N23">
        <f t="shared" si="4"/>
        <v>0</v>
      </c>
      <c r="O23" t="b" cm="1">
        <f t="array" ref="O23">SUMPRODUCT( -- ISNUMBER(SEARCH(SDG_6,A23))) &gt; 0</f>
        <v>0</v>
      </c>
      <c r="P23">
        <f t="shared" si="5"/>
        <v>0</v>
      </c>
      <c r="Q23" t="b" cm="1">
        <f t="array" ref="Q23">SUMPRODUCT( -- ISNUMBER(SEARCH(SDG_7,A23))) &gt; 0</f>
        <v>0</v>
      </c>
      <c r="R23">
        <f t="shared" si="6"/>
        <v>0</v>
      </c>
      <c r="S23" t="b" cm="1">
        <f t="array" ref="S23">SUMPRODUCT( -- ISNUMBER(SEARCH(SDG_8,A23))) &gt; 0</f>
        <v>0</v>
      </c>
      <c r="T23">
        <f t="shared" si="7"/>
        <v>0</v>
      </c>
      <c r="U23" t="b" cm="1">
        <f t="array" ref="U23">SUMPRODUCT( -- ISNUMBER(SEARCH(SDG_9,A23))) &gt; 0</f>
        <v>0</v>
      </c>
      <c r="V23">
        <f t="shared" si="8"/>
        <v>0</v>
      </c>
      <c r="W23" t="b" cm="1">
        <f t="array" ref="W23">SUMPRODUCT( -- ISNUMBER(SEARCH(SDG_10,A23))) &gt; 0</f>
        <v>0</v>
      </c>
      <c r="X23">
        <f t="shared" si="9"/>
        <v>0</v>
      </c>
      <c r="Y23" t="b" cm="1">
        <f t="array" ref="Y23">SUMPRODUCT( -- ISNUMBER(SEARCH(SDG_11,A23))) &gt; 0</f>
        <v>0</v>
      </c>
      <c r="Z23">
        <f t="shared" si="10"/>
        <v>0</v>
      </c>
      <c r="AA23" t="b" cm="1">
        <f t="array" ref="AA23">SUMPRODUCT( -- ISNUMBER(SEARCH(SDG_12,A23))) &gt; 0</f>
        <v>0</v>
      </c>
      <c r="AB23">
        <f t="shared" si="11"/>
        <v>0</v>
      </c>
      <c r="AC23" t="b" cm="1">
        <f t="array" ref="AC23">SUMPRODUCT( -- ISNUMBER(SEARCH(SDG_13,A23))) &gt; 0</f>
        <v>0</v>
      </c>
      <c r="AD23">
        <f t="shared" si="12"/>
        <v>0</v>
      </c>
      <c r="AE23" t="b" cm="1">
        <f t="array" ref="AE23">SUMPRODUCT( -- ISNUMBER(SEARCH(SDG_14,A23))) &gt; 0</f>
        <v>0</v>
      </c>
      <c r="AF23">
        <f t="shared" si="13"/>
        <v>0</v>
      </c>
      <c r="AG23" t="b" cm="1">
        <f t="array" ref="AG23">SUMPRODUCT( -- ISNUMBER(SEARCH(SDG_15,A23))) &gt; 0</f>
        <v>0</v>
      </c>
      <c r="AH23">
        <f t="shared" si="14"/>
        <v>0</v>
      </c>
      <c r="AI23" t="b" cm="1">
        <f t="array" ref="AI23">SUMPRODUCT( -- ISNUMBER(SEARCH(SDG_16,A23))) &gt; 0</f>
        <v>0</v>
      </c>
      <c r="AJ23">
        <f t="shared" si="15"/>
        <v>0</v>
      </c>
      <c r="AK23" t="b" cm="1">
        <f t="array" ref="AK23">SUMPRODUCT( -- ISNUMBER(SEARCH(SDG_17,A23))) &gt; 0</f>
        <v>0</v>
      </c>
      <c r="AL23">
        <f t="shared" si="16"/>
        <v>0</v>
      </c>
      <c r="AM23">
        <f t="shared" si="17"/>
        <v>0</v>
      </c>
      <c r="AN23" t="b" cm="1">
        <f t="array" ref="AN23">SUMPRODUCT( -- ISNUMBER(SEARCH(STI,A23))) &gt; 0</f>
        <v>1</v>
      </c>
      <c r="AO23">
        <f t="shared" si="18"/>
        <v>1</v>
      </c>
    </row>
    <row r="24" spans="1:41" x14ac:dyDescent="0.2">
      <c r="A24" t="s">
        <v>85</v>
      </c>
      <c r="B24" t="s">
        <v>46</v>
      </c>
      <c r="C24" t="s">
        <v>57</v>
      </c>
      <c r="D24" t="s">
        <v>86</v>
      </c>
      <c r="E24" t="b" cm="1">
        <f t="array" ref="E24">SUMPRODUCT( -- ISNUMBER(SEARCH(SDG_1,A24))) &gt; 0</f>
        <v>0</v>
      </c>
      <c r="F24">
        <f t="shared" si="0"/>
        <v>0</v>
      </c>
      <c r="G24" t="b" cm="1">
        <f t="array" ref="G24">SUMPRODUCT( -- ISNUMBER(SEARCH(SDG_2,A24))) &gt; 0</f>
        <v>0</v>
      </c>
      <c r="H24">
        <f t="shared" si="1"/>
        <v>0</v>
      </c>
      <c r="I24" t="b" cm="1">
        <f t="array" ref="I24">SUMPRODUCT( -- ISNUMBER(SEARCH(SDG_3,A24))) &gt; 0</f>
        <v>0</v>
      </c>
      <c r="J24">
        <f t="shared" si="2"/>
        <v>0</v>
      </c>
      <c r="K24" t="b" cm="1">
        <f t="array" ref="K24">SUMPRODUCT( -- ISNUMBER(SEARCH(SDG_4,A24))) &gt; 0</f>
        <v>0</v>
      </c>
      <c r="L24">
        <f t="shared" si="3"/>
        <v>0</v>
      </c>
      <c r="M24" t="b" cm="1">
        <f t="array" ref="M24">SUMPRODUCT( -- ISNUMBER(SEARCH(SDG_5,A24))) &gt; 0</f>
        <v>0</v>
      </c>
      <c r="N24">
        <f t="shared" si="4"/>
        <v>0</v>
      </c>
      <c r="O24" t="b" cm="1">
        <f t="array" ref="O24">SUMPRODUCT( -- ISNUMBER(SEARCH(SDG_6,A24))) &gt; 0</f>
        <v>0</v>
      </c>
      <c r="P24">
        <f t="shared" si="5"/>
        <v>0</v>
      </c>
      <c r="Q24" t="b" cm="1">
        <f t="array" ref="Q24">SUMPRODUCT( -- ISNUMBER(SEARCH(SDG_7,A24))) &gt; 0</f>
        <v>0</v>
      </c>
      <c r="R24">
        <f t="shared" si="6"/>
        <v>0</v>
      </c>
      <c r="S24" t="b" cm="1">
        <f t="array" ref="S24">SUMPRODUCT( -- ISNUMBER(SEARCH(SDG_8,A24))) &gt; 0</f>
        <v>0</v>
      </c>
      <c r="T24">
        <f t="shared" si="7"/>
        <v>0</v>
      </c>
      <c r="U24" t="b" cm="1">
        <f t="array" ref="U24">SUMPRODUCT( -- ISNUMBER(SEARCH(SDG_9,A24))) &gt; 0</f>
        <v>1</v>
      </c>
      <c r="V24">
        <f t="shared" si="8"/>
        <v>1</v>
      </c>
      <c r="W24" t="b" cm="1">
        <f t="array" ref="W24">SUMPRODUCT( -- ISNUMBER(SEARCH(SDG_10,A24))) &gt; 0</f>
        <v>0</v>
      </c>
      <c r="X24">
        <f t="shared" si="9"/>
        <v>0</v>
      </c>
      <c r="Y24" t="b" cm="1">
        <f t="array" ref="Y24">SUMPRODUCT( -- ISNUMBER(SEARCH(SDG_11,A24))) &gt; 0</f>
        <v>1</v>
      </c>
      <c r="Z24">
        <f t="shared" si="10"/>
        <v>1</v>
      </c>
      <c r="AA24" t="b" cm="1">
        <f t="array" ref="AA24">SUMPRODUCT( -- ISNUMBER(SEARCH(SDG_12,A24))) &gt; 0</f>
        <v>0</v>
      </c>
      <c r="AB24">
        <f t="shared" si="11"/>
        <v>0</v>
      </c>
      <c r="AC24" t="b" cm="1">
        <f t="array" ref="AC24">SUMPRODUCT( -- ISNUMBER(SEARCH(SDG_13,A24))) &gt; 0</f>
        <v>0</v>
      </c>
      <c r="AD24">
        <f t="shared" si="12"/>
        <v>0</v>
      </c>
      <c r="AE24" t="b" cm="1">
        <f t="array" ref="AE24">SUMPRODUCT( -- ISNUMBER(SEARCH(SDG_14,A24))) &gt; 0</f>
        <v>1</v>
      </c>
      <c r="AF24">
        <f t="shared" si="13"/>
        <v>1</v>
      </c>
      <c r="AG24" t="b" cm="1">
        <f t="array" ref="AG24">SUMPRODUCT( -- ISNUMBER(SEARCH(SDG_15,A24))) &gt; 0</f>
        <v>0</v>
      </c>
      <c r="AH24">
        <f t="shared" si="14"/>
        <v>0</v>
      </c>
      <c r="AI24" t="b" cm="1">
        <f t="array" ref="AI24">SUMPRODUCT( -- ISNUMBER(SEARCH(SDG_16,A24))) &gt; 0</f>
        <v>0</v>
      </c>
      <c r="AJ24">
        <f t="shared" si="15"/>
        <v>0</v>
      </c>
      <c r="AK24" t="b" cm="1">
        <f t="array" ref="AK24">SUMPRODUCT( -- ISNUMBER(SEARCH(SDG_17,A24))) &gt; 0</f>
        <v>0</v>
      </c>
      <c r="AL24">
        <f t="shared" si="16"/>
        <v>0</v>
      </c>
      <c r="AM24">
        <f t="shared" si="17"/>
        <v>3</v>
      </c>
      <c r="AN24" t="b" cm="1">
        <f t="array" ref="AN24">SUMPRODUCT( -- ISNUMBER(SEARCH(STI,A24))) &gt; 0</f>
        <v>1</v>
      </c>
      <c r="AO24">
        <f t="shared" si="18"/>
        <v>1</v>
      </c>
    </row>
    <row r="25" spans="1:41" x14ac:dyDescent="0.2">
      <c r="A25" t="s">
        <v>87</v>
      </c>
      <c r="B25" t="s">
        <v>42</v>
      </c>
      <c r="C25" t="s">
        <v>88</v>
      </c>
      <c r="D25" t="s">
        <v>48</v>
      </c>
      <c r="E25" t="b" cm="1">
        <f t="array" ref="E25">SUMPRODUCT( -- ISNUMBER(SEARCH(SDG_1,A25))) &gt; 0</f>
        <v>0</v>
      </c>
      <c r="F25">
        <f t="shared" si="0"/>
        <v>0</v>
      </c>
      <c r="G25" t="b" cm="1">
        <f t="array" ref="G25">SUMPRODUCT( -- ISNUMBER(SEARCH(SDG_2,A25))) &gt; 0</f>
        <v>0</v>
      </c>
      <c r="H25">
        <f t="shared" si="1"/>
        <v>0</v>
      </c>
      <c r="I25" t="b" cm="1">
        <f t="array" ref="I25">SUMPRODUCT( -- ISNUMBER(SEARCH(SDG_3,A25))) &gt; 0</f>
        <v>1</v>
      </c>
      <c r="J25">
        <f t="shared" si="2"/>
        <v>1</v>
      </c>
      <c r="K25" t="b" cm="1">
        <f t="array" ref="K25">SUMPRODUCT( -- ISNUMBER(SEARCH(SDG_4,A25))) &gt; 0</f>
        <v>0</v>
      </c>
      <c r="L25">
        <f t="shared" si="3"/>
        <v>0</v>
      </c>
      <c r="M25" t="b" cm="1">
        <f t="array" ref="M25">SUMPRODUCT( -- ISNUMBER(SEARCH(SDG_5,A25))) &gt; 0</f>
        <v>0</v>
      </c>
      <c r="N25">
        <f t="shared" si="4"/>
        <v>0</v>
      </c>
      <c r="O25" t="b" cm="1">
        <f t="array" ref="O25">SUMPRODUCT( -- ISNUMBER(SEARCH(SDG_6,A25))) &gt; 0</f>
        <v>0</v>
      </c>
      <c r="P25">
        <f t="shared" si="5"/>
        <v>0</v>
      </c>
      <c r="Q25" t="b" cm="1">
        <f t="array" ref="Q25">SUMPRODUCT( -- ISNUMBER(SEARCH(SDG_7,A25))) &gt; 0</f>
        <v>0</v>
      </c>
      <c r="R25">
        <f t="shared" si="6"/>
        <v>0</v>
      </c>
      <c r="S25" t="b" cm="1">
        <f t="array" ref="S25">SUMPRODUCT( -- ISNUMBER(SEARCH(SDG_8,A25))) &gt; 0</f>
        <v>0</v>
      </c>
      <c r="T25">
        <f t="shared" si="7"/>
        <v>0</v>
      </c>
      <c r="U25" t="b" cm="1">
        <f t="array" ref="U25">SUMPRODUCT( -- ISNUMBER(SEARCH(SDG_9,A25))) &gt; 0</f>
        <v>0</v>
      </c>
      <c r="V25">
        <f t="shared" si="8"/>
        <v>0</v>
      </c>
      <c r="W25" t="b" cm="1">
        <f t="array" ref="W25">SUMPRODUCT( -- ISNUMBER(SEARCH(SDG_10,A25))) &gt; 0</f>
        <v>1</v>
      </c>
      <c r="X25">
        <f t="shared" si="9"/>
        <v>1</v>
      </c>
      <c r="Y25" t="b" cm="1">
        <f t="array" ref="Y25">SUMPRODUCT( -- ISNUMBER(SEARCH(SDG_11,A25))) &gt; 0</f>
        <v>0</v>
      </c>
      <c r="Z25">
        <f t="shared" si="10"/>
        <v>0</v>
      </c>
      <c r="AA25" t="b" cm="1">
        <f t="array" ref="AA25">SUMPRODUCT( -- ISNUMBER(SEARCH(SDG_12,A25))) &gt; 0</f>
        <v>0</v>
      </c>
      <c r="AB25">
        <f t="shared" si="11"/>
        <v>0</v>
      </c>
      <c r="AC25" t="b" cm="1">
        <f t="array" ref="AC25">SUMPRODUCT( -- ISNUMBER(SEARCH(SDG_13,A25))) &gt; 0</f>
        <v>0</v>
      </c>
      <c r="AD25">
        <f t="shared" si="12"/>
        <v>0</v>
      </c>
      <c r="AE25" t="b" cm="1">
        <f t="array" ref="AE25">SUMPRODUCT( -- ISNUMBER(SEARCH(SDG_14,A25))) &gt; 0</f>
        <v>0</v>
      </c>
      <c r="AF25">
        <f t="shared" si="13"/>
        <v>0</v>
      </c>
      <c r="AG25" t="b" cm="1">
        <f t="array" ref="AG25">SUMPRODUCT( -- ISNUMBER(SEARCH(SDG_15,A25))) &gt; 0</f>
        <v>0</v>
      </c>
      <c r="AH25">
        <f t="shared" si="14"/>
        <v>0</v>
      </c>
      <c r="AI25" t="b" cm="1">
        <f t="array" ref="AI25">SUMPRODUCT( -- ISNUMBER(SEARCH(SDG_16,A25))) &gt; 0</f>
        <v>0</v>
      </c>
      <c r="AJ25">
        <f t="shared" si="15"/>
        <v>0</v>
      </c>
      <c r="AK25" t="b" cm="1">
        <f t="array" ref="AK25">SUMPRODUCT( -- ISNUMBER(SEARCH(SDG_17,A25))) &gt; 0</f>
        <v>0</v>
      </c>
      <c r="AL25">
        <f t="shared" si="16"/>
        <v>0</v>
      </c>
      <c r="AM25">
        <f t="shared" si="17"/>
        <v>2</v>
      </c>
      <c r="AN25" t="b" cm="1">
        <f t="array" ref="AN25">SUMPRODUCT( -- ISNUMBER(SEARCH(STI,A25))) &gt; 0</f>
        <v>1</v>
      </c>
      <c r="AO25">
        <f t="shared" si="18"/>
        <v>1</v>
      </c>
    </row>
    <row r="26" spans="1:41" x14ac:dyDescent="0.2">
      <c r="A26" t="s">
        <v>89</v>
      </c>
      <c r="B26" t="s">
        <v>76</v>
      </c>
      <c r="C26" t="s">
        <v>88</v>
      </c>
      <c r="D26" t="s">
        <v>58</v>
      </c>
      <c r="E26" t="b" cm="1">
        <f t="array" ref="E26">SUMPRODUCT( -- ISNUMBER(SEARCH(SDG_1,A26))) &gt; 0</f>
        <v>0</v>
      </c>
      <c r="F26">
        <f t="shared" si="0"/>
        <v>0</v>
      </c>
      <c r="G26" t="b" cm="1">
        <f t="array" ref="G26">SUMPRODUCT( -- ISNUMBER(SEARCH(SDG_2,A26))) &gt; 0</f>
        <v>0</v>
      </c>
      <c r="H26">
        <f t="shared" si="1"/>
        <v>0</v>
      </c>
      <c r="I26" t="b" cm="1">
        <f t="array" ref="I26">SUMPRODUCT( -- ISNUMBER(SEARCH(SDG_3,A26))) &gt; 0</f>
        <v>0</v>
      </c>
      <c r="J26">
        <f t="shared" si="2"/>
        <v>0</v>
      </c>
      <c r="K26" t="b" cm="1">
        <f t="array" ref="K26">SUMPRODUCT( -- ISNUMBER(SEARCH(SDG_4,A26))) &gt; 0</f>
        <v>0</v>
      </c>
      <c r="L26">
        <f t="shared" si="3"/>
        <v>0</v>
      </c>
      <c r="M26" t="b" cm="1">
        <f t="array" ref="M26">SUMPRODUCT( -- ISNUMBER(SEARCH(SDG_5,A26))) &gt; 0</f>
        <v>0</v>
      </c>
      <c r="N26">
        <f t="shared" si="4"/>
        <v>0</v>
      </c>
      <c r="O26" t="b" cm="1">
        <f t="array" ref="O26">SUMPRODUCT( -- ISNUMBER(SEARCH(SDG_6,A26))) &gt; 0</f>
        <v>0</v>
      </c>
      <c r="P26">
        <f t="shared" si="5"/>
        <v>0</v>
      </c>
      <c r="Q26" t="b" cm="1">
        <f t="array" ref="Q26">SUMPRODUCT( -- ISNUMBER(SEARCH(SDG_7,A26))) &gt; 0</f>
        <v>0</v>
      </c>
      <c r="R26">
        <f t="shared" si="6"/>
        <v>0</v>
      </c>
      <c r="S26" t="b" cm="1">
        <f t="array" ref="S26">SUMPRODUCT( -- ISNUMBER(SEARCH(SDG_8,A26))) &gt; 0</f>
        <v>0</v>
      </c>
      <c r="T26">
        <f t="shared" si="7"/>
        <v>0</v>
      </c>
      <c r="U26" t="b" cm="1">
        <f t="array" ref="U26">SUMPRODUCT( -- ISNUMBER(SEARCH(SDG_9,A26))) &gt; 0</f>
        <v>0</v>
      </c>
      <c r="V26">
        <f t="shared" si="8"/>
        <v>0</v>
      </c>
      <c r="W26" t="b" cm="1">
        <f t="array" ref="W26">SUMPRODUCT( -- ISNUMBER(SEARCH(SDG_10,A26))) &gt; 0</f>
        <v>1</v>
      </c>
      <c r="X26">
        <f t="shared" si="9"/>
        <v>1</v>
      </c>
      <c r="Y26" t="b" cm="1">
        <f t="array" ref="Y26">SUMPRODUCT( -- ISNUMBER(SEARCH(SDG_11,A26))) &gt; 0</f>
        <v>0</v>
      </c>
      <c r="Z26">
        <f t="shared" si="10"/>
        <v>0</v>
      </c>
      <c r="AA26" t="b" cm="1">
        <f t="array" ref="AA26">SUMPRODUCT( -- ISNUMBER(SEARCH(SDG_12,A26))) &gt; 0</f>
        <v>0</v>
      </c>
      <c r="AB26">
        <f t="shared" si="11"/>
        <v>0</v>
      </c>
      <c r="AC26" t="b" cm="1">
        <f t="array" ref="AC26">SUMPRODUCT( -- ISNUMBER(SEARCH(SDG_13,A26))) &gt; 0</f>
        <v>1</v>
      </c>
      <c r="AD26">
        <f t="shared" si="12"/>
        <v>1</v>
      </c>
      <c r="AE26" t="b" cm="1">
        <f t="array" ref="AE26">SUMPRODUCT( -- ISNUMBER(SEARCH(SDG_14,A26))) &gt; 0</f>
        <v>0</v>
      </c>
      <c r="AF26">
        <f t="shared" si="13"/>
        <v>0</v>
      </c>
      <c r="AG26" t="b" cm="1">
        <f t="array" ref="AG26">SUMPRODUCT( -- ISNUMBER(SEARCH(SDG_15,A26))) &gt; 0</f>
        <v>0</v>
      </c>
      <c r="AH26">
        <f t="shared" si="14"/>
        <v>0</v>
      </c>
      <c r="AI26" t="b" cm="1">
        <f t="array" ref="AI26">SUMPRODUCT( -- ISNUMBER(SEARCH(SDG_16,A26))) &gt; 0</f>
        <v>0</v>
      </c>
      <c r="AJ26">
        <f t="shared" si="15"/>
        <v>0</v>
      </c>
      <c r="AK26" t="b" cm="1">
        <f t="array" ref="AK26">SUMPRODUCT( -- ISNUMBER(SEARCH(SDG_17,A26))) &gt; 0</f>
        <v>0</v>
      </c>
      <c r="AL26">
        <f t="shared" si="16"/>
        <v>0</v>
      </c>
      <c r="AM26">
        <f t="shared" si="17"/>
        <v>2</v>
      </c>
      <c r="AN26" t="b" cm="1">
        <f t="array" ref="AN26">SUMPRODUCT( -- ISNUMBER(SEARCH(STI,A26))) &gt; 0</f>
        <v>0</v>
      </c>
      <c r="AO26">
        <f t="shared" si="18"/>
        <v>0</v>
      </c>
    </row>
    <row r="27" spans="1:41" x14ac:dyDescent="0.2">
      <c r="A27" t="s">
        <v>90</v>
      </c>
      <c r="B27" t="s">
        <v>42</v>
      </c>
      <c r="C27" t="s">
        <v>88</v>
      </c>
      <c r="D27" t="s">
        <v>48</v>
      </c>
      <c r="E27" t="b" cm="1">
        <f t="array" ref="E27">SUMPRODUCT( -- ISNUMBER(SEARCH(SDG_1,A27))) &gt; 0</f>
        <v>0</v>
      </c>
      <c r="F27">
        <f t="shared" si="0"/>
        <v>0</v>
      </c>
      <c r="G27" t="b" cm="1">
        <f t="array" ref="G27">SUMPRODUCT( -- ISNUMBER(SEARCH(SDG_2,A27))) &gt; 0</f>
        <v>0</v>
      </c>
      <c r="H27">
        <f t="shared" si="1"/>
        <v>0</v>
      </c>
      <c r="I27" t="b" cm="1">
        <f t="array" ref="I27">SUMPRODUCT( -- ISNUMBER(SEARCH(SDG_3,A27))) &gt; 0</f>
        <v>0</v>
      </c>
      <c r="J27">
        <f t="shared" si="2"/>
        <v>0</v>
      </c>
      <c r="K27" t="b" cm="1">
        <f t="array" ref="K27">SUMPRODUCT( -- ISNUMBER(SEARCH(SDG_4,A27))) &gt; 0</f>
        <v>0</v>
      </c>
      <c r="L27">
        <f t="shared" si="3"/>
        <v>0</v>
      </c>
      <c r="M27" t="b" cm="1">
        <f t="array" ref="M27">SUMPRODUCT( -- ISNUMBER(SEARCH(SDG_5,A27))) &gt; 0</f>
        <v>0</v>
      </c>
      <c r="N27">
        <f t="shared" si="4"/>
        <v>0</v>
      </c>
      <c r="O27" t="b" cm="1">
        <f t="array" ref="O27">SUMPRODUCT( -- ISNUMBER(SEARCH(SDG_6,A27))) &gt; 0</f>
        <v>0</v>
      </c>
      <c r="P27">
        <f t="shared" si="5"/>
        <v>0</v>
      </c>
      <c r="Q27" t="b" cm="1">
        <f t="array" ref="Q27">SUMPRODUCT( -- ISNUMBER(SEARCH(SDG_7,A27))) &gt; 0</f>
        <v>0</v>
      </c>
      <c r="R27">
        <f t="shared" si="6"/>
        <v>0</v>
      </c>
      <c r="S27" t="b" cm="1">
        <f t="array" ref="S27">SUMPRODUCT( -- ISNUMBER(SEARCH(SDG_8,A27))) &gt; 0</f>
        <v>0</v>
      </c>
      <c r="T27">
        <f t="shared" si="7"/>
        <v>0</v>
      </c>
      <c r="U27" t="b" cm="1">
        <f t="array" ref="U27">SUMPRODUCT( -- ISNUMBER(SEARCH(SDG_9,A27))) &gt; 0</f>
        <v>0</v>
      </c>
      <c r="V27">
        <f t="shared" si="8"/>
        <v>0</v>
      </c>
      <c r="W27" t="b" cm="1">
        <f t="array" ref="W27">SUMPRODUCT( -- ISNUMBER(SEARCH(SDG_10,A27))) &gt; 0</f>
        <v>0</v>
      </c>
      <c r="X27">
        <f t="shared" si="9"/>
        <v>0</v>
      </c>
      <c r="Y27" t="b" cm="1">
        <f t="array" ref="Y27">SUMPRODUCT( -- ISNUMBER(SEARCH(SDG_11,A27))) &gt; 0</f>
        <v>0</v>
      </c>
      <c r="Z27">
        <f t="shared" si="10"/>
        <v>0</v>
      </c>
      <c r="AA27" t="b" cm="1">
        <f t="array" ref="AA27">SUMPRODUCT( -- ISNUMBER(SEARCH(SDG_12,A27))) &gt; 0</f>
        <v>0</v>
      </c>
      <c r="AB27">
        <f t="shared" si="11"/>
        <v>0</v>
      </c>
      <c r="AC27" t="b" cm="1">
        <f t="array" ref="AC27">SUMPRODUCT( -- ISNUMBER(SEARCH(SDG_13,A27))) &gt; 0</f>
        <v>0</v>
      </c>
      <c r="AD27">
        <f t="shared" si="12"/>
        <v>0</v>
      </c>
      <c r="AE27" t="b" cm="1">
        <f t="array" ref="AE27">SUMPRODUCT( -- ISNUMBER(SEARCH(SDG_14,A27))) &gt; 0</f>
        <v>0</v>
      </c>
      <c r="AF27">
        <f t="shared" si="13"/>
        <v>0</v>
      </c>
      <c r="AG27" t="b" cm="1">
        <f t="array" ref="AG27">SUMPRODUCT( -- ISNUMBER(SEARCH(SDG_15,A27))) &gt; 0</f>
        <v>0</v>
      </c>
      <c r="AH27">
        <f t="shared" si="14"/>
        <v>0</v>
      </c>
      <c r="AI27" t="b" cm="1">
        <f t="array" ref="AI27">SUMPRODUCT( -- ISNUMBER(SEARCH(SDG_16,A27))) &gt; 0</f>
        <v>0</v>
      </c>
      <c r="AJ27">
        <f t="shared" si="15"/>
        <v>0</v>
      </c>
      <c r="AK27" t="b" cm="1">
        <f t="array" ref="AK27">SUMPRODUCT( -- ISNUMBER(SEARCH(SDG_17,A27))) &gt; 0</f>
        <v>0</v>
      </c>
      <c r="AL27">
        <f t="shared" si="16"/>
        <v>0</v>
      </c>
      <c r="AM27">
        <f t="shared" si="17"/>
        <v>0</v>
      </c>
      <c r="AN27" t="b" cm="1">
        <f t="array" ref="AN27">SUMPRODUCT( -- ISNUMBER(SEARCH(STI,A27))) &gt; 0</f>
        <v>0</v>
      </c>
      <c r="AO27">
        <f t="shared" si="18"/>
        <v>0</v>
      </c>
    </row>
    <row r="28" spans="1:41" x14ac:dyDescent="0.2">
      <c r="A28" t="s">
        <v>91</v>
      </c>
      <c r="B28" t="s">
        <v>42</v>
      </c>
      <c r="C28" t="s">
        <v>53</v>
      </c>
      <c r="D28" t="s">
        <v>51</v>
      </c>
      <c r="E28" t="b" cm="1">
        <f t="array" ref="E28">SUMPRODUCT( -- ISNUMBER(SEARCH(SDG_1,A28))) &gt; 0</f>
        <v>0</v>
      </c>
      <c r="F28">
        <f t="shared" si="0"/>
        <v>0</v>
      </c>
      <c r="G28" t="b" cm="1">
        <f t="array" ref="G28">SUMPRODUCT( -- ISNUMBER(SEARCH(SDG_2,A28))) &gt; 0</f>
        <v>0</v>
      </c>
      <c r="H28">
        <f t="shared" si="1"/>
        <v>0</v>
      </c>
      <c r="I28" t="b" cm="1">
        <f t="array" ref="I28">SUMPRODUCT( -- ISNUMBER(SEARCH(SDG_3,A28))) &gt; 0</f>
        <v>0</v>
      </c>
      <c r="J28">
        <f t="shared" si="2"/>
        <v>0</v>
      </c>
      <c r="K28" t="b" cm="1">
        <f t="array" ref="K28">SUMPRODUCT( -- ISNUMBER(SEARCH(SDG_4,A28))) &gt; 0</f>
        <v>0</v>
      </c>
      <c r="L28">
        <f t="shared" si="3"/>
        <v>0</v>
      </c>
      <c r="M28" t="b" cm="1">
        <f t="array" ref="M28">SUMPRODUCT( -- ISNUMBER(SEARCH(SDG_5,A28))) &gt; 0</f>
        <v>0</v>
      </c>
      <c r="N28">
        <f t="shared" si="4"/>
        <v>0</v>
      </c>
      <c r="O28" t="b" cm="1">
        <f t="array" ref="O28">SUMPRODUCT( -- ISNUMBER(SEARCH(SDG_6,A28))) &gt; 0</f>
        <v>0</v>
      </c>
      <c r="P28">
        <f t="shared" si="5"/>
        <v>0</v>
      </c>
      <c r="Q28" t="b" cm="1">
        <f t="array" ref="Q28">SUMPRODUCT( -- ISNUMBER(SEARCH(SDG_7,A28))) &gt; 0</f>
        <v>0</v>
      </c>
      <c r="R28">
        <f t="shared" si="6"/>
        <v>0</v>
      </c>
      <c r="S28" t="b" cm="1">
        <f t="array" ref="S28">SUMPRODUCT( -- ISNUMBER(SEARCH(SDG_8,A28))) &gt; 0</f>
        <v>0</v>
      </c>
      <c r="T28">
        <f t="shared" si="7"/>
        <v>0</v>
      </c>
      <c r="U28" t="b" cm="1">
        <f t="array" ref="U28">SUMPRODUCT( -- ISNUMBER(SEARCH(SDG_9,A28))) &gt; 0</f>
        <v>0</v>
      </c>
      <c r="V28">
        <f t="shared" si="8"/>
        <v>0</v>
      </c>
      <c r="W28" t="b" cm="1">
        <f t="array" ref="W28">SUMPRODUCT( -- ISNUMBER(SEARCH(SDG_10,A28))) &gt; 0</f>
        <v>0</v>
      </c>
      <c r="X28">
        <f t="shared" si="9"/>
        <v>0</v>
      </c>
      <c r="Y28" t="b" cm="1">
        <f t="array" ref="Y28">SUMPRODUCT( -- ISNUMBER(SEARCH(SDG_11,A28))) &gt; 0</f>
        <v>0</v>
      </c>
      <c r="Z28">
        <f t="shared" si="10"/>
        <v>0</v>
      </c>
      <c r="AA28" t="b" cm="1">
        <f t="array" ref="AA28">SUMPRODUCT( -- ISNUMBER(SEARCH(SDG_12,A28))) &gt; 0</f>
        <v>0</v>
      </c>
      <c r="AB28">
        <f t="shared" si="11"/>
        <v>0</v>
      </c>
      <c r="AC28" t="b" cm="1">
        <f t="array" ref="AC28">SUMPRODUCT( -- ISNUMBER(SEARCH(SDG_13,A28))) &gt; 0</f>
        <v>0</v>
      </c>
      <c r="AD28">
        <f t="shared" si="12"/>
        <v>0</v>
      </c>
      <c r="AE28" t="b" cm="1">
        <f t="array" ref="AE28">SUMPRODUCT( -- ISNUMBER(SEARCH(SDG_14,A28))) &gt; 0</f>
        <v>0</v>
      </c>
      <c r="AF28">
        <f t="shared" si="13"/>
        <v>0</v>
      </c>
      <c r="AG28" t="b" cm="1">
        <f t="array" ref="AG28">SUMPRODUCT( -- ISNUMBER(SEARCH(SDG_15,A28))) &gt; 0</f>
        <v>0</v>
      </c>
      <c r="AH28">
        <f t="shared" si="14"/>
        <v>0</v>
      </c>
      <c r="AI28" t="b" cm="1">
        <f t="array" ref="AI28">SUMPRODUCT( -- ISNUMBER(SEARCH(SDG_16,A28))) &gt; 0</f>
        <v>0</v>
      </c>
      <c r="AJ28">
        <f t="shared" si="15"/>
        <v>0</v>
      </c>
      <c r="AK28" t="b" cm="1">
        <f t="array" ref="AK28">SUMPRODUCT( -- ISNUMBER(SEARCH(SDG_17,A28))) &gt; 0</f>
        <v>0</v>
      </c>
      <c r="AL28">
        <f t="shared" si="16"/>
        <v>0</v>
      </c>
      <c r="AM28">
        <f t="shared" si="17"/>
        <v>0</v>
      </c>
      <c r="AN28" t="b" cm="1">
        <f t="array" ref="AN28">SUMPRODUCT( -- ISNUMBER(SEARCH(STI,A28))) &gt; 0</f>
        <v>1</v>
      </c>
      <c r="AO28">
        <f t="shared" si="18"/>
        <v>1</v>
      </c>
    </row>
    <row r="29" spans="1:41" x14ac:dyDescent="0.2">
      <c r="A29" t="s">
        <v>92</v>
      </c>
      <c r="B29" t="s">
        <v>42</v>
      </c>
      <c r="E29" t="b" cm="1">
        <f t="array" ref="E29">SUMPRODUCT( -- ISNUMBER(SEARCH(SDG_1,A29))) &gt; 0</f>
        <v>0</v>
      </c>
      <c r="F29">
        <f t="shared" si="0"/>
        <v>0</v>
      </c>
      <c r="G29" t="b" cm="1">
        <f t="array" ref="G29">SUMPRODUCT( -- ISNUMBER(SEARCH(SDG_2,A29))) &gt; 0</f>
        <v>0</v>
      </c>
      <c r="H29">
        <f t="shared" si="1"/>
        <v>0</v>
      </c>
      <c r="I29" t="b" cm="1">
        <f t="array" ref="I29">SUMPRODUCT( -- ISNUMBER(SEARCH(SDG_3,A29))) &gt; 0</f>
        <v>0</v>
      </c>
      <c r="J29">
        <f t="shared" si="2"/>
        <v>0</v>
      </c>
      <c r="K29" t="b" cm="1">
        <f t="array" ref="K29">SUMPRODUCT( -- ISNUMBER(SEARCH(SDG_4,A29))) &gt; 0</f>
        <v>0</v>
      </c>
      <c r="L29">
        <f t="shared" si="3"/>
        <v>0</v>
      </c>
      <c r="M29" t="b" cm="1">
        <f t="array" ref="M29">SUMPRODUCT( -- ISNUMBER(SEARCH(SDG_5,A29))) &gt; 0</f>
        <v>0</v>
      </c>
      <c r="N29">
        <f t="shared" si="4"/>
        <v>0</v>
      </c>
      <c r="O29" t="b" cm="1">
        <f t="array" ref="O29">SUMPRODUCT( -- ISNUMBER(SEARCH(SDG_6,A29))) &gt; 0</f>
        <v>0</v>
      </c>
      <c r="P29">
        <f t="shared" si="5"/>
        <v>0</v>
      </c>
      <c r="Q29" t="b" cm="1">
        <f t="array" ref="Q29">SUMPRODUCT( -- ISNUMBER(SEARCH(SDG_7,A29))) &gt; 0</f>
        <v>0</v>
      </c>
      <c r="R29">
        <f t="shared" si="6"/>
        <v>0</v>
      </c>
      <c r="S29" t="b" cm="1">
        <f t="array" ref="S29">SUMPRODUCT( -- ISNUMBER(SEARCH(SDG_8,A29))) &gt; 0</f>
        <v>0</v>
      </c>
      <c r="T29">
        <f t="shared" si="7"/>
        <v>0</v>
      </c>
      <c r="U29" t="b" cm="1">
        <f t="array" ref="U29">SUMPRODUCT( -- ISNUMBER(SEARCH(SDG_9,A29))) &gt; 0</f>
        <v>0</v>
      </c>
      <c r="V29">
        <f t="shared" si="8"/>
        <v>0</v>
      </c>
      <c r="W29" t="b" cm="1">
        <f t="array" ref="W29">SUMPRODUCT( -- ISNUMBER(SEARCH(SDG_10,A29))) &gt; 0</f>
        <v>0</v>
      </c>
      <c r="X29">
        <f t="shared" si="9"/>
        <v>0</v>
      </c>
      <c r="Y29" t="b" cm="1">
        <f t="array" ref="Y29">SUMPRODUCT( -- ISNUMBER(SEARCH(SDG_11,A29))) &gt; 0</f>
        <v>0</v>
      </c>
      <c r="Z29">
        <f t="shared" si="10"/>
        <v>0</v>
      </c>
      <c r="AA29" t="b" cm="1">
        <f t="array" ref="AA29">SUMPRODUCT( -- ISNUMBER(SEARCH(SDG_12,A29))) &gt; 0</f>
        <v>1</v>
      </c>
      <c r="AB29">
        <f t="shared" si="11"/>
        <v>1</v>
      </c>
      <c r="AC29" t="b" cm="1">
        <f t="array" ref="AC29">SUMPRODUCT( -- ISNUMBER(SEARCH(SDG_13,A29))) &gt; 0</f>
        <v>0</v>
      </c>
      <c r="AD29">
        <f t="shared" si="12"/>
        <v>0</v>
      </c>
      <c r="AE29" t="b" cm="1">
        <f t="array" ref="AE29">SUMPRODUCT( -- ISNUMBER(SEARCH(SDG_14,A29))) &gt; 0</f>
        <v>0</v>
      </c>
      <c r="AF29">
        <f t="shared" si="13"/>
        <v>0</v>
      </c>
      <c r="AG29" t="b" cm="1">
        <f t="array" ref="AG29">SUMPRODUCT( -- ISNUMBER(SEARCH(SDG_15,A29))) &gt; 0</f>
        <v>1</v>
      </c>
      <c r="AH29">
        <f t="shared" si="14"/>
        <v>1</v>
      </c>
      <c r="AI29" t="b" cm="1">
        <f t="array" ref="AI29">SUMPRODUCT( -- ISNUMBER(SEARCH(SDG_16,A29))) &gt; 0</f>
        <v>0</v>
      </c>
      <c r="AJ29">
        <f t="shared" si="15"/>
        <v>0</v>
      </c>
      <c r="AK29" t="b" cm="1">
        <f t="array" ref="AK29">SUMPRODUCT( -- ISNUMBER(SEARCH(SDG_17,A29))) &gt; 0</f>
        <v>0</v>
      </c>
      <c r="AL29">
        <f t="shared" si="16"/>
        <v>0</v>
      </c>
      <c r="AM29">
        <f t="shared" si="17"/>
        <v>2</v>
      </c>
      <c r="AN29" t="b" cm="1">
        <f t="array" ref="AN29">SUMPRODUCT( -- ISNUMBER(SEARCH(STI,A29))) &gt; 0</f>
        <v>0</v>
      </c>
      <c r="AO29">
        <f t="shared" si="18"/>
        <v>0</v>
      </c>
    </row>
    <row r="30" spans="1:41" x14ac:dyDescent="0.2">
      <c r="A30" t="s">
        <v>93</v>
      </c>
      <c r="B30" t="s">
        <v>76</v>
      </c>
      <c r="C30" t="s">
        <v>88</v>
      </c>
      <c r="D30" t="s">
        <v>48</v>
      </c>
      <c r="E30" t="b" cm="1">
        <f t="array" ref="E30">SUMPRODUCT( -- ISNUMBER(SEARCH(SDG_1,A30))) &gt; 0</f>
        <v>0</v>
      </c>
      <c r="F30">
        <f t="shared" si="0"/>
        <v>0</v>
      </c>
      <c r="G30" t="b" cm="1">
        <f t="array" ref="G30">SUMPRODUCT( -- ISNUMBER(SEARCH(SDG_2,A30))) &gt; 0</f>
        <v>0</v>
      </c>
      <c r="H30">
        <f t="shared" si="1"/>
        <v>0</v>
      </c>
      <c r="I30" t="b" cm="1">
        <f t="array" ref="I30">SUMPRODUCT( -- ISNUMBER(SEARCH(SDG_3,A30))) &gt; 0</f>
        <v>0</v>
      </c>
      <c r="J30">
        <f t="shared" si="2"/>
        <v>0</v>
      </c>
      <c r="K30" t="b" cm="1">
        <f t="array" ref="K30">SUMPRODUCT( -- ISNUMBER(SEARCH(SDG_4,A30))) &gt; 0</f>
        <v>0</v>
      </c>
      <c r="L30">
        <f t="shared" si="3"/>
        <v>0</v>
      </c>
      <c r="M30" t="b" cm="1">
        <f t="array" ref="M30">SUMPRODUCT( -- ISNUMBER(SEARCH(SDG_5,A30))) &gt; 0</f>
        <v>0</v>
      </c>
      <c r="N30">
        <f t="shared" si="4"/>
        <v>0</v>
      </c>
      <c r="O30" t="b" cm="1">
        <f t="array" ref="O30">SUMPRODUCT( -- ISNUMBER(SEARCH(SDG_6,A30))) &gt; 0</f>
        <v>0</v>
      </c>
      <c r="P30">
        <f t="shared" si="5"/>
        <v>0</v>
      </c>
      <c r="Q30" t="b" cm="1">
        <f t="array" ref="Q30">SUMPRODUCT( -- ISNUMBER(SEARCH(SDG_7,A30))) &gt; 0</f>
        <v>0</v>
      </c>
      <c r="R30">
        <f t="shared" si="6"/>
        <v>0</v>
      </c>
      <c r="S30" t="b" cm="1">
        <f t="array" ref="S30">SUMPRODUCT( -- ISNUMBER(SEARCH(SDG_8,A30))) &gt; 0</f>
        <v>0</v>
      </c>
      <c r="T30">
        <f t="shared" si="7"/>
        <v>0</v>
      </c>
      <c r="U30" t="b" cm="1">
        <f t="array" ref="U30">SUMPRODUCT( -- ISNUMBER(SEARCH(SDG_9,A30))) &gt; 0</f>
        <v>0</v>
      </c>
      <c r="V30">
        <f t="shared" si="8"/>
        <v>0</v>
      </c>
      <c r="W30" t="b" cm="1">
        <f t="array" ref="W30">SUMPRODUCT( -- ISNUMBER(SEARCH(SDG_10,A30))) &gt; 0</f>
        <v>0</v>
      </c>
      <c r="X30">
        <f t="shared" si="9"/>
        <v>0</v>
      </c>
      <c r="Y30" t="b" cm="1">
        <f t="array" ref="Y30">SUMPRODUCT( -- ISNUMBER(SEARCH(SDG_11,A30))) &gt; 0</f>
        <v>0</v>
      </c>
      <c r="Z30">
        <f t="shared" si="10"/>
        <v>0</v>
      </c>
      <c r="AA30" t="b" cm="1">
        <f t="array" ref="AA30">SUMPRODUCT( -- ISNUMBER(SEARCH(SDG_12,A30))) &gt; 0</f>
        <v>0</v>
      </c>
      <c r="AB30">
        <f t="shared" si="11"/>
        <v>0</v>
      </c>
      <c r="AC30" t="b" cm="1">
        <f t="array" ref="AC30">SUMPRODUCT( -- ISNUMBER(SEARCH(SDG_13,A30))) &gt; 0</f>
        <v>0</v>
      </c>
      <c r="AD30">
        <f t="shared" si="12"/>
        <v>0</v>
      </c>
      <c r="AE30" t="b" cm="1">
        <f t="array" ref="AE30">SUMPRODUCT( -- ISNUMBER(SEARCH(SDG_14,A30))) &gt; 0</f>
        <v>0</v>
      </c>
      <c r="AF30">
        <f t="shared" si="13"/>
        <v>0</v>
      </c>
      <c r="AG30" t="b" cm="1">
        <f t="array" ref="AG30">SUMPRODUCT( -- ISNUMBER(SEARCH(SDG_15,A30))) &gt; 0</f>
        <v>0</v>
      </c>
      <c r="AH30">
        <f t="shared" si="14"/>
        <v>0</v>
      </c>
      <c r="AI30" t="b" cm="1">
        <f t="array" ref="AI30">SUMPRODUCT( -- ISNUMBER(SEARCH(SDG_16,A30))) &gt; 0</f>
        <v>0</v>
      </c>
      <c r="AJ30">
        <f t="shared" si="15"/>
        <v>0</v>
      </c>
      <c r="AK30" t="b" cm="1">
        <f t="array" ref="AK30">SUMPRODUCT( -- ISNUMBER(SEARCH(SDG_17,A30))) &gt; 0</f>
        <v>0</v>
      </c>
      <c r="AL30">
        <f t="shared" si="16"/>
        <v>0</v>
      </c>
      <c r="AM30">
        <f t="shared" si="17"/>
        <v>0</v>
      </c>
      <c r="AN30" t="b" cm="1">
        <f t="array" ref="AN30">SUMPRODUCT( -- ISNUMBER(SEARCH(STI,A30))) &gt; 0</f>
        <v>0</v>
      </c>
      <c r="AO30">
        <f t="shared" si="18"/>
        <v>0</v>
      </c>
    </row>
    <row r="31" spans="1:41" x14ac:dyDescent="0.2">
      <c r="A31" t="s">
        <v>94</v>
      </c>
      <c r="B31" t="s">
        <v>42</v>
      </c>
      <c r="C31" t="s">
        <v>88</v>
      </c>
      <c r="D31" t="s">
        <v>62</v>
      </c>
      <c r="E31" t="b" cm="1">
        <f t="array" ref="E31">SUMPRODUCT( -- ISNUMBER(SEARCH(SDG_1,A31))) &gt; 0</f>
        <v>0</v>
      </c>
      <c r="F31">
        <f t="shared" si="0"/>
        <v>0</v>
      </c>
      <c r="G31" t="b" cm="1">
        <f t="array" ref="G31">SUMPRODUCT( -- ISNUMBER(SEARCH(SDG_2,A31))) &gt; 0</f>
        <v>0</v>
      </c>
      <c r="H31">
        <f t="shared" si="1"/>
        <v>0</v>
      </c>
      <c r="I31" t="b" cm="1">
        <f t="array" ref="I31">SUMPRODUCT( -- ISNUMBER(SEARCH(SDG_3,A31))) &gt; 0</f>
        <v>1</v>
      </c>
      <c r="J31">
        <f t="shared" si="2"/>
        <v>1</v>
      </c>
      <c r="K31" t="b" cm="1">
        <f t="array" ref="K31">SUMPRODUCT( -- ISNUMBER(SEARCH(SDG_4,A31))) &gt; 0</f>
        <v>0</v>
      </c>
      <c r="L31">
        <f t="shared" si="3"/>
        <v>0</v>
      </c>
      <c r="M31" t="b" cm="1">
        <f t="array" ref="M31">SUMPRODUCT( -- ISNUMBER(SEARCH(SDG_5,A31))) &gt; 0</f>
        <v>0</v>
      </c>
      <c r="N31">
        <f t="shared" si="4"/>
        <v>0</v>
      </c>
      <c r="O31" t="b" cm="1">
        <f t="array" ref="O31">SUMPRODUCT( -- ISNUMBER(SEARCH(SDG_6,A31))) &gt; 0</f>
        <v>0</v>
      </c>
      <c r="P31">
        <f t="shared" si="5"/>
        <v>0</v>
      </c>
      <c r="Q31" t="b" cm="1">
        <f t="array" ref="Q31">SUMPRODUCT( -- ISNUMBER(SEARCH(SDG_7,A31))) &gt; 0</f>
        <v>0</v>
      </c>
      <c r="R31">
        <f t="shared" si="6"/>
        <v>0</v>
      </c>
      <c r="S31" t="b" cm="1">
        <f t="array" ref="S31">SUMPRODUCT( -- ISNUMBER(SEARCH(SDG_8,A31))) &gt; 0</f>
        <v>0</v>
      </c>
      <c r="T31">
        <f t="shared" si="7"/>
        <v>0</v>
      </c>
      <c r="U31" t="b" cm="1">
        <f t="array" ref="U31">SUMPRODUCT( -- ISNUMBER(SEARCH(SDG_9,A31))) &gt; 0</f>
        <v>0</v>
      </c>
      <c r="V31">
        <f t="shared" si="8"/>
        <v>0</v>
      </c>
      <c r="W31" t="b" cm="1">
        <f t="array" ref="W31">SUMPRODUCT( -- ISNUMBER(SEARCH(SDG_10,A31))) &gt; 0</f>
        <v>0</v>
      </c>
      <c r="X31">
        <f t="shared" si="9"/>
        <v>0</v>
      </c>
      <c r="Y31" t="b" cm="1">
        <f t="array" ref="Y31">SUMPRODUCT( -- ISNUMBER(SEARCH(SDG_11,A31))) &gt; 0</f>
        <v>1</v>
      </c>
      <c r="Z31">
        <f t="shared" si="10"/>
        <v>1</v>
      </c>
      <c r="AA31" t="b" cm="1">
        <f t="array" ref="AA31">SUMPRODUCT( -- ISNUMBER(SEARCH(SDG_12,A31))) &gt; 0</f>
        <v>0</v>
      </c>
      <c r="AB31">
        <f t="shared" si="11"/>
        <v>0</v>
      </c>
      <c r="AC31" t="b" cm="1">
        <f t="array" ref="AC31">SUMPRODUCT( -- ISNUMBER(SEARCH(SDG_13,A31))) &gt; 0</f>
        <v>0</v>
      </c>
      <c r="AD31">
        <f t="shared" si="12"/>
        <v>0</v>
      </c>
      <c r="AE31" t="b" cm="1">
        <f t="array" ref="AE31">SUMPRODUCT( -- ISNUMBER(SEARCH(SDG_14,A31))) &gt; 0</f>
        <v>1</v>
      </c>
      <c r="AF31">
        <f t="shared" si="13"/>
        <v>1</v>
      </c>
      <c r="AG31" t="b" cm="1">
        <f t="array" ref="AG31">SUMPRODUCT( -- ISNUMBER(SEARCH(SDG_15,A31))) &gt; 0</f>
        <v>0</v>
      </c>
      <c r="AH31">
        <f t="shared" si="14"/>
        <v>0</v>
      </c>
      <c r="AI31" t="b" cm="1">
        <f t="array" ref="AI31">SUMPRODUCT( -- ISNUMBER(SEARCH(SDG_16,A31))) &gt; 0</f>
        <v>0</v>
      </c>
      <c r="AJ31">
        <f t="shared" si="15"/>
        <v>0</v>
      </c>
      <c r="AK31" t="b" cm="1">
        <f t="array" ref="AK31">SUMPRODUCT( -- ISNUMBER(SEARCH(SDG_17,A31))) &gt; 0</f>
        <v>0</v>
      </c>
      <c r="AL31">
        <f t="shared" si="16"/>
        <v>0</v>
      </c>
      <c r="AM31">
        <f t="shared" si="17"/>
        <v>3</v>
      </c>
      <c r="AN31" t="b" cm="1">
        <f t="array" ref="AN31">SUMPRODUCT( -- ISNUMBER(SEARCH(STI,A31))) &gt; 0</f>
        <v>0</v>
      </c>
      <c r="AO31">
        <f t="shared" si="18"/>
        <v>0</v>
      </c>
    </row>
    <row r="32" spans="1:41" x14ac:dyDescent="0.2">
      <c r="A32" t="s">
        <v>95</v>
      </c>
      <c r="B32" t="s">
        <v>42</v>
      </c>
      <c r="C32" t="s">
        <v>96</v>
      </c>
      <c r="D32" t="s">
        <v>97</v>
      </c>
      <c r="E32" t="b" cm="1">
        <f t="array" ref="E32">SUMPRODUCT( -- ISNUMBER(SEARCH(SDG_1,A32))) &gt; 0</f>
        <v>0</v>
      </c>
      <c r="F32">
        <f t="shared" si="0"/>
        <v>0</v>
      </c>
      <c r="G32" t="b" cm="1">
        <f t="array" ref="G32">SUMPRODUCT( -- ISNUMBER(SEARCH(SDG_2,A32))) &gt; 0</f>
        <v>0</v>
      </c>
      <c r="H32">
        <f t="shared" si="1"/>
        <v>0</v>
      </c>
      <c r="I32" t="b" cm="1">
        <f t="array" ref="I32">SUMPRODUCT( -- ISNUMBER(SEARCH(SDG_3,A32))) &gt; 0</f>
        <v>0</v>
      </c>
      <c r="J32">
        <f t="shared" si="2"/>
        <v>0</v>
      </c>
      <c r="K32" t="b" cm="1">
        <f t="array" ref="K32">SUMPRODUCT( -- ISNUMBER(SEARCH(SDG_4,A32))) &gt; 0</f>
        <v>0</v>
      </c>
      <c r="L32">
        <f t="shared" si="3"/>
        <v>0</v>
      </c>
      <c r="M32" t="b" cm="1">
        <f t="array" ref="M32">SUMPRODUCT( -- ISNUMBER(SEARCH(SDG_5,A32))) &gt; 0</f>
        <v>0</v>
      </c>
      <c r="N32">
        <f t="shared" si="4"/>
        <v>0</v>
      </c>
      <c r="O32" t="b" cm="1">
        <f t="array" ref="O32">SUMPRODUCT( -- ISNUMBER(SEARCH(SDG_6,A32))) &gt; 0</f>
        <v>0</v>
      </c>
      <c r="P32">
        <f t="shared" si="5"/>
        <v>0</v>
      </c>
      <c r="Q32" t="b" cm="1">
        <f t="array" ref="Q32">SUMPRODUCT( -- ISNUMBER(SEARCH(SDG_7,A32))) &gt; 0</f>
        <v>0</v>
      </c>
      <c r="R32">
        <f t="shared" si="6"/>
        <v>0</v>
      </c>
      <c r="S32" t="b" cm="1">
        <f t="array" ref="S32">SUMPRODUCT( -- ISNUMBER(SEARCH(SDG_8,A32))) &gt; 0</f>
        <v>0</v>
      </c>
      <c r="T32">
        <f t="shared" si="7"/>
        <v>0</v>
      </c>
      <c r="U32" t="b" cm="1">
        <f t="array" ref="U32">SUMPRODUCT( -- ISNUMBER(SEARCH(SDG_9,A32))) &gt; 0</f>
        <v>0</v>
      </c>
      <c r="V32">
        <f t="shared" si="8"/>
        <v>0</v>
      </c>
      <c r="W32" t="b" cm="1">
        <f t="array" ref="W32">SUMPRODUCT( -- ISNUMBER(SEARCH(SDG_10,A32))) &gt; 0</f>
        <v>0</v>
      </c>
      <c r="X32">
        <f t="shared" si="9"/>
        <v>0</v>
      </c>
      <c r="Y32" t="b" cm="1">
        <f t="array" ref="Y32">SUMPRODUCT( -- ISNUMBER(SEARCH(SDG_11,A32))) &gt; 0</f>
        <v>0</v>
      </c>
      <c r="Z32">
        <f t="shared" si="10"/>
        <v>0</v>
      </c>
      <c r="AA32" t="b" cm="1">
        <f t="array" ref="AA32">SUMPRODUCT( -- ISNUMBER(SEARCH(SDG_12,A32))) &gt; 0</f>
        <v>0</v>
      </c>
      <c r="AB32">
        <f t="shared" si="11"/>
        <v>0</v>
      </c>
      <c r="AC32" t="b" cm="1">
        <f t="array" ref="AC32">SUMPRODUCT( -- ISNUMBER(SEARCH(SDG_13,A32))) &gt; 0</f>
        <v>0</v>
      </c>
      <c r="AD32">
        <f t="shared" si="12"/>
        <v>0</v>
      </c>
      <c r="AE32" t="b" cm="1">
        <f t="array" ref="AE32">SUMPRODUCT( -- ISNUMBER(SEARCH(SDG_14,A32))) &gt; 0</f>
        <v>0</v>
      </c>
      <c r="AF32">
        <f t="shared" si="13"/>
        <v>0</v>
      </c>
      <c r="AG32" t="b" cm="1">
        <f t="array" ref="AG32">SUMPRODUCT( -- ISNUMBER(SEARCH(SDG_15,A32))) &gt; 0</f>
        <v>0</v>
      </c>
      <c r="AH32">
        <f t="shared" si="14"/>
        <v>0</v>
      </c>
      <c r="AI32" t="b" cm="1">
        <f t="array" ref="AI32">SUMPRODUCT( -- ISNUMBER(SEARCH(SDG_16,A32))) &gt; 0</f>
        <v>0</v>
      </c>
      <c r="AJ32">
        <f t="shared" si="15"/>
        <v>0</v>
      </c>
      <c r="AK32" t="b" cm="1">
        <f t="array" ref="AK32">SUMPRODUCT( -- ISNUMBER(SEARCH(SDG_17,A32))) &gt; 0</f>
        <v>0</v>
      </c>
      <c r="AL32">
        <f t="shared" si="16"/>
        <v>0</v>
      </c>
      <c r="AM32">
        <f t="shared" si="17"/>
        <v>0</v>
      </c>
      <c r="AN32" t="b" cm="1">
        <f t="array" ref="AN32">SUMPRODUCT( -- ISNUMBER(SEARCH(STI,A32))) &gt; 0</f>
        <v>0</v>
      </c>
      <c r="AO32">
        <f t="shared" si="18"/>
        <v>0</v>
      </c>
    </row>
    <row r="33" spans="1:41" x14ac:dyDescent="0.2">
      <c r="A33" t="s">
        <v>98</v>
      </c>
      <c r="B33" t="s">
        <v>46</v>
      </c>
      <c r="C33" t="s">
        <v>99</v>
      </c>
      <c r="D33" t="s">
        <v>97</v>
      </c>
      <c r="E33" t="b" cm="1">
        <f t="array" ref="E33">SUMPRODUCT( -- ISNUMBER(SEARCH(SDG_1,A33))) &gt; 0</f>
        <v>0</v>
      </c>
      <c r="F33">
        <f t="shared" si="0"/>
        <v>0</v>
      </c>
      <c r="G33" t="b" cm="1">
        <f t="array" ref="G33">SUMPRODUCT( -- ISNUMBER(SEARCH(SDG_2,A33))) &gt; 0</f>
        <v>0</v>
      </c>
      <c r="H33">
        <f t="shared" si="1"/>
        <v>0</v>
      </c>
      <c r="I33" t="b" cm="1">
        <f t="array" ref="I33">SUMPRODUCT( -- ISNUMBER(SEARCH(SDG_3,A33))) &gt; 0</f>
        <v>0</v>
      </c>
      <c r="J33">
        <f t="shared" si="2"/>
        <v>0</v>
      </c>
      <c r="K33" t="b" cm="1">
        <f t="array" ref="K33">SUMPRODUCT( -- ISNUMBER(SEARCH(SDG_4,A33))) &gt; 0</f>
        <v>0</v>
      </c>
      <c r="L33">
        <f t="shared" si="3"/>
        <v>0</v>
      </c>
      <c r="M33" t="b" cm="1">
        <f t="array" ref="M33">SUMPRODUCT( -- ISNUMBER(SEARCH(SDG_5,A33))) &gt; 0</f>
        <v>0</v>
      </c>
      <c r="N33">
        <f t="shared" si="4"/>
        <v>0</v>
      </c>
      <c r="O33" t="b" cm="1">
        <f t="array" ref="O33">SUMPRODUCT( -- ISNUMBER(SEARCH(SDG_6,A33))) &gt; 0</f>
        <v>0</v>
      </c>
      <c r="P33">
        <f t="shared" si="5"/>
        <v>0</v>
      </c>
      <c r="Q33" t="b" cm="1">
        <f t="array" ref="Q33">SUMPRODUCT( -- ISNUMBER(SEARCH(SDG_7,A33))) &gt; 0</f>
        <v>0</v>
      </c>
      <c r="R33">
        <f t="shared" si="6"/>
        <v>0</v>
      </c>
      <c r="S33" t="b" cm="1">
        <f t="array" ref="S33">SUMPRODUCT( -- ISNUMBER(SEARCH(SDG_8,A33))) &gt; 0</f>
        <v>0</v>
      </c>
      <c r="T33">
        <f t="shared" si="7"/>
        <v>0</v>
      </c>
      <c r="U33" t="b" cm="1">
        <f t="array" ref="U33">SUMPRODUCT( -- ISNUMBER(SEARCH(SDG_9,A33))) &gt; 0</f>
        <v>0</v>
      </c>
      <c r="V33">
        <f t="shared" si="8"/>
        <v>0</v>
      </c>
      <c r="W33" t="b" cm="1">
        <f t="array" ref="W33">SUMPRODUCT( -- ISNUMBER(SEARCH(SDG_10,A33))) &gt; 0</f>
        <v>0</v>
      </c>
      <c r="X33">
        <f t="shared" si="9"/>
        <v>0</v>
      </c>
      <c r="Y33" t="b" cm="1">
        <f t="array" ref="Y33">SUMPRODUCT( -- ISNUMBER(SEARCH(SDG_11,A33))) &gt; 0</f>
        <v>0</v>
      </c>
      <c r="Z33">
        <f t="shared" si="10"/>
        <v>0</v>
      </c>
      <c r="AA33" t="b" cm="1">
        <f t="array" ref="AA33">SUMPRODUCT( -- ISNUMBER(SEARCH(SDG_12,A33))) &gt; 0</f>
        <v>0</v>
      </c>
      <c r="AB33">
        <f t="shared" si="11"/>
        <v>0</v>
      </c>
      <c r="AC33" t="b" cm="1">
        <f t="array" ref="AC33">SUMPRODUCT( -- ISNUMBER(SEARCH(SDG_13,A33))) &gt; 0</f>
        <v>0</v>
      </c>
      <c r="AD33">
        <f t="shared" si="12"/>
        <v>0</v>
      </c>
      <c r="AE33" t="b" cm="1">
        <f t="array" ref="AE33">SUMPRODUCT( -- ISNUMBER(SEARCH(SDG_14,A33))) &gt; 0</f>
        <v>0</v>
      </c>
      <c r="AF33">
        <f t="shared" si="13"/>
        <v>0</v>
      </c>
      <c r="AG33" t="b" cm="1">
        <f t="array" ref="AG33">SUMPRODUCT( -- ISNUMBER(SEARCH(SDG_15,A33))) &gt; 0</f>
        <v>0</v>
      </c>
      <c r="AH33">
        <f t="shared" si="14"/>
        <v>0</v>
      </c>
      <c r="AI33" t="b" cm="1">
        <f t="array" ref="AI33">SUMPRODUCT( -- ISNUMBER(SEARCH(SDG_16,A33))) &gt; 0</f>
        <v>0</v>
      </c>
      <c r="AJ33">
        <f t="shared" si="15"/>
        <v>0</v>
      </c>
      <c r="AK33" t="b" cm="1">
        <f t="array" ref="AK33">SUMPRODUCT( -- ISNUMBER(SEARCH(SDG_17,A33))) &gt; 0</f>
        <v>0</v>
      </c>
      <c r="AL33">
        <f t="shared" si="16"/>
        <v>0</v>
      </c>
      <c r="AM33">
        <f t="shared" si="17"/>
        <v>0</v>
      </c>
      <c r="AN33" t="b" cm="1">
        <f t="array" ref="AN33">SUMPRODUCT( -- ISNUMBER(SEARCH(STI,A33))) &gt; 0</f>
        <v>0</v>
      </c>
      <c r="AO33">
        <f t="shared" si="18"/>
        <v>0</v>
      </c>
    </row>
    <row r="34" spans="1:41" x14ac:dyDescent="0.2">
      <c r="A34" t="s">
        <v>100</v>
      </c>
      <c r="B34" t="s">
        <v>76</v>
      </c>
      <c r="C34" t="s">
        <v>88</v>
      </c>
      <c r="D34" t="s">
        <v>101</v>
      </c>
      <c r="E34" t="b" cm="1">
        <f t="array" ref="E34">SUMPRODUCT( -- ISNUMBER(SEARCH(SDG_1,A34))) &gt; 0</f>
        <v>0</v>
      </c>
      <c r="F34">
        <f t="shared" si="0"/>
        <v>0</v>
      </c>
      <c r="G34" t="b" cm="1">
        <f t="array" ref="G34">SUMPRODUCT( -- ISNUMBER(SEARCH(SDG_2,A34))) &gt; 0</f>
        <v>0</v>
      </c>
      <c r="H34">
        <f t="shared" si="1"/>
        <v>0</v>
      </c>
      <c r="I34" t="b" cm="1">
        <f t="array" ref="I34">SUMPRODUCT( -- ISNUMBER(SEARCH(SDG_3,A34))) &gt; 0</f>
        <v>1</v>
      </c>
      <c r="J34">
        <f t="shared" si="2"/>
        <v>1</v>
      </c>
      <c r="K34" t="b" cm="1">
        <f t="array" ref="K34">SUMPRODUCT( -- ISNUMBER(SEARCH(SDG_4,A34))) &gt; 0</f>
        <v>0</v>
      </c>
      <c r="L34">
        <f t="shared" si="3"/>
        <v>0</v>
      </c>
      <c r="M34" t="b" cm="1">
        <f t="array" ref="M34">SUMPRODUCT( -- ISNUMBER(SEARCH(SDG_5,A34))) &gt; 0</f>
        <v>0</v>
      </c>
      <c r="N34">
        <f t="shared" si="4"/>
        <v>0</v>
      </c>
      <c r="O34" t="b" cm="1">
        <f t="array" ref="O34">SUMPRODUCT( -- ISNUMBER(SEARCH(SDG_6,A34))) &gt; 0</f>
        <v>1</v>
      </c>
      <c r="P34">
        <f t="shared" si="5"/>
        <v>1</v>
      </c>
      <c r="Q34" t="b" cm="1">
        <f t="array" ref="Q34">SUMPRODUCT( -- ISNUMBER(SEARCH(SDG_7,A34))) &gt; 0</f>
        <v>0</v>
      </c>
      <c r="R34">
        <f t="shared" si="6"/>
        <v>0</v>
      </c>
      <c r="S34" t="b" cm="1">
        <f t="array" ref="S34">SUMPRODUCT( -- ISNUMBER(SEARCH(SDG_8,A34))) &gt; 0</f>
        <v>0</v>
      </c>
      <c r="T34">
        <f t="shared" si="7"/>
        <v>0</v>
      </c>
      <c r="U34" t="b" cm="1">
        <f t="array" ref="U34">SUMPRODUCT( -- ISNUMBER(SEARCH(SDG_9,A34))) &gt; 0</f>
        <v>0</v>
      </c>
      <c r="V34">
        <f t="shared" si="8"/>
        <v>0</v>
      </c>
      <c r="W34" t="b" cm="1">
        <f t="array" ref="W34">SUMPRODUCT( -- ISNUMBER(SEARCH(SDG_10,A34))) &gt; 0</f>
        <v>0</v>
      </c>
      <c r="X34">
        <f t="shared" si="9"/>
        <v>0</v>
      </c>
      <c r="Y34" t="b" cm="1">
        <f t="array" ref="Y34">SUMPRODUCT( -- ISNUMBER(SEARCH(SDG_11,A34))) &gt; 0</f>
        <v>0</v>
      </c>
      <c r="Z34">
        <f t="shared" si="10"/>
        <v>0</v>
      </c>
      <c r="AA34" t="b" cm="1">
        <f t="array" ref="AA34">SUMPRODUCT( -- ISNUMBER(SEARCH(SDG_12,A34))) &gt; 0</f>
        <v>0</v>
      </c>
      <c r="AB34">
        <f t="shared" si="11"/>
        <v>0</v>
      </c>
      <c r="AC34" t="b" cm="1">
        <f t="array" ref="AC34">SUMPRODUCT( -- ISNUMBER(SEARCH(SDG_13,A34))) &gt; 0</f>
        <v>0</v>
      </c>
      <c r="AD34">
        <f t="shared" si="12"/>
        <v>0</v>
      </c>
      <c r="AE34" t="b" cm="1">
        <f t="array" ref="AE34">SUMPRODUCT( -- ISNUMBER(SEARCH(SDG_14,A34))) &gt; 0</f>
        <v>0</v>
      </c>
      <c r="AF34">
        <f t="shared" si="13"/>
        <v>0</v>
      </c>
      <c r="AG34" t="b" cm="1">
        <f t="array" ref="AG34">SUMPRODUCT( -- ISNUMBER(SEARCH(SDG_15,A34))) &gt; 0</f>
        <v>0</v>
      </c>
      <c r="AH34">
        <f t="shared" si="14"/>
        <v>0</v>
      </c>
      <c r="AI34" t="b" cm="1">
        <f t="array" ref="AI34">SUMPRODUCT( -- ISNUMBER(SEARCH(SDG_16,A34))) &gt; 0</f>
        <v>0</v>
      </c>
      <c r="AJ34">
        <f t="shared" si="15"/>
        <v>0</v>
      </c>
      <c r="AK34" t="b" cm="1">
        <f t="array" ref="AK34">SUMPRODUCT( -- ISNUMBER(SEARCH(SDG_17,A34))) &gt; 0</f>
        <v>0</v>
      </c>
      <c r="AL34">
        <f t="shared" si="16"/>
        <v>0</v>
      </c>
      <c r="AM34">
        <f t="shared" si="17"/>
        <v>2</v>
      </c>
      <c r="AN34" t="b" cm="1">
        <f t="array" ref="AN34">SUMPRODUCT( -- ISNUMBER(SEARCH(STI,A34))) &gt; 0</f>
        <v>1</v>
      </c>
      <c r="AO34">
        <f t="shared" si="18"/>
        <v>1</v>
      </c>
    </row>
    <row r="35" spans="1:41" x14ac:dyDescent="0.2">
      <c r="A35" t="s">
        <v>102</v>
      </c>
      <c r="B35" t="s">
        <v>74</v>
      </c>
      <c r="C35" t="s">
        <v>50</v>
      </c>
      <c r="D35" t="s">
        <v>103</v>
      </c>
      <c r="E35" t="b" cm="1">
        <f t="array" ref="E35">SUMPRODUCT( -- ISNUMBER(SEARCH(SDG_1,A35))) &gt; 0</f>
        <v>0</v>
      </c>
      <c r="F35">
        <f t="shared" si="0"/>
        <v>0</v>
      </c>
      <c r="G35" t="b" cm="1">
        <f t="array" ref="G35">SUMPRODUCT( -- ISNUMBER(SEARCH(SDG_2,A35))) &gt; 0</f>
        <v>0</v>
      </c>
      <c r="H35">
        <f t="shared" si="1"/>
        <v>0</v>
      </c>
      <c r="I35" t="b" cm="1">
        <f t="array" ref="I35">SUMPRODUCT( -- ISNUMBER(SEARCH(SDG_3,A35))) &gt; 0</f>
        <v>0</v>
      </c>
      <c r="J35">
        <f t="shared" si="2"/>
        <v>0</v>
      </c>
      <c r="K35" t="b" cm="1">
        <f t="array" ref="K35">SUMPRODUCT( -- ISNUMBER(SEARCH(SDG_4,A35))) &gt; 0</f>
        <v>0</v>
      </c>
      <c r="L35">
        <f t="shared" si="3"/>
        <v>0</v>
      </c>
      <c r="M35" t="b" cm="1">
        <f t="array" ref="M35">SUMPRODUCT( -- ISNUMBER(SEARCH(SDG_5,A35))) &gt; 0</f>
        <v>0</v>
      </c>
      <c r="N35">
        <f t="shared" si="4"/>
        <v>0</v>
      </c>
      <c r="O35" t="b" cm="1">
        <f t="array" ref="O35">SUMPRODUCT( -- ISNUMBER(SEARCH(SDG_6,A35))) &gt; 0</f>
        <v>0</v>
      </c>
      <c r="P35">
        <f t="shared" si="5"/>
        <v>0</v>
      </c>
      <c r="Q35" t="b" cm="1">
        <f t="array" ref="Q35">SUMPRODUCT( -- ISNUMBER(SEARCH(SDG_7,A35))) &gt; 0</f>
        <v>0</v>
      </c>
      <c r="R35">
        <f t="shared" si="6"/>
        <v>0</v>
      </c>
      <c r="S35" t="b" cm="1">
        <f t="array" ref="S35">SUMPRODUCT( -- ISNUMBER(SEARCH(SDG_8,A35))) &gt; 0</f>
        <v>0</v>
      </c>
      <c r="T35">
        <f t="shared" si="7"/>
        <v>0</v>
      </c>
      <c r="U35" t="b" cm="1">
        <f t="array" ref="U35">SUMPRODUCT( -- ISNUMBER(SEARCH(SDG_9,A35))) &gt; 0</f>
        <v>0</v>
      </c>
      <c r="V35">
        <f t="shared" si="8"/>
        <v>0</v>
      </c>
      <c r="W35" t="b" cm="1">
        <f t="array" ref="W35">SUMPRODUCT( -- ISNUMBER(SEARCH(SDG_10,A35))) &gt; 0</f>
        <v>0</v>
      </c>
      <c r="X35">
        <f t="shared" si="9"/>
        <v>0</v>
      </c>
      <c r="Y35" t="b" cm="1">
        <f t="array" ref="Y35">SUMPRODUCT( -- ISNUMBER(SEARCH(SDG_11,A35))) &gt; 0</f>
        <v>0</v>
      </c>
      <c r="Z35">
        <f t="shared" si="10"/>
        <v>0</v>
      </c>
      <c r="AA35" t="b" cm="1">
        <f t="array" ref="AA35">SUMPRODUCT( -- ISNUMBER(SEARCH(SDG_12,A35))) &gt; 0</f>
        <v>0</v>
      </c>
      <c r="AB35">
        <f t="shared" si="11"/>
        <v>0</v>
      </c>
      <c r="AC35" t="b" cm="1">
        <f t="array" ref="AC35">SUMPRODUCT( -- ISNUMBER(SEARCH(SDG_13,A35))) &gt; 0</f>
        <v>0</v>
      </c>
      <c r="AD35">
        <f t="shared" si="12"/>
        <v>0</v>
      </c>
      <c r="AE35" t="b" cm="1">
        <f t="array" ref="AE35">SUMPRODUCT( -- ISNUMBER(SEARCH(SDG_14,A35))) &gt; 0</f>
        <v>0</v>
      </c>
      <c r="AF35">
        <f t="shared" si="13"/>
        <v>0</v>
      </c>
      <c r="AG35" t="b" cm="1">
        <f t="array" ref="AG35">SUMPRODUCT( -- ISNUMBER(SEARCH(SDG_15,A35))) &gt; 0</f>
        <v>0</v>
      </c>
      <c r="AH35">
        <f t="shared" si="14"/>
        <v>0</v>
      </c>
      <c r="AI35" t="b" cm="1">
        <f t="array" ref="AI35">SUMPRODUCT( -- ISNUMBER(SEARCH(SDG_16,A35))) &gt; 0</f>
        <v>0</v>
      </c>
      <c r="AJ35">
        <f t="shared" si="15"/>
        <v>0</v>
      </c>
      <c r="AK35" t="b" cm="1">
        <f t="array" ref="AK35">SUMPRODUCT( -- ISNUMBER(SEARCH(SDG_17,A35))) &gt; 0</f>
        <v>0</v>
      </c>
      <c r="AL35">
        <f t="shared" si="16"/>
        <v>0</v>
      </c>
      <c r="AM35">
        <f t="shared" si="17"/>
        <v>0</v>
      </c>
      <c r="AN35" t="b" cm="1">
        <f t="array" ref="AN35">SUMPRODUCT( -- ISNUMBER(SEARCH(STI,A35))) &gt; 0</f>
        <v>0</v>
      </c>
      <c r="AO35">
        <f t="shared" si="18"/>
        <v>0</v>
      </c>
    </row>
    <row r="36" spans="1:41" x14ac:dyDescent="0.2">
      <c r="A36" t="s">
        <v>104</v>
      </c>
      <c r="B36" t="s">
        <v>46</v>
      </c>
      <c r="C36" t="s">
        <v>67</v>
      </c>
      <c r="D36" t="s">
        <v>44</v>
      </c>
      <c r="E36" t="b" cm="1">
        <f t="array" ref="E36">SUMPRODUCT( -- ISNUMBER(SEARCH(SDG_1,A36))) &gt; 0</f>
        <v>0</v>
      </c>
      <c r="F36">
        <f t="shared" si="0"/>
        <v>0</v>
      </c>
      <c r="G36" t="b" cm="1">
        <f t="array" ref="G36">SUMPRODUCT( -- ISNUMBER(SEARCH(SDG_2,A36))) &gt; 0</f>
        <v>0</v>
      </c>
      <c r="H36">
        <f t="shared" si="1"/>
        <v>0</v>
      </c>
      <c r="I36" t="b" cm="1">
        <f t="array" ref="I36">SUMPRODUCT( -- ISNUMBER(SEARCH(SDG_3,A36))) &gt; 0</f>
        <v>0</v>
      </c>
      <c r="J36">
        <f t="shared" si="2"/>
        <v>0</v>
      </c>
      <c r="K36" t="b" cm="1">
        <f t="array" ref="K36">SUMPRODUCT( -- ISNUMBER(SEARCH(SDG_4,A36))) &gt; 0</f>
        <v>0</v>
      </c>
      <c r="L36">
        <f t="shared" si="3"/>
        <v>0</v>
      </c>
      <c r="M36" t="b" cm="1">
        <f t="array" ref="M36">SUMPRODUCT( -- ISNUMBER(SEARCH(SDG_5,A36))) &gt; 0</f>
        <v>0</v>
      </c>
      <c r="N36">
        <f t="shared" si="4"/>
        <v>0</v>
      </c>
      <c r="O36" t="b" cm="1">
        <f t="array" ref="O36">SUMPRODUCT( -- ISNUMBER(SEARCH(SDG_6,A36))) &gt; 0</f>
        <v>0</v>
      </c>
      <c r="P36">
        <f t="shared" si="5"/>
        <v>0</v>
      </c>
      <c r="Q36" t="b" cm="1">
        <f t="array" ref="Q36">SUMPRODUCT( -- ISNUMBER(SEARCH(SDG_7,A36))) &gt; 0</f>
        <v>0</v>
      </c>
      <c r="R36">
        <f t="shared" si="6"/>
        <v>0</v>
      </c>
      <c r="S36" t="b" cm="1">
        <f t="array" ref="S36">SUMPRODUCT( -- ISNUMBER(SEARCH(SDG_8,A36))) &gt; 0</f>
        <v>0</v>
      </c>
      <c r="T36">
        <f t="shared" si="7"/>
        <v>0</v>
      </c>
      <c r="U36" t="b" cm="1">
        <f t="array" ref="U36">SUMPRODUCT( -- ISNUMBER(SEARCH(SDG_9,A36))) &gt; 0</f>
        <v>1</v>
      </c>
      <c r="V36">
        <f t="shared" si="8"/>
        <v>1</v>
      </c>
      <c r="W36" t="b" cm="1">
        <f t="array" ref="W36">SUMPRODUCT( -- ISNUMBER(SEARCH(SDG_10,A36))) &gt; 0</f>
        <v>0</v>
      </c>
      <c r="X36">
        <f t="shared" si="9"/>
        <v>0</v>
      </c>
      <c r="Y36" t="b" cm="1">
        <f t="array" ref="Y36">SUMPRODUCT( -- ISNUMBER(SEARCH(SDG_11,A36))) &gt; 0</f>
        <v>0</v>
      </c>
      <c r="Z36">
        <f t="shared" si="10"/>
        <v>0</v>
      </c>
      <c r="AA36" t="b" cm="1">
        <f t="array" ref="AA36">SUMPRODUCT( -- ISNUMBER(SEARCH(SDG_12,A36))) &gt; 0</f>
        <v>0</v>
      </c>
      <c r="AB36">
        <f t="shared" si="11"/>
        <v>0</v>
      </c>
      <c r="AC36" t="b" cm="1">
        <f t="array" ref="AC36">SUMPRODUCT( -- ISNUMBER(SEARCH(SDG_13,A36))) &gt; 0</f>
        <v>0</v>
      </c>
      <c r="AD36">
        <f t="shared" si="12"/>
        <v>0</v>
      </c>
      <c r="AE36" t="b" cm="1">
        <f t="array" ref="AE36">SUMPRODUCT( -- ISNUMBER(SEARCH(SDG_14,A36))) &gt; 0</f>
        <v>0</v>
      </c>
      <c r="AF36">
        <f t="shared" si="13"/>
        <v>0</v>
      </c>
      <c r="AG36" t="b" cm="1">
        <f t="array" ref="AG36">SUMPRODUCT( -- ISNUMBER(SEARCH(SDG_15,A36))) &gt; 0</f>
        <v>0</v>
      </c>
      <c r="AH36">
        <f t="shared" si="14"/>
        <v>0</v>
      </c>
      <c r="AI36" t="b" cm="1">
        <f t="array" ref="AI36">SUMPRODUCT( -- ISNUMBER(SEARCH(SDG_16,A36))) &gt; 0</f>
        <v>1</v>
      </c>
      <c r="AJ36">
        <f t="shared" si="15"/>
        <v>1</v>
      </c>
      <c r="AK36" t="b" cm="1">
        <f t="array" ref="AK36">SUMPRODUCT( -- ISNUMBER(SEARCH(SDG_17,A36))) &gt; 0</f>
        <v>0</v>
      </c>
      <c r="AL36">
        <f t="shared" si="16"/>
        <v>0</v>
      </c>
      <c r="AM36">
        <f t="shared" si="17"/>
        <v>2</v>
      </c>
      <c r="AN36" t="b" cm="1">
        <f t="array" ref="AN36">SUMPRODUCT( -- ISNUMBER(SEARCH(STI,A36))) &gt; 0</f>
        <v>0</v>
      </c>
      <c r="AO36">
        <f t="shared" si="18"/>
        <v>0</v>
      </c>
    </row>
    <row r="37" spans="1:41" x14ac:dyDescent="0.2">
      <c r="A37" t="s">
        <v>105</v>
      </c>
      <c r="B37" t="s">
        <v>42</v>
      </c>
      <c r="C37" t="s">
        <v>106</v>
      </c>
      <c r="D37" t="s">
        <v>62</v>
      </c>
      <c r="E37" t="b" cm="1">
        <f t="array" ref="E37">SUMPRODUCT( -- ISNUMBER(SEARCH(SDG_1,A37))) &gt; 0</f>
        <v>0</v>
      </c>
      <c r="F37">
        <f t="shared" si="0"/>
        <v>0</v>
      </c>
      <c r="G37" t="b" cm="1">
        <f t="array" ref="G37">SUMPRODUCT( -- ISNUMBER(SEARCH(SDG_2,A37))) &gt; 0</f>
        <v>0</v>
      </c>
      <c r="H37">
        <f t="shared" si="1"/>
        <v>0</v>
      </c>
      <c r="I37" t="b" cm="1">
        <f t="array" ref="I37">SUMPRODUCT( -- ISNUMBER(SEARCH(SDG_3,A37))) &gt; 0</f>
        <v>0</v>
      </c>
      <c r="J37">
        <f t="shared" si="2"/>
        <v>0</v>
      </c>
      <c r="K37" t="b" cm="1">
        <f t="array" ref="K37">SUMPRODUCT( -- ISNUMBER(SEARCH(SDG_4,A37))) &gt; 0</f>
        <v>0</v>
      </c>
      <c r="L37">
        <f t="shared" si="3"/>
        <v>0</v>
      </c>
      <c r="M37" t="b" cm="1">
        <f t="array" ref="M37">SUMPRODUCT( -- ISNUMBER(SEARCH(SDG_5,A37))) &gt; 0</f>
        <v>0</v>
      </c>
      <c r="N37">
        <f t="shared" si="4"/>
        <v>0</v>
      </c>
      <c r="O37" t="b" cm="1">
        <f t="array" ref="O37">SUMPRODUCT( -- ISNUMBER(SEARCH(SDG_6,A37))) &gt; 0</f>
        <v>0</v>
      </c>
      <c r="P37">
        <f t="shared" si="5"/>
        <v>0</v>
      </c>
      <c r="Q37" t="b" cm="1">
        <f t="array" ref="Q37">SUMPRODUCT( -- ISNUMBER(SEARCH(SDG_7,A37))) &gt; 0</f>
        <v>0</v>
      </c>
      <c r="R37">
        <f t="shared" si="6"/>
        <v>0</v>
      </c>
      <c r="S37" t="b" cm="1">
        <f t="array" ref="S37">SUMPRODUCT( -- ISNUMBER(SEARCH(SDG_8,A37))) &gt; 0</f>
        <v>0</v>
      </c>
      <c r="T37">
        <f t="shared" si="7"/>
        <v>0</v>
      </c>
      <c r="U37" t="b" cm="1">
        <f t="array" ref="U37">SUMPRODUCT( -- ISNUMBER(SEARCH(SDG_9,A37))) &gt; 0</f>
        <v>0</v>
      </c>
      <c r="V37">
        <f t="shared" si="8"/>
        <v>0</v>
      </c>
      <c r="W37" t="b" cm="1">
        <f t="array" ref="W37">SUMPRODUCT( -- ISNUMBER(SEARCH(SDG_10,A37))) &gt; 0</f>
        <v>0</v>
      </c>
      <c r="X37">
        <f t="shared" si="9"/>
        <v>0</v>
      </c>
      <c r="Y37" t="b" cm="1">
        <f t="array" ref="Y37">SUMPRODUCT( -- ISNUMBER(SEARCH(SDG_11,A37))) &gt; 0</f>
        <v>0</v>
      </c>
      <c r="Z37">
        <f t="shared" si="10"/>
        <v>0</v>
      </c>
      <c r="AA37" t="b" cm="1">
        <f t="array" ref="AA37">SUMPRODUCT( -- ISNUMBER(SEARCH(SDG_12,A37))) &gt; 0</f>
        <v>0</v>
      </c>
      <c r="AB37">
        <f t="shared" si="11"/>
        <v>0</v>
      </c>
      <c r="AC37" t="b" cm="1">
        <f t="array" ref="AC37">SUMPRODUCT( -- ISNUMBER(SEARCH(SDG_13,A37))) &gt; 0</f>
        <v>0</v>
      </c>
      <c r="AD37">
        <f t="shared" si="12"/>
        <v>0</v>
      </c>
      <c r="AE37" t="b" cm="1">
        <f t="array" ref="AE37">SUMPRODUCT( -- ISNUMBER(SEARCH(SDG_14,A37))) &gt; 0</f>
        <v>0</v>
      </c>
      <c r="AF37">
        <f t="shared" si="13"/>
        <v>0</v>
      </c>
      <c r="AG37" t="b" cm="1">
        <f t="array" ref="AG37">SUMPRODUCT( -- ISNUMBER(SEARCH(SDG_15,A37))) &gt; 0</f>
        <v>0</v>
      </c>
      <c r="AH37">
        <f t="shared" si="14"/>
        <v>0</v>
      </c>
      <c r="AI37" t="b" cm="1">
        <f t="array" ref="AI37">SUMPRODUCT( -- ISNUMBER(SEARCH(SDG_16,A37))) &gt; 0</f>
        <v>0</v>
      </c>
      <c r="AJ37">
        <f t="shared" si="15"/>
        <v>0</v>
      </c>
      <c r="AK37" t="b" cm="1">
        <f t="array" ref="AK37">SUMPRODUCT( -- ISNUMBER(SEARCH(SDG_17,A37))) &gt; 0</f>
        <v>0</v>
      </c>
      <c r="AL37">
        <f t="shared" si="16"/>
        <v>0</v>
      </c>
      <c r="AM37">
        <f t="shared" si="17"/>
        <v>0</v>
      </c>
      <c r="AN37" t="b" cm="1">
        <f t="array" ref="AN37">SUMPRODUCT( -- ISNUMBER(SEARCH(STI,A37))) &gt; 0</f>
        <v>0</v>
      </c>
      <c r="AO37">
        <f t="shared" si="18"/>
        <v>0</v>
      </c>
    </row>
    <row r="38" spans="1:41" x14ac:dyDescent="0.2">
      <c r="A38" t="s">
        <v>107</v>
      </c>
      <c r="B38" t="s">
        <v>46</v>
      </c>
      <c r="C38" t="s">
        <v>53</v>
      </c>
      <c r="D38" t="s">
        <v>48</v>
      </c>
      <c r="E38" t="b" cm="1">
        <f t="array" ref="E38">SUMPRODUCT( -- ISNUMBER(SEARCH(SDG_1,A38))) &gt; 0</f>
        <v>0</v>
      </c>
      <c r="F38">
        <f t="shared" si="0"/>
        <v>0</v>
      </c>
      <c r="G38" t="b" cm="1">
        <f t="array" ref="G38">SUMPRODUCT( -- ISNUMBER(SEARCH(SDG_2,A38))) &gt; 0</f>
        <v>0</v>
      </c>
      <c r="H38">
        <f t="shared" si="1"/>
        <v>0</v>
      </c>
      <c r="I38" t="b" cm="1">
        <f t="array" ref="I38">SUMPRODUCT( -- ISNUMBER(SEARCH(SDG_3,A38))) &gt; 0</f>
        <v>0</v>
      </c>
      <c r="J38">
        <f t="shared" si="2"/>
        <v>0</v>
      </c>
      <c r="K38" t="b" cm="1">
        <f t="array" ref="K38">SUMPRODUCT( -- ISNUMBER(SEARCH(SDG_4,A38))) &gt; 0</f>
        <v>0</v>
      </c>
      <c r="L38">
        <f t="shared" si="3"/>
        <v>0</v>
      </c>
      <c r="M38" t="b" cm="1">
        <f t="array" ref="M38">SUMPRODUCT( -- ISNUMBER(SEARCH(SDG_5,A38))) &gt; 0</f>
        <v>0</v>
      </c>
      <c r="N38">
        <f t="shared" si="4"/>
        <v>0</v>
      </c>
      <c r="O38" t="b" cm="1">
        <f t="array" ref="O38">SUMPRODUCT( -- ISNUMBER(SEARCH(SDG_6,A38))) &gt; 0</f>
        <v>0</v>
      </c>
      <c r="P38">
        <f t="shared" si="5"/>
        <v>0</v>
      </c>
      <c r="Q38" t="b" cm="1">
        <f t="array" ref="Q38">SUMPRODUCT( -- ISNUMBER(SEARCH(SDG_7,A38))) &gt; 0</f>
        <v>0</v>
      </c>
      <c r="R38">
        <f t="shared" si="6"/>
        <v>0</v>
      </c>
      <c r="S38" t="b" cm="1">
        <f t="array" ref="S38">SUMPRODUCT( -- ISNUMBER(SEARCH(SDG_8,A38))) &gt; 0</f>
        <v>0</v>
      </c>
      <c r="T38">
        <f t="shared" si="7"/>
        <v>0</v>
      </c>
      <c r="U38" t="b" cm="1">
        <f t="array" ref="U38">SUMPRODUCT( -- ISNUMBER(SEARCH(SDG_9,A38))) &gt; 0</f>
        <v>0</v>
      </c>
      <c r="V38">
        <f t="shared" si="8"/>
        <v>0</v>
      </c>
      <c r="W38" t="b" cm="1">
        <f t="array" ref="W38">SUMPRODUCT( -- ISNUMBER(SEARCH(SDG_10,A38))) &gt; 0</f>
        <v>0</v>
      </c>
      <c r="X38">
        <f t="shared" si="9"/>
        <v>0</v>
      </c>
      <c r="Y38" t="b" cm="1">
        <f t="array" ref="Y38">SUMPRODUCT( -- ISNUMBER(SEARCH(SDG_11,A38))) &gt; 0</f>
        <v>0</v>
      </c>
      <c r="Z38">
        <f t="shared" si="10"/>
        <v>0</v>
      </c>
      <c r="AA38" t="b" cm="1">
        <f t="array" ref="AA38">SUMPRODUCT( -- ISNUMBER(SEARCH(SDG_12,A38))) &gt; 0</f>
        <v>0</v>
      </c>
      <c r="AB38">
        <f t="shared" si="11"/>
        <v>0</v>
      </c>
      <c r="AC38" t="b" cm="1">
        <f t="array" ref="AC38">SUMPRODUCT( -- ISNUMBER(SEARCH(SDG_13,A38))) &gt; 0</f>
        <v>0</v>
      </c>
      <c r="AD38">
        <f t="shared" si="12"/>
        <v>0</v>
      </c>
      <c r="AE38" t="b" cm="1">
        <f t="array" ref="AE38">SUMPRODUCT( -- ISNUMBER(SEARCH(SDG_14,A38))) &gt; 0</f>
        <v>0</v>
      </c>
      <c r="AF38">
        <f t="shared" si="13"/>
        <v>0</v>
      </c>
      <c r="AG38" t="b" cm="1">
        <f t="array" ref="AG38">SUMPRODUCT( -- ISNUMBER(SEARCH(SDG_15,A38))) &gt; 0</f>
        <v>0</v>
      </c>
      <c r="AH38">
        <f t="shared" si="14"/>
        <v>0</v>
      </c>
      <c r="AI38" t="b" cm="1">
        <f t="array" ref="AI38">SUMPRODUCT( -- ISNUMBER(SEARCH(SDG_16,A38))) &gt; 0</f>
        <v>0</v>
      </c>
      <c r="AJ38">
        <f t="shared" si="15"/>
        <v>0</v>
      </c>
      <c r="AK38" t="b" cm="1">
        <f t="array" ref="AK38">SUMPRODUCT( -- ISNUMBER(SEARCH(SDG_17,A38))) &gt; 0</f>
        <v>0</v>
      </c>
      <c r="AL38">
        <f t="shared" si="16"/>
        <v>0</v>
      </c>
      <c r="AM38">
        <f t="shared" si="17"/>
        <v>0</v>
      </c>
      <c r="AN38" t="b" cm="1">
        <f t="array" ref="AN38">SUMPRODUCT( -- ISNUMBER(SEARCH(STI,A38))) &gt; 0</f>
        <v>0</v>
      </c>
      <c r="AO38">
        <f t="shared" si="18"/>
        <v>0</v>
      </c>
    </row>
    <row r="39" spans="1:41" x14ac:dyDescent="0.2">
      <c r="A39" t="s">
        <v>108</v>
      </c>
      <c r="B39" t="s">
        <v>46</v>
      </c>
      <c r="C39" t="s">
        <v>57</v>
      </c>
      <c r="D39" t="s">
        <v>48</v>
      </c>
      <c r="E39" t="b" cm="1">
        <f t="array" ref="E39">SUMPRODUCT( -- ISNUMBER(SEARCH(SDG_1,A39))) &gt; 0</f>
        <v>0</v>
      </c>
      <c r="F39">
        <f t="shared" si="0"/>
        <v>0</v>
      </c>
      <c r="G39" t="b" cm="1">
        <f t="array" ref="G39">SUMPRODUCT( -- ISNUMBER(SEARCH(SDG_2,A39))) &gt; 0</f>
        <v>0</v>
      </c>
      <c r="H39">
        <f t="shared" si="1"/>
        <v>0</v>
      </c>
      <c r="I39" t="b" cm="1">
        <f t="array" ref="I39">SUMPRODUCT( -- ISNUMBER(SEARCH(SDG_3,A39))) &gt; 0</f>
        <v>0</v>
      </c>
      <c r="J39">
        <f t="shared" si="2"/>
        <v>0</v>
      </c>
      <c r="K39" t="b" cm="1">
        <f t="array" ref="K39">SUMPRODUCT( -- ISNUMBER(SEARCH(SDG_4,A39))) &gt; 0</f>
        <v>0</v>
      </c>
      <c r="L39">
        <f t="shared" si="3"/>
        <v>0</v>
      </c>
      <c r="M39" t="b" cm="1">
        <f t="array" ref="M39">SUMPRODUCT( -- ISNUMBER(SEARCH(SDG_5,A39))) &gt; 0</f>
        <v>0</v>
      </c>
      <c r="N39">
        <f t="shared" si="4"/>
        <v>0</v>
      </c>
      <c r="O39" t="b" cm="1">
        <f t="array" ref="O39">SUMPRODUCT( -- ISNUMBER(SEARCH(SDG_6,A39))) &gt; 0</f>
        <v>0</v>
      </c>
      <c r="P39">
        <f t="shared" si="5"/>
        <v>0</v>
      </c>
      <c r="Q39" t="b" cm="1">
        <f t="array" ref="Q39">SUMPRODUCT( -- ISNUMBER(SEARCH(SDG_7,A39))) &gt; 0</f>
        <v>0</v>
      </c>
      <c r="R39">
        <f t="shared" si="6"/>
        <v>0</v>
      </c>
      <c r="S39" t="b" cm="1">
        <f t="array" ref="S39">SUMPRODUCT( -- ISNUMBER(SEARCH(SDG_8,A39))) &gt; 0</f>
        <v>0</v>
      </c>
      <c r="T39">
        <f t="shared" si="7"/>
        <v>0</v>
      </c>
      <c r="U39" t="b" cm="1">
        <f t="array" ref="U39">SUMPRODUCT( -- ISNUMBER(SEARCH(SDG_9,A39))) &gt; 0</f>
        <v>0</v>
      </c>
      <c r="V39">
        <f t="shared" si="8"/>
        <v>0</v>
      </c>
      <c r="W39" t="b" cm="1">
        <f t="array" ref="W39">SUMPRODUCT( -- ISNUMBER(SEARCH(SDG_10,A39))) &gt; 0</f>
        <v>0</v>
      </c>
      <c r="X39">
        <f t="shared" si="9"/>
        <v>0</v>
      </c>
      <c r="Y39" t="b" cm="1">
        <f t="array" ref="Y39">SUMPRODUCT( -- ISNUMBER(SEARCH(SDG_11,A39))) &gt; 0</f>
        <v>0</v>
      </c>
      <c r="Z39">
        <f t="shared" si="10"/>
        <v>0</v>
      </c>
      <c r="AA39" t="b" cm="1">
        <f t="array" ref="AA39">SUMPRODUCT( -- ISNUMBER(SEARCH(SDG_12,A39))) &gt; 0</f>
        <v>0</v>
      </c>
      <c r="AB39">
        <f t="shared" si="11"/>
        <v>0</v>
      </c>
      <c r="AC39" t="b" cm="1">
        <f t="array" ref="AC39">SUMPRODUCT( -- ISNUMBER(SEARCH(SDG_13,A39))) &gt; 0</f>
        <v>1</v>
      </c>
      <c r="AD39">
        <f t="shared" si="12"/>
        <v>1</v>
      </c>
      <c r="AE39" t="b" cm="1">
        <f t="array" ref="AE39">SUMPRODUCT( -- ISNUMBER(SEARCH(SDG_14,A39))) &gt; 0</f>
        <v>0</v>
      </c>
      <c r="AF39">
        <f t="shared" si="13"/>
        <v>0</v>
      </c>
      <c r="AG39" t="b" cm="1">
        <f t="array" ref="AG39">SUMPRODUCT( -- ISNUMBER(SEARCH(SDG_15,A39))) &gt; 0</f>
        <v>0</v>
      </c>
      <c r="AH39">
        <f t="shared" si="14"/>
        <v>0</v>
      </c>
      <c r="AI39" t="b" cm="1">
        <f t="array" ref="AI39">SUMPRODUCT( -- ISNUMBER(SEARCH(SDG_16,A39))) &gt; 0</f>
        <v>0</v>
      </c>
      <c r="AJ39">
        <f t="shared" si="15"/>
        <v>0</v>
      </c>
      <c r="AK39" t="b" cm="1">
        <f t="array" ref="AK39">SUMPRODUCT( -- ISNUMBER(SEARCH(SDG_17,A39))) &gt; 0</f>
        <v>0</v>
      </c>
      <c r="AL39">
        <f t="shared" si="16"/>
        <v>0</v>
      </c>
      <c r="AM39">
        <f t="shared" si="17"/>
        <v>1</v>
      </c>
      <c r="AN39" t="b" cm="1">
        <f t="array" ref="AN39">SUMPRODUCT( -- ISNUMBER(SEARCH(STI,A39))) &gt; 0</f>
        <v>0</v>
      </c>
      <c r="AO39">
        <f t="shared" si="18"/>
        <v>0</v>
      </c>
    </row>
    <row r="40" spans="1:41" x14ac:dyDescent="0.2">
      <c r="A40" t="s">
        <v>109</v>
      </c>
      <c r="B40" t="s">
        <v>46</v>
      </c>
      <c r="C40" t="s">
        <v>43</v>
      </c>
      <c r="D40" t="s">
        <v>48</v>
      </c>
      <c r="E40" t="b" cm="1">
        <f t="array" ref="E40">SUMPRODUCT( -- ISNUMBER(SEARCH(SDG_1,A40))) &gt; 0</f>
        <v>0</v>
      </c>
      <c r="F40">
        <f t="shared" si="0"/>
        <v>0</v>
      </c>
      <c r="G40" t="b" cm="1">
        <f t="array" ref="G40">SUMPRODUCT( -- ISNUMBER(SEARCH(SDG_2,A40))) &gt; 0</f>
        <v>0</v>
      </c>
      <c r="H40">
        <f t="shared" si="1"/>
        <v>0</v>
      </c>
      <c r="I40" t="b" cm="1">
        <f t="array" ref="I40">SUMPRODUCT( -- ISNUMBER(SEARCH(SDG_3,A40))) &gt; 0</f>
        <v>0</v>
      </c>
      <c r="J40">
        <f t="shared" si="2"/>
        <v>0</v>
      </c>
      <c r="K40" t="b" cm="1">
        <f t="array" ref="K40">SUMPRODUCT( -- ISNUMBER(SEARCH(SDG_4,A40))) &gt; 0</f>
        <v>0</v>
      </c>
      <c r="L40">
        <f t="shared" si="3"/>
        <v>0</v>
      </c>
      <c r="M40" t="b" cm="1">
        <f t="array" ref="M40">SUMPRODUCT( -- ISNUMBER(SEARCH(SDG_5,A40))) &gt; 0</f>
        <v>0</v>
      </c>
      <c r="N40">
        <f t="shared" si="4"/>
        <v>0</v>
      </c>
      <c r="O40" t="b" cm="1">
        <f t="array" ref="O40">SUMPRODUCT( -- ISNUMBER(SEARCH(SDG_6,A40))) &gt; 0</f>
        <v>0</v>
      </c>
      <c r="P40">
        <f t="shared" si="5"/>
        <v>0</v>
      </c>
      <c r="Q40" t="b" cm="1">
        <f t="array" ref="Q40">SUMPRODUCT( -- ISNUMBER(SEARCH(SDG_7,A40))) &gt; 0</f>
        <v>0</v>
      </c>
      <c r="R40">
        <f t="shared" si="6"/>
        <v>0</v>
      </c>
      <c r="S40" t="b" cm="1">
        <f t="array" ref="S40">SUMPRODUCT( -- ISNUMBER(SEARCH(SDG_8,A40))) &gt; 0</f>
        <v>0</v>
      </c>
      <c r="T40">
        <f t="shared" si="7"/>
        <v>0</v>
      </c>
      <c r="U40" t="b" cm="1">
        <f t="array" ref="U40">SUMPRODUCT( -- ISNUMBER(SEARCH(SDG_9,A40))) &gt; 0</f>
        <v>0</v>
      </c>
      <c r="V40">
        <f t="shared" si="8"/>
        <v>0</v>
      </c>
      <c r="W40" t="b" cm="1">
        <f t="array" ref="W40">SUMPRODUCT( -- ISNUMBER(SEARCH(SDG_10,A40))) &gt; 0</f>
        <v>0</v>
      </c>
      <c r="X40">
        <f t="shared" si="9"/>
        <v>0</v>
      </c>
      <c r="Y40" t="b" cm="1">
        <f t="array" ref="Y40">SUMPRODUCT( -- ISNUMBER(SEARCH(SDG_11,A40))) &gt; 0</f>
        <v>0</v>
      </c>
      <c r="Z40">
        <f t="shared" si="10"/>
        <v>0</v>
      </c>
      <c r="AA40" t="b" cm="1">
        <f t="array" ref="AA40">SUMPRODUCT( -- ISNUMBER(SEARCH(SDG_12,A40))) &gt; 0</f>
        <v>0</v>
      </c>
      <c r="AB40">
        <f t="shared" si="11"/>
        <v>0</v>
      </c>
      <c r="AC40" t="b" cm="1">
        <f t="array" ref="AC40">SUMPRODUCT( -- ISNUMBER(SEARCH(SDG_13,A40))) &gt; 0</f>
        <v>0</v>
      </c>
      <c r="AD40">
        <f t="shared" si="12"/>
        <v>0</v>
      </c>
      <c r="AE40" t="b" cm="1">
        <f t="array" ref="AE40">SUMPRODUCT( -- ISNUMBER(SEARCH(SDG_14,A40))) &gt; 0</f>
        <v>0</v>
      </c>
      <c r="AF40">
        <f t="shared" si="13"/>
        <v>0</v>
      </c>
      <c r="AG40" t="b" cm="1">
        <f t="array" ref="AG40">SUMPRODUCT( -- ISNUMBER(SEARCH(SDG_15,A40))) &gt; 0</f>
        <v>0</v>
      </c>
      <c r="AH40">
        <f t="shared" si="14"/>
        <v>0</v>
      </c>
      <c r="AI40" t="b" cm="1">
        <f t="array" ref="AI40">SUMPRODUCT( -- ISNUMBER(SEARCH(SDG_16,A40))) &gt; 0</f>
        <v>0</v>
      </c>
      <c r="AJ40">
        <f t="shared" si="15"/>
        <v>0</v>
      </c>
      <c r="AK40" t="b" cm="1">
        <f t="array" ref="AK40">SUMPRODUCT( -- ISNUMBER(SEARCH(SDG_17,A40))) &gt; 0</f>
        <v>0</v>
      </c>
      <c r="AL40">
        <f t="shared" si="16"/>
        <v>0</v>
      </c>
      <c r="AM40">
        <f t="shared" si="17"/>
        <v>0</v>
      </c>
      <c r="AN40" t="b" cm="1">
        <f t="array" ref="AN40">SUMPRODUCT( -- ISNUMBER(SEARCH(STI,A40))) &gt; 0</f>
        <v>0</v>
      </c>
      <c r="AO40">
        <f t="shared" si="18"/>
        <v>0</v>
      </c>
    </row>
    <row r="41" spans="1:41" x14ac:dyDescent="0.2">
      <c r="A41" t="s">
        <v>110</v>
      </c>
      <c r="B41" t="s">
        <v>46</v>
      </c>
      <c r="C41" t="s">
        <v>111</v>
      </c>
      <c r="D41" t="s">
        <v>112</v>
      </c>
      <c r="E41" t="b" cm="1">
        <f t="array" ref="E41">SUMPRODUCT( -- ISNUMBER(SEARCH(SDG_1,A41))) &gt; 0</f>
        <v>0</v>
      </c>
      <c r="F41">
        <f t="shared" si="0"/>
        <v>0</v>
      </c>
      <c r="G41" t="b" cm="1">
        <f t="array" ref="G41">SUMPRODUCT( -- ISNUMBER(SEARCH(SDG_2,A41))) &gt; 0</f>
        <v>0</v>
      </c>
      <c r="H41">
        <f t="shared" si="1"/>
        <v>0</v>
      </c>
      <c r="I41" t="b" cm="1">
        <f t="array" ref="I41">SUMPRODUCT( -- ISNUMBER(SEARCH(SDG_3,A41))) &gt; 0</f>
        <v>0</v>
      </c>
      <c r="J41">
        <f t="shared" si="2"/>
        <v>0</v>
      </c>
      <c r="K41" t="b" cm="1">
        <f t="array" ref="K41">SUMPRODUCT( -- ISNUMBER(SEARCH(SDG_4,A41))) &gt; 0</f>
        <v>0</v>
      </c>
      <c r="L41">
        <f t="shared" si="3"/>
        <v>0</v>
      </c>
      <c r="M41" t="b" cm="1">
        <f t="array" ref="M41">SUMPRODUCT( -- ISNUMBER(SEARCH(SDG_5,A41))) &gt; 0</f>
        <v>0</v>
      </c>
      <c r="N41">
        <f t="shared" si="4"/>
        <v>0</v>
      </c>
      <c r="O41" t="b" cm="1">
        <f t="array" ref="O41">SUMPRODUCT( -- ISNUMBER(SEARCH(SDG_6,A41))) &gt; 0</f>
        <v>0</v>
      </c>
      <c r="P41">
        <f t="shared" si="5"/>
        <v>0</v>
      </c>
      <c r="Q41" t="b" cm="1">
        <f t="array" ref="Q41">SUMPRODUCT( -- ISNUMBER(SEARCH(SDG_7,A41))) &gt; 0</f>
        <v>0</v>
      </c>
      <c r="R41">
        <f t="shared" si="6"/>
        <v>0</v>
      </c>
      <c r="S41" t="b" cm="1">
        <f t="array" ref="S41">SUMPRODUCT( -- ISNUMBER(SEARCH(SDG_8,A41))) &gt; 0</f>
        <v>0</v>
      </c>
      <c r="T41">
        <f t="shared" si="7"/>
        <v>0</v>
      </c>
      <c r="U41" t="b" cm="1">
        <f t="array" ref="U41">SUMPRODUCT( -- ISNUMBER(SEARCH(SDG_9,A41))) &gt; 0</f>
        <v>0</v>
      </c>
      <c r="V41">
        <f t="shared" si="8"/>
        <v>0</v>
      </c>
      <c r="W41" t="b" cm="1">
        <f t="array" ref="W41">SUMPRODUCT( -- ISNUMBER(SEARCH(SDG_10,A41))) &gt; 0</f>
        <v>0</v>
      </c>
      <c r="X41">
        <f t="shared" si="9"/>
        <v>0</v>
      </c>
      <c r="Y41" t="b" cm="1">
        <f t="array" ref="Y41">SUMPRODUCT( -- ISNUMBER(SEARCH(SDG_11,A41))) &gt; 0</f>
        <v>0</v>
      </c>
      <c r="Z41">
        <f t="shared" si="10"/>
        <v>0</v>
      </c>
      <c r="AA41" t="b" cm="1">
        <f t="array" ref="AA41">SUMPRODUCT( -- ISNUMBER(SEARCH(SDG_12,A41))) &gt; 0</f>
        <v>0</v>
      </c>
      <c r="AB41">
        <f t="shared" si="11"/>
        <v>0</v>
      </c>
      <c r="AC41" t="b" cm="1">
        <f t="array" ref="AC41">SUMPRODUCT( -- ISNUMBER(SEARCH(SDG_13,A41))) &gt; 0</f>
        <v>0</v>
      </c>
      <c r="AD41">
        <f t="shared" si="12"/>
        <v>0</v>
      </c>
      <c r="AE41" t="b" cm="1">
        <f t="array" ref="AE41">SUMPRODUCT( -- ISNUMBER(SEARCH(SDG_14,A41))) &gt; 0</f>
        <v>0</v>
      </c>
      <c r="AF41">
        <f t="shared" si="13"/>
        <v>0</v>
      </c>
      <c r="AG41" t="b" cm="1">
        <f t="array" ref="AG41">SUMPRODUCT( -- ISNUMBER(SEARCH(SDG_15,A41))) &gt; 0</f>
        <v>0</v>
      </c>
      <c r="AH41">
        <f t="shared" si="14"/>
        <v>0</v>
      </c>
      <c r="AI41" t="b" cm="1">
        <f t="array" ref="AI41">SUMPRODUCT( -- ISNUMBER(SEARCH(SDG_16,A41))) &gt; 0</f>
        <v>0</v>
      </c>
      <c r="AJ41">
        <f t="shared" si="15"/>
        <v>0</v>
      </c>
      <c r="AK41" t="b" cm="1">
        <f t="array" ref="AK41">SUMPRODUCT( -- ISNUMBER(SEARCH(SDG_17,A41))) &gt; 0</f>
        <v>0</v>
      </c>
      <c r="AL41">
        <f t="shared" si="16"/>
        <v>0</v>
      </c>
      <c r="AM41">
        <f t="shared" si="17"/>
        <v>0</v>
      </c>
      <c r="AN41" t="b" cm="1">
        <f t="array" ref="AN41">SUMPRODUCT( -- ISNUMBER(SEARCH(STI,A41))) &gt; 0</f>
        <v>0</v>
      </c>
      <c r="AO41">
        <f t="shared" si="18"/>
        <v>0</v>
      </c>
    </row>
    <row r="42" spans="1:41" x14ac:dyDescent="0.2">
      <c r="A42" t="s">
        <v>113</v>
      </c>
      <c r="B42" t="s">
        <v>74</v>
      </c>
      <c r="C42" t="s">
        <v>69</v>
      </c>
      <c r="D42" t="s">
        <v>48</v>
      </c>
      <c r="E42" t="b" cm="1">
        <f t="array" ref="E42">SUMPRODUCT( -- ISNUMBER(SEARCH(SDG_1,A42))) &gt; 0</f>
        <v>0</v>
      </c>
      <c r="F42">
        <f t="shared" si="0"/>
        <v>0</v>
      </c>
      <c r="G42" t="b" cm="1">
        <f t="array" ref="G42">SUMPRODUCT( -- ISNUMBER(SEARCH(SDG_2,A42))) &gt; 0</f>
        <v>0</v>
      </c>
      <c r="H42">
        <f t="shared" si="1"/>
        <v>0</v>
      </c>
      <c r="I42" t="b" cm="1">
        <f t="array" ref="I42">SUMPRODUCT( -- ISNUMBER(SEARCH(SDG_3,A42))) &gt; 0</f>
        <v>0</v>
      </c>
      <c r="J42">
        <f t="shared" si="2"/>
        <v>0</v>
      </c>
      <c r="K42" t="b" cm="1">
        <f t="array" ref="K42">SUMPRODUCT( -- ISNUMBER(SEARCH(SDG_4,A42))) &gt; 0</f>
        <v>0</v>
      </c>
      <c r="L42">
        <f t="shared" si="3"/>
        <v>0</v>
      </c>
      <c r="M42" t="b" cm="1">
        <f t="array" ref="M42">SUMPRODUCT( -- ISNUMBER(SEARCH(SDG_5,A42))) &gt; 0</f>
        <v>0</v>
      </c>
      <c r="N42">
        <f t="shared" si="4"/>
        <v>0</v>
      </c>
      <c r="O42" t="b" cm="1">
        <f t="array" ref="O42">SUMPRODUCT( -- ISNUMBER(SEARCH(SDG_6,A42))) &gt; 0</f>
        <v>0</v>
      </c>
      <c r="P42">
        <f t="shared" si="5"/>
        <v>0</v>
      </c>
      <c r="Q42" t="b" cm="1">
        <f t="array" ref="Q42">SUMPRODUCT( -- ISNUMBER(SEARCH(SDG_7,A42))) &gt; 0</f>
        <v>0</v>
      </c>
      <c r="R42">
        <f t="shared" si="6"/>
        <v>0</v>
      </c>
      <c r="S42" t="b" cm="1">
        <f t="array" ref="S42">SUMPRODUCT( -- ISNUMBER(SEARCH(SDG_8,A42))) &gt; 0</f>
        <v>0</v>
      </c>
      <c r="T42">
        <f t="shared" si="7"/>
        <v>0</v>
      </c>
      <c r="U42" t="b" cm="1">
        <f t="array" ref="U42">SUMPRODUCT( -- ISNUMBER(SEARCH(SDG_9,A42))) &gt; 0</f>
        <v>0</v>
      </c>
      <c r="V42">
        <f t="shared" si="8"/>
        <v>0</v>
      </c>
      <c r="W42" t="b" cm="1">
        <f t="array" ref="W42">SUMPRODUCT( -- ISNUMBER(SEARCH(SDG_10,A42))) &gt; 0</f>
        <v>0</v>
      </c>
      <c r="X42">
        <f t="shared" si="9"/>
        <v>0</v>
      </c>
      <c r="Y42" t="b" cm="1">
        <f t="array" ref="Y42">SUMPRODUCT( -- ISNUMBER(SEARCH(SDG_11,A42))) &gt; 0</f>
        <v>0</v>
      </c>
      <c r="Z42">
        <f t="shared" si="10"/>
        <v>0</v>
      </c>
      <c r="AA42" t="b" cm="1">
        <f t="array" ref="AA42">SUMPRODUCT( -- ISNUMBER(SEARCH(SDG_12,A42))) &gt; 0</f>
        <v>0</v>
      </c>
      <c r="AB42">
        <f t="shared" si="11"/>
        <v>0</v>
      </c>
      <c r="AC42" t="b" cm="1">
        <f t="array" ref="AC42">SUMPRODUCT( -- ISNUMBER(SEARCH(SDG_13,A42))) &gt; 0</f>
        <v>0</v>
      </c>
      <c r="AD42">
        <f t="shared" si="12"/>
        <v>0</v>
      </c>
      <c r="AE42" t="b" cm="1">
        <f t="array" ref="AE42">SUMPRODUCT( -- ISNUMBER(SEARCH(SDG_14,A42))) &gt; 0</f>
        <v>0</v>
      </c>
      <c r="AF42">
        <f t="shared" si="13"/>
        <v>0</v>
      </c>
      <c r="AG42" t="b" cm="1">
        <f t="array" ref="AG42">SUMPRODUCT( -- ISNUMBER(SEARCH(SDG_15,A42))) &gt; 0</f>
        <v>0</v>
      </c>
      <c r="AH42">
        <f t="shared" si="14"/>
        <v>0</v>
      </c>
      <c r="AI42" t="b" cm="1">
        <f t="array" ref="AI42">SUMPRODUCT( -- ISNUMBER(SEARCH(SDG_16,A42))) &gt; 0</f>
        <v>0</v>
      </c>
      <c r="AJ42">
        <f t="shared" si="15"/>
        <v>0</v>
      </c>
      <c r="AK42" t="b" cm="1">
        <f t="array" ref="AK42">SUMPRODUCT( -- ISNUMBER(SEARCH(SDG_17,A42))) &gt; 0</f>
        <v>0</v>
      </c>
      <c r="AL42">
        <f t="shared" si="16"/>
        <v>0</v>
      </c>
      <c r="AM42">
        <f t="shared" si="17"/>
        <v>0</v>
      </c>
      <c r="AN42" t="b" cm="1">
        <f t="array" ref="AN42">SUMPRODUCT( -- ISNUMBER(SEARCH(STI,A42))) &gt; 0</f>
        <v>0</v>
      </c>
      <c r="AO42">
        <f t="shared" si="18"/>
        <v>0</v>
      </c>
    </row>
    <row r="43" spans="1:41" x14ac:dyDescent="0.2">
      <c r="A43" t="s">
        <v>114</v>
      </c>
      <c r="B43" t="s">
        <v>74</v>
      </c>
      <c r="C43" t="s">
        <v>57</v>
      </c>
      <c r="D43" t="s">
        <v>48</v>
      </c>
      <c r="E43" t="b" cm="1">
        <f t="array" ref="E43">SUMPRODUCT( -- ISNUMBER(SEARCH(SDG_1,A43))) &gt; 0</f>
        <v>0</v>
      </c>
      <c r="F43">
        <f t="shared" si="0"/>
        <v>0</v>
      </c>
      <c r="G43" t="b" cm="1">
        <f t="array" ref="G43">SUMPRODUCT( -- ISNUMBER(SEARCH(SDG_2,A43))) &gt; 0</f>
        <v>0</v>
      </c>
      <c r="H43">
        <f t="shared" si="1"/>
        <v>0</v>
      </c>
      <c r="I43" t="b" cm="1">
        <f t="array" ref="I43">SUMPRODUCT( -- ISNUMBER(SEARCH(SDG_3,A43))) &gt; 0</f>
        <v>0</v>
      </c>
      <c r="J43">
        <f t="shared" si="2"/>
        <v>0</v>
      </c>
      <c r="K43" t="b" cm="1">
        <f t="array" ref="K43">SUMPRODUCT( -- ISNUMBER(SEARCH(SDG_4,A43))) &gt; 0</f>
        <v>0</v>
      </c>
      <c r="L43">
        <f t="shared" si="3"/>
        <v>0</v>
      </c>
      <c r="M43" t="b" cm="1">
        <f t="array" ref="M43">SUMPRODUCT( -- ISNUMBER(SEARCH(SDG_5,A43))) &gt; 0</f>
        <v>0</v>
      </c>
      <c r="N43">
        <f t="shared" si="4"/>
        <v>0</v>
      </c>
      <c r="O43" t="b" cm="1">
        <f t="array" ref="O43">SUMPRODUCT( -- ISNUMBER(SEARCH(SDG_6,A43))) &gt; 0</f>
        <v>0</v>
      </c>
      <c r="P43">
        <f t="shared" si="5"/>
        <v>0</v>
      </c>
      <c r="Q43" t="b" cm="1">
        <f t="array" ref="Q43">SUMPRODUCT( -- ISNUMBER(SEARCH(SDG_7,A43))) &gt; 0</f>
        <v>0</v>
      </c>
      <c r="R43">
        <f t="shared" si="6"/>
        <v>0</v>
      </c>
      <c r="S43" t="b" cm="1">
        <f t="array" ref="S43">SUMPRODUCT( -- ISNUMBER(SEARCH(SDG_8,A43))) &gt; 0</f>
        <v>0</v>
      </c>
      <c r="T43">
        <f t="shared" si="7"/>
        <v>0</v>
      </c>
      <c r="U43" t="b" cm="1">
        <f t="array" ref="U43">SUMPRODUCT( -- ISNUMBER(SEARCH(SDG_9,A43))) &gt; 0</f>
        <v>0</v>
      </c>
      <c r="V43">
        <f t="shared" si="8"/>
        <v>0</v>
      </c>
      <c r="W43" t="b" cm="1">
        <f t="array" ref="W43">SUMPRODUCT( -- ISNUMBER(SEARCH(SDG_10,A43))) &gt; 0</f>
        <v>0</v>
      </c>
      <c r="X43">
        <f t="shared" si="9"/>
        <v>0</v>
      </c>
      <c r="Y43" t="b" cm="1">
        <f t="array" ref="Y43">SUMPRODUCT( -- ISNUMBER(SEARCH(SDG_11,A43))) &gt; 0</f>
        <v>0</v>
      </c>
      <c r="Z43">
        <f t="shared" si="10"/>
        <v>0</v>
      </c>
      <c r="AA43" t="b" cm="1">
        <f t="array" ref="AA43">SUMPRODUCT( -- ISNUMBER(SEARCH(SDG_12,A43))) &gt; 0</f>
        <v>0</v>
      </c>
      <c r="AB43">
        <f t="shared" si="11"/>
        <v>0</v>
      </c>
      <c r="AC43" t="b" cm="1">
        <f t="array" ref="AC43">SUMPRODUCT( -- ISNUMBER(SEARCH(SDG_13,A43))) &gt; 0</f>
        <v>0</v>
      </c>
      <c r="AD43">
        <f t="shared" si="12"/>
        <v>0</v>
      </c>
      <c r="AE43" t="b" cm="1">
        <f t="array" ref="AE43">SUMPRODUCT( -- ISNUMBER(SEARCH(SDG_14,A43))) &gt; 0</f>
        <v>0</v>
      </c>
      <c r="AF43">
        <f t="shared" si="13"/>
        <v>0</v>
      </c>
      <c r="AG43" t="b" cm="1">
        <f t="array" ref="AG43">SUMPRODUCT( -- ISNUMBER(SEARCH(SDG_15,A43))) &gt; 0</f>
        <v>0</v>
      </c>
      <c r="AH43">
        <f t="shared" si="14"/>
        <v>0</v>
      </c>
      <c r="AI43" t="b" cm="1">
        <f t="array" ref="AI43">SUMPRODUCT( -- ISNUMBER(SEARCH(SDG_16,A43))) &gt; 0</f>
        <v>0</v>
      </c>
      <c r="AJ43">
        <f t="shared" si="15"/>
        <v>0</v>
      </c>
      <c r="AK43" t="b" cm="1">
        <f t="array" ref="AK43">SUMPRODUCT( -- ISNUMBER(SEARCH(SDG_17,A43))) &gt; 0</f>
        <v>0</v>
      </c>
      <c r="AL43">
        <f t="shared" si="16"/>
        <v>0</v>
      </c>
      <c r="AM43">
        <f t="shared" si="17"/>
        <v>0</v>
      </c>
      <c r="AN43" t="b" cm="1">
        <f t="array" ref="AN43">SUMPRODUCT( -- ISNUMBER(SEARCH(STI,A43))) &gt; 0</f>
        <v>0</v>
      </c>
      <c r="AO43">
        <f t="shared" si="18"/>
        <v>0</v>
      </c>
    </row>
    <row r="44" spans="1:41" x14ac:dyDescent="0.2">
      <c r="A44" t="s">
        <v>115</v>
      </c>
      <c r="B44" t="s">
        <v>74</v>
      </c>
      <c r="C44" t="s">
        <v>69</v>
      </c>
      <c r="D44" t="s">
        <v>48</v>
      </c>
      <c r="E44" t="b" cm="1">
        <f t="array" ref="E44">SUMPRODUCT( -- ISNUMBER(SEARCH(SDG_1,A44))) &gt; 0</f>
        <v>0</v>
      </c>
      <c r="F44">
        <f t="shared" si="0"/>
        <v>0</v>
      </c>
      <c r="G44" t="b" cm="1">
        <f t="array" ref="G44">SUMPRODUCT( -- ISNUMBER(SEARCH(SDG_2,A44))) &gt; 0</f>
        <v>0</v>
      </c>
      <c r="H44">
        <f t="shared" si="1"/>
        <v>0</v>
      </c>
      <c r="I44" t="b" cm="1">
        <f t="array" ref="I44">SUMPRODUCT( -- ISNUMBER(SEARCH(SDG_3,A44))) &gt; 0</f>
        <v>0</v>
      </c>
      <c r="J44">
        <f t="shared" si="2"/>
        <v>0</v>
      </c>
      <c r="K44" t="b" cm="1">
        <f t="array" ref="K44">SUMPRODUCT( -- ISNUMBER(SEARCH(SDG_4,A44))) &gt; 0</f>
        <v>0</v>
      </c>
      <c r="L44">
        <f t="shared" si="3"/>
        <v>0</v>
      </c>
      <c r="M44" t="b" cm="1">
        <f t="array" ref="M44">SUMPRODUCT( -- ISNUMBER(SEARCH(SDG_5,A44))) &gt; 0</f>
        <v>0</v>
      </c>
      <c r="N44">
        <f t="shared" si="4"/>
        <v>0</v>
      </c>
      <c r="O44" t="b" cm="1">
        <f t="array" ref="O44">SUMPRODUCT( -- ISNUMBER(SEARCH(SDG_6,A44))) &gt; 0</f>
        <v>0</v>
      </c>
      <c r="P44">
        <f t="shared" si="5"/>
        <v>0</v>
      </c>
      <c r="Q44" t="b" cm="1">
        <f t="array" ref="Q44">SUMPRODUCT( -- ISNUMBER(SEARCH(SDG_7,A44))) &gt; 0</f>
        <v>0</v>
      </c>
      <c r="R44">
        <f t="shared" si="6"/>
        <v>0</v>
      </c>
      <c r="S44" t="b" cm="1">
        <f t="array" ref="S44">SUMPRODUCT( -- ISNUMBER(SEARCH(SDG_8,A44))) &gt; 0</f>
        <v>0</v>
      </c>
      <c r="T44">
        <f t="shared" si="7"/>
        <v>0</v>
      </c>
      <c r="U44" t="b" cm="1">
        <f t="array" ref="U44">SUMPRODUCT( -- ISNUMBER(SEARCH(SDG_9,A44))) &gt; 0</f>
        <v>0</v>
      </c>
      <c r="V44">
        <f t="shared" si="8"/>
        <v>0</v>
      </c>
      <c r="W44" t="b" cm="1">
        <f t="array" ref="W44">SUMPRODUCT( -- ISNUMBER(SEARCH(SDG_10,A44))) &gt; 0</f>
        <v>0</v>
      </c>
      <c r="X44">
        <f t="shared" si="9"/>
        <v>0</v>
      </c>
      <c r="Y44" t="b" cm="1">
        <f t="array" ref="Y44">SUMPRODUCT( -- ISNUMBER(SEARCH(SDG_11,A44))) &gt; 0</f>
        <v>1</v>
      </c>
      <c r="Z44">
        <f t="shared" si="10"/>
        <v>1</v>
      </c>
      <c r="AA44" t="b" cm="1">
        <f t="array" ref="AA44">SUMPRODUCT( -- ISNUMBER(SEARCH(SDG_12,A44))) &gt; 0</f>
        <v>0</v>
      </c>
      <c r="AB44">
        <f t="shared" si="11"/>
        <v>0</v>
      </c>
      <c r="AC44" t="b" cm="1">
        <f t="array" ref="AC44">SUMPRODUCT( -- ISNUMBER(SEARCH(SDG_13,A44))) &gt; 0</f>
        <v>0</v>
      </c>
      <c r="AD44">
        <f t="shared" si="12"/>
        <v>0</v>
      </c>
      <c r="AE44" t="b" cm="1">
        <f t="array" ref="AE44">SUMPRODUCT( -- ISNUMBER(SEARCH(SDG_14,A44))) &gt; 0</f>
        <v>0</v>
      </c>
      <c r="AF44">
        <f t="shared" si="13"/>
        <v>0</v>
      </c>
      <c r="AG44" t="b" cm="1">
        <f t="array" ref="AG44">SUMPRODUCT( -- ISNUMBER(SEARCH(SDG_15,A44))) &gt; 0</f>
        <v>0</v>
      </c>
      <c r="AH44">
        <f t="shared" si="14"/>
        <v>0</v>
      </c>
      <c r="AI44" t="b" cm="1">
        <f t="array" ref="AI44">SUMPRODUCT( -- ISNUMBER(SEARCH(SDG_16,A44))) &gt; 0</f>
        <v>0</v>
      </c>
      <c r="AJ44">
        <f t="shared" si="15"/>
        <v>0</v>
      </c>
      <c r="AK44" t="b" cm="1">
        <f t="array" ref="AK44">SUMPRODUCT( -- ISNUMBER(SEARCH(SDG_17,A44))) &gt; 0</f>
        <v>0</v>
      </c>
      <c r="AL44">
        <f t="shared" si="16"/>
        <v>0</v>
      </c>
      <c r="AM44">
        <f t="shared" si="17"/>
        <v>1</v>
      </c>
      <c r="AN44" t="b" cm="1">
        <f t="array" ref="AN44">SUMPRODUCT( -- ISNUMBER(SEARCH(STI,A44))) &gt; 0</f>
        <v>0</v>
      </c>
      <c r="AO44">
        <f t="shared" si="18"/>
        <v>0</v>
      </c>
    </row>
  </sheetData>
  <autoFilter ref="A1:AO1" xr:uid="{94E036FE-C8E6-2B4A-994A-37B2085E328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Startup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2022-04-13T17:47:03Z</dcterms:created>
  <dcterms:modified xsi:type="dcterms:W3CDTF">2022-04-13T17:50:02Z</dcterms:modified>
</cp:coreProperties>
</file>