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Trial\Docs\"/>
    </mc:Choice>
  </mc:AlternateContent>
  <xr:revisionPtr revIDLastSave="0" documentId="13_ncr:1_{D81D1506-BD4E-4830-9439-9E9E7477FC7F}" xr6:coauthVersionLast="45" xr6:coauthVersionMax="45" xr10:uidLastSave="{00000000-0000-0000-0000-000000000000}"/>
  <bookViews>
    <workbookView xWindow="-120" yWindow="-120" windowWidth="29040" windowHeight="15840" activeTab="2" xr2:uid="{603EAEDC-D363-457D-B800-748B64D3B649}"/>
  </bookViews>
  <sheets>
    <sheet name="Milestones" sheetId="4" r:id="rId1"/>
    <sheet name="Sprints" sheetId="2" r:id="rId2"/>
    <sheet name="Journal" sheetId="3" r:id="rId3"/>
    <sheet name="Backlo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3" l="1"/>
  <c r="C81" i="3"/>
  <c r="D81" i="3"/>
  <c r="F79" i="3" s="1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104" i="2"/>
  <c r="C104" i="2"/>
  <c r="D104" i="2"/>
  <c r="E104" i="2"/>
  <c r="F104" i="2"/>
  <c r="B105" i="2"/>
  <c r="C105" i="2"/>
  <c r="D105" i="2"/>
  <c r="E105" i="2"/>
  <c r="F105" i="2"/>
  <c r="B102" i="2" l="1"/>
  <c r="C102" i="2"/>
  <c r="D102" i="2"/>
  <c r="E102" i="2"/>
  <c r="F102" i="2"/>
  <c r="B103" i="2"/>
  <c r="C103" i="2"/>
  <c r="D103" i="2"/>
  <c r="E103" i="2"/>
  <c r="F103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A104" i="1"/>
  <c r="A105" i="1"/>
  <c r="A103" i="1"/>
  <c r="F67" i="3"/>
  <c r="B80" i="3"/>
  <c r="C80" i="3"/>
  <c r="D80" i="3"/>
  <c r="E80" i="3"/>
  <c r="F80" i="3"/>
  <c r="F91" i="2" l="1"/>
  <c r="D112" i="1"/>
  <c r="B56" i="3"/>
  <c r="A102" i="1"/>
  <c r="A89" i="1" l="1"/>
  <c r="A90" i="1"/>
  <c r="A91" i="1"/>
  <c r="A92" i="1"/>
  <c r="A93" i="1"/>
  <c r="A94" i="1"/>
  <c r="A95" i="1"/>
  <c r="A96" i="1"/>
  <c r="A97" i="1"/>
  <c r="A98" i="1"/>
  <c r="A99" i="1"/>
  <c r="A100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67" i="1"/>
  <c r="A59" i="1"/>
  <c r="A60" i="1"/>
  <c r="A61" i="1"/>
  <c r="A62" i="1"/>
  <c r="A63" i="1"/>
  <c r="A64" i="1"/>
  <c r="A65" i="1"/>
  <c r="A58" i="1"/>
  <c r="C52" i="2" l="1"/>
  <c r="D28" i="3"/>
  <c r="D26" i="3"/>
  <c r="D31" i="3"/>
  <c r="B49" i="3"/>
  <c r="F86" i="2"/>
  <c r="B37" i="3"/>
  <c r="D113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B32" i="3" s="1"/>
  <c r="A50" i="1"/>
  <c r="D46" i="2" s="1"/>
  <c r="A51" i="1"/>
  <c r="A52" i="1"/>
  <c r="D35" i="3" s="1"/>
  <c r="A53" i="1"/>
  <c r="A54" i="1"/>
  <c r="A55" i="1"/>
  <c r="A56" i="1"/>
  <c r="A2" i="1"/>
  <c r="C70" i="2" l="1"/>
  <c r="D74" i="3"/>
  <c r="F76" i="3"/>
  <c r="F72" i="3"/>
  <c r="E71" i="3"/>
  <c r="C74" i="3"/>
  <c r="B89" i="2"/>
  <c r="C72" i="3"/>
  <c r="E74" i="3"/>
  <c r="C89" i="2"/>
  <c r="D72" i="3"/>
  <c r="F74" i="3"/>
  <c r="C77" i="3"/>
  <c r="D89" i="2"/>
  <c r="E72" i="3"/>
  <c r="E77" i="3"/>
  <c r="E89" i="2"/>
  <c r="C75" i="3"/>
  <c r="F77" i="3"/>
  <c r="F89" i="2"/>
  <c r="D75" i="3"/>
  <c r="C92" i="2"/>
  <c r="D76" i="3"/>
  <c r="B92" i="2"/>
  <c r="E76" i="3"/>
  <c r="C73" i="3"/>
  <c r="E75" i="3"/>
  <c r="C78" i="3"/>
  <c r="F92" i="2"/>
  <c r="D73" i="3"/>
  <c r="F75" i="3"/>
  <c r="D78" i="3"/>
  <c r="E92" i="2"/>
  <c r="C71" i="3"/>
  <c r="E73" i="3"/>
  <c r="E78" i="3"/>
  <c r="D92" i="2"/>
  <c r="D71" i="3"/>
  <c r="F73" i="3"/>
  <c r="C76" i="3"/>
  <c r="F78" i="3"/>
  <c r="D70" i="3"/>
  <c r="F71" i="3"/>
  <c r="C70" i="3"/>
  <c r="E70" i="3"/>
  <c r="E68" i="3"/>
  <c r="F68" i="3"/>
  <c r="F70" i="3"/>
  <c r="C53" i="3"/>
  <c r="C56" i="3"/>
  <c r="B88" i="2"/>
  <c r="C58" i="3"/>
  <c r="F52" i="3"/>
  <c r="C57" i="3"/>
  <c r="C52" i="3"/>
  <c r="C55" i="3"/>
  <c r="D55" i="3"/>
  <c r="E55" i="3"/>
  <c r="D53" i="3"/>
  <c r="D56" i="3"/>
  <c r="F64" i="3"/>
  <c r="E58" i="3"/>
  <c r="E59" i="3"/>
  <c r="F88" i="2"/>
  <c r="E53" i="3"/>
  <c r="E56" i="3"/>
  <c r="C66" i="3"/>
  <c r="E64" i="3"/>
  <c r="F58" i="3"/>
  <c r="F57" i="3"/>
  <c r="F60" i="3"/>
  <c r="E65" i="3"/>
  <c r="D65" i="3"/>
  <c r="F53" i="3"/>
  <c r="F56" i="3"/>
  <c r="D66" i="3"/>
  <c r="C64" i="3"/>
  <c r="C59" i="3"/>
  <c r="E66" i="3"/>
  <c r="F54" i="3"/>
  <c r="F65" i="3"/>
  <c r="E62" i="3"/>
  <c r="C62" i="3"/>
  <c r="C54" i="3"/>
  <c r="E60" i="3"/>
  <c r="E88" i="2"/>
  <c r="D54" i="3"/>
  <c r="D57" i="3"/>
  <c r="F66" i="3"/>
  <c r="F63" i="3"/>
  <c r="F59" i="3"/>
  <c r="C63" i="3"/>
  <c r="F62" i="3"/>
  <c r="D88" i="2"/>
  <c r="E54" i="3"/>
  <c r="E57" i="3"/>
  <c r="D64" i="3"/>
  <c r="E63" i="3"/>
  <c r="C60" i="3"/>
  <c r="F55" i="3"/>
  <c r="C88" i="2"/>
  <c r="C65" i="3"/>
  <c r="D32" i="3"/>
  <c r="D33" i="3"/>
  <c r="C59" i="2"/>
  <c r="E52" i="3"/>
  <c r="D52" i="3"/>
  <c r="D29" i="3"/>
  <c r="B72" i="3"/>
  <c r="B52" i="3"/>
  <c r="B73" i="3"/>
  <c r="B64" i="3"/>
  <c r="B78" i="3"/>
  <c r="B54" i="3"/>
  <c r="B77" i="3"/>
  <c r="B55" i="3"/>
  <c r="B75" i="3"/>
  <c r="B71" i="3"/>
  <c r="B53" i="3"/>
  <c r="B76" i="3"/>
  <c r="B65" i="3"/>
  <c r="B74" i="3"/>
  <c r="B68" i="3"/>
  <c r="B70" i="3"/>
  <c r="B62" i="3"/>
  <c r="B57" i="3"/>
  <c r="B66" i="3"/>
  <c r="D34" i="3"/>
  <c r="D30" i="3"/>
  <c r="B80" i="2"/>
  <c r="B9" i="3"/>
  <c r="D79" i="2"/>
  <c r="C32" i="3"/>
  <c r="F84" i="2"/>
  <c r="E40" i="2"/>
  <c r="B64" i="2"/>
  <c r="F50" i="3"/>
  <c r="D77" i="2"/>
  <c r="E39" i="3"/>
  <c r="F47" i="2"/>
  <c r="B19" i="3"/>
  <c r="D67" i="2"/>
  <c r="F79" i="2"/>
  <c r="E65" i="2"/>
  <c r="F49" i="3"/>
  <c r="B59" i="2"/>
  <c r="C33" i="2"/>
  <c r="C38" i="2"/>
  <c r="B69" i="2"/>
  <c r="E47" i="3"/>
  <c r="D76" i="2"/>
  <c r="E26" i="3"/>
  <c r="F33" i="3"/>
  <c r="B41" i="3"/>
  <c r="E24" i="2"/>
  <c r="D62" i="2"/>
  <c r="B30" i="3"/>
  <c r="B70" i="2"/>
  <c r="F48" i="3"/>
  <c r="C82" i="2"/>
  <c r="B63" i="2"/>
  <c r="C39" i="3"/>
  <c r="B68" i="2"/>
  <c r="E46" i="3"/>
  <c r="C73" i="2"/>
  <c r="F24" i="3"/>
  <c r="F49" i="2"/>
  <c r="C61" i="2"/>
  <c r="D44" i="3"/>
  <c r="E35" i="2"/>
  <c r="C38" i="3"/>
  <c r="C66" i="2"/>
  <c r="D45" i="2"/>
  <c r="D71" i="2"/>
  <c r="F78" i="2"/>
  <c r="B84" i="2"/>
  <c r="F37" i="3"/>
  <c r="E86" i="2"/>
  <c r="B60" i="2"/>
  <c r="E12" i="3"/>
  <c r="B7" i="3"/>
  <c r="F64" i="2"/>
  <c r="B34" i="3"/>
  <c r="D72" i="2"/>
  <c r="F23" i="3"/>
  <c r="E84" i="2"/>
  <c r="D65" i="2"/>
  <c r="C43" i="3"/>
  <c r="E70" i="2"/>
  <c r="E49" i="3"/>
  <c r="E75" i="2"/>
  <c r="E28" i="3"/>
  <c r="E63" i="2"/>
  <c r="B38" i="2"/>
  <c r="F68" i="2"/>
  <c r="E52" i="2"/>
  <c r="F73" i="2"/>
  <c r="C29" i="3"/>
  <c r="C81" i="2"/>
  <c r="F31" i="3"/>
  <c r="D86" i="2"/>
  <c r="C34" i="2"/>
  <c r="D50" i="3"/>
  <c r="D42" i="3"/>
  <c r="F65" i="2"/>
  <c r="B45" i="3"/>
  <c r="D53" i="2"/>
  <c r="D34" i="2"/>
  <c r="F67" i="2"/>
  <c r="E24" i="3"/>
  <c r="B44" i="3"/>
  <c r="E50" i="3"/>
  <c r="B48" i="3"/>
  <c r="C39" i="2"/>
  <c r="D78" i="2"/>
  <c r="D40" i="3"/>
  <c r="E71" i="2"/>
  <c r="E27" i="2"/>
  <c r="F59" i="2"/>
  <c r="B31" i="3"/>
  <c r="D33" i="2"/>
  <c r="F25" i="3"/>
  <c r="C77" i="2"/>
  <c r="D70" i="2"/>
  <c r="D80" i="2"/>
  <c r="B47" i="3"/>
  <c r="B43" i="2"/>
  <c r="C33" i="3"/>
  <c r="E78" i="2"/>
  <c r="D38" i="2"/>
  <c r="B86" i="2"/>
  <c r="C62" i="2"/>
  <c r="D49" i="3"/>
  <c r="B39" i="2"/>
  <c r="E27" i="3"/>
  <c r="D22" i="2"/>
  <c r="C72" i="2"/>
  <c r="B44" i="2"/>
  <c r="E79" i="2"/>
  <c r="F62" i="2"/>
  <c r="B39" i="3"/>
  <c r="F72" i="2"/>
  <c r="F77" i="2"/>
  <c r="F30" i="3"/>
  <c r="F82" i="2"/>
  <c r="B35" i="3"/>
  <c r="C40" i="3"/>
  <c r="B71" i="2"/>
  <c r="B50" i="3"/>
  <c r="C45" i="2"/>
  <c r="C50" i="2"/>
  <c r="B76" i="2"/>
  <c r="B36" i="2"/>
  <c r="B81" i="2"/>
  <c r="E45" i="2"/>
  <c r="D25" i="3"/>
  <c r="E64" i="2"/>
  <c r="C42" i="3"/>
  <c r="D41" i="2"/>
  <c r="B28" i="3"/>
  <c r="F32" i="3"/>
  <c r="C51" i="2"/>
  <c r="C67" i="2"/>
  <c r="F27" i="3"/>
  <c r="B73" i="2"/>
  <c r="E54" i="2"/>
  <c r="D40" i="2"/>
  <c r="C76" i="2"/>
  <c r="E83" i="2"/>
  <c r="E45" i="3"/>
  <c r="F69" i="2"/>
  <c r="C19" i="3"/>
  <c r="B75" i="2"/>
  <c r="E42" i="2"/>
  <c r="C26" i="3"/>
  <c r="F29" i="3"/>
  <c r="B15" i="3"/>
  <c r="F74" i="2"/>
  <c r="C46" i="3"/>
  <c r="B78" i="2"/>
  <c r="B66" i="2"/>
  <c r="C71" i="2"/>
  <c r="E35" i="3"/>
  <c r="E36" i="2"/>
  <c r="D25" i="2"/>
  <c r="D60" i="2"/>
  <c r="E41" i="3"/>
  <c r="C49" i="3"/>
  <c r="D75" i="2"/>
  <c r="E32" i="3"/>
  <c r="E68" i="2"/>
  <c r="F42" i="2"/>
  <c r="E73" i="2"/>
  <c r="B4" i="3"/>
  <c r="D19" i="2"/>
  <c r="E74" i="2"/>
  <c r="F48" i="2"/>
  <c r="B82" i="2"/>
  <c r="C65" i="2"/>
  <c r="B43" i="3"/>
  <c r="C75" i="2"/>
  <c r="C28" i="3"/>
  <c r="C80" i="2"/>
  <c r="C85" i="2"/>
  <c r="B33" i="2"/>
  <c r="C50" i="3"/>
  <c r="D73" i="2"/>
  <c r="B38" i="3"/>
  <c r="E47" i="2"/>
  <c r="E38" i="3"/>
  <c r="C83" i="2"/>
  <c r="C43" i="2"/>
  <c r="D83" i="2"/>
  <c r="F61" i="2"/>
  <c r="D47" i="3"/>
  <c r="B67" i="2"/>
  <c r="C45" i="3"/>
  <c r="F43" i="2"/>
  <c r="E37" i="3"/>
  <c r="D16" i="2"/>
  <c r="B77" i="2"/>
  <c r="E53" i="2"/>
  <c r="D84" i="2"/>
  <c r="E67" i="2"/>
  <c r="B46" i="3"/>
  <c r="E77" i="2"/>
  <c r="E30" i="3"/>
  <c r="E82" i="2"/>
  <c r="F34" i="3"/>
  <c r="D35" i="2"/>
  <c r="B29" i="3"/>
  <c r="F75" i="2"/>
  <c r="B26" i="3"/>
  <c r="B50" i="2"/>
  <c r="E31" i="3"/>
  <c r="E85" i="2"/>
  <c r="B42" i="3"/>
  <c r="F85" i="2"/>
  <c r="C64" i="2"/>
  <c r="F40" i="3"/>
  <c r="E69" i="2"/>
  <c r="C48" i="3"/>
  <c r="C46" i="2"/>
  <c r="F36" i="2"/>
  <c r="B85" i="2"/>
  <c r="B61" i="2"/>
  <c r="D43" i="3"/>
  <c r="F37" i="2"/>
  <c r="B33" i="3"/>
  <c r="C78" i="2"/>
  <c r="F28" i="3"/>
  <c r="D52" i="2"/>
  <c r="E33" i="2"/>
  <c r="D45" i="3"/>
  <c r="C25" i="3"/>
  <c r="E66" i="2"/>
  <c r="F44" i="3"/>
  <c r="B72" i="2"/>
  <c r="C23" i="3"/>
  <c r="E48" i="2"/>
  <c r="E41" i="2"/>
  <c r="C84" i="2"/>
  <c r="C60" i="2"/>
  <c r="C41" i="3"/>
  <c r="E72" i="2"/>
  <c r="C24" i="3"/>
  <c r="D82" i="2"/>
  <c r="E34" i="3"/>
  <c r="D59" i="2"/>
  <c r="D63" i="2"/>
  <c r="F39" i="3"/>
  <c r="C40" i="2"/>
  <c r="F35" i="2"/>
  <c r="E80" i="2"/>
  <c r="C31" i="3"/>
  <c r="F54" i="2"/>
  <c r="F40" i="2"/>
  <c r="C47" i="3"/>
  <c r="E61" i="2"/>
  <c r="D46" i="3"/>
  <c r="C69" i="2"/>
  <c r="F47" i="3"/>
  <c r="D74" i="2"/>
  <c r="C27" i="3"/>
  <c r="B51" i="2"/>
  <c r="C15" i="3"/>
  <c r="C34" i="3"/>
  <c r="B37" i="2"/>
  <c r="C44" i="2"/>
  <c r="D51" i="2"/>
  <c r="B42" i="2"/>
  <c r="D48" i="3"/>
  <c r="D48" i="2"/>
  <c r="C37" i="3"/>
  <c r="D39" i="2"/>
  <c r="E46" i="2"/>
  <c r="F53" i="2"/>
  <c r="D44" i="2"/>
  <c r="E51" i="2"/>
  <c r="D81" i="2"/>
  <c r="F26" i="3"/>
  <c r="E43" i="2"/>
  <c r="F22" i="3"/>
  <c r="F34" i="2"/>
  <c r="E39" i="2"/>
  <c r="F46" i="2"/>
  <c r="B54" i="2"/>
  <c r="F83" i="2"/>
  <c r="D36" i="2"/>
  <c r="E22" i="3"/>
  <c r="B35" i="2"/>
  <c r="D37" i="2"/>
  <c r="F39" i="2"/>
  <c r="C42" i="2"/>
  <c r="E44" i="2"/>
  <c r="B47" i="2"/>
  <c r="D49" i="2"/>
  <c r="F51" i="2"/>
  <c r="C54" i="2"/>
  <c r="F71" i="2"/>
  <c r="E55" i="2"/>
  <c r="C22" i="3"/>
  <c r="C35" i="2"/>
  <c r="E37" i="2"/>
  <c r="B40" i="2"/>
  <c r="D42" i="2"/>
  <c r="F44" i="2"/>
  <c r="C47" i="2"/>
  <c r="E49" i="2"/>
  <c r="B52" i="2"/>
  <c r="D54" i="2"/>
  <c r="C74" i="2"/>
  <c r="E33" i="3"/>
  <c r="C53" i="2"/>
  <c r="B48" i="2"/>
  <c r="F33" i="2"/>
  <c r="F45" i="2"/>
  <c r="B62" i="2"/>
  <c r="E76" i="2"/>
  <c r="B34" i="2"/>
  <c r="D50" i="2"/>
  <c r="C55" i="2"/>
  <c r="C36" i="2"/>
  <c r="D43" i="2"/>
  <c r="B53" i="2"/>
  <c r="F66" i="2"/>
  <c r="C41" i="2"/>
  <c r="F52" i="2"/>
  <c r="B41" i="2"/>
  <c r="E50" i="2"/>
  <c r="D55" i="2"/>
  <c r="D64" i="2"/>
  <c r="E25" i="3"/>
  <c r="B46" i="2"/>
  <c r="F35" i="3"/>
  <c r="E38" i="2"/>
  <c r="C48" i="2"/>
  <c r="D69" i="2"/>
  <c r="C86" i="2"/>
  <c r="F38" i="2"/>
  <c r="C30" i="3"/>
  <c r="E34" i="2"/>
  <c r="F41" i="2"/>
  <c r="B49" i="2"/>
  <c r="C37" i="2"/>
  <c r="C49" i="2"/>
  <c r="B79" i="2"/>
  <c r="E29" i="3"/>
  <c r="F50" i="2"/>
  <c r="E42" i="3"/>
  <c r="F60" i="2"/>
  <c r="B83" i="2"/>
  <c r="E40" i="3"/>
  <c r="F42" i="3"/>
  <c r="C63" i="2"/>
  <c r="B45" i="2"/>
  <c r="D85" i="2"/>
  <c r="B25" i="3"/>
  <c r="D66" i="2"/>
  <c r="E44" i="3"/>
  <c r="B74" i="2"/>
  <c r="F38" i="3"/>
  <c r="C79" i="2"/>
  <c r="F55" i="2"/>
  <c r="D31" i="2"/>
  <c r="C13" i="3"/>
  <c r="E62" i="2"/>
  <c r="F43" i="3"/>
  <c r="F80" i="2"/>
  <c r="F76" i="2"/>
  <c r="E48" i="3"/>
  <c r="D61" i="2"/>
  <c r="E23" i="3"/>
  <c r="E60" i="2"/>
  <c r="E43" i="3"/>
  <c r="D47" i="2"/>
  <c r="F63" i="2"/>
  <c r="F81" i="2"/>
  <c r="B65" i="2"/>
  <c r="E59" i="2"/>
  <c r="F46" i="3"/>
  <c r="C35" i="3"/>
  <c r="F45" i="3"/>
  <c r="F41" i="3"/>
  <c r="F70" i="2"/>
  <c r="B55" i="2"/>
  <c r="C44" i="3"/>
  <c r="E81" i="2"/>
  <c r="C25" i="2"/>
  <c r="C22" i="2"/>
  <c r="C19" i="2"/>
  <c r="C16" i="2"/>
  <c r="C13" i="2"/>
  <c r="C10" i="2"/>
  <c r="C7" i="2"/>
  <c r="F18" i="3"/>
  <c r="D16" i="3"/>
  <c r="B14" i="3"/>
  <c r="F27" i="2"/>
  <c r="F24" i="2"/>
  <c r="F21" i="2"/>
  <c r="F18" i="2"/>
  <c r="F15" i="2"/>
  <c r="F12" i="2"/>
  <c r="F9" i="2"/>
  <c r="F6" i="2"/>
  <c r="F10" i="3"/>
  <c r="D8" i="3"/>
  <c r="B6" i="3"/>
  <c r="D13" i="3"/>
  <c r="E18" i="3"/>
  <c r="C16" i="3"/>
  <c r="E18" i="2"/>
  <c r="E10" i="3"/>
  <c r="B16" i="3"/>
  <c r="D24" i="2"/>
  <c r="D12" i="2"/>
  <c r="D6" i="2"/>
  <c r="E20" i="3"/>
  <c r="C15" i="2"/>
  <c r="E15" i="3"/>
  <c r="E21" i="2"/>
  <c r="E9" i="2"/>
  <c r="F20" i="3"/>
  <c r="D18" i="2"/>
  <c r="E5" i="3"/>
  <c r="C18" i="2"/>
  <c r="C6" i="2"/>
  <c r="D5" i="3"/>
  <c r="F23" i="2"/>
  <c r="E12" i="2"/>
  <c r="C8" i="3"/>
  <c r="D18" i="3"/>
  <c r="D15" i="2"/>
  <c r="D10" i="3"/>
  <c r="C18" i="3"/>
  <c r="C24" i="2"/>
  <c r="C9" i="2"/>
  <c r="C10" i="3"/>
  <c r="D20" i="3"/>
  <c r="F26" i="2"/>
  <c r="F17" i="2"/>
  <c r="F8" i="2"/>
  <c r="E7" i="3"/>
  <c r="C20" i="3"/>
  <c r="F17" i="3"/>
  <c r="E26" i="2"/>
  <c r="E23" i="2"/>
  <c r="E20" i="2"/>
  <c r="E17" i="2"/>
  <c r="E14" i="2"/>
  <c r="E11" i="2"/>
  <c r="E8" i="2"/>
  <c r="C31" i="2"/>
  <c r="F9" i="3"/>
  <c r="D7" i="3"/>
  <c r="B5" i="3"/>
  <c r="B20" i="3"/>
  <c r="E17" i="3"/>
  <c r="E15" i="2"/>
  <c r="E6" i="2"/>
  <c r="F5" i="3"/>
  <c r="D27" i="2"/>
  <c r="D21" i="2"/>
  <c r="D9" i="2"/>
  <c r="B8" i="3"/>
  <c r="F15" i="3"/>
  <c r="C27" i="2"/>
  <c r="C21" i="2"/>
  <c r="C12" i="2"/>
  <c r="F7" i="3"/>
  <c r="B18" i="3"/>
  <c r="F20" i="2"/>
  <c r="F14" i="2"/>
  <c r="F11" i="2"/>
  <c r="D5" i="2"/>
  <c r="B10" i="3"/>
  <c r="C5" i="3"/>
  <c r="D15" i="3"/>
  <c r="B25" i="2"/>
  <c r="B13" i="2"/>
  <c r="B15" i="2"/>
  <c r="B16" i="2"/>
  <c r="B17" i="2"/>
  <c r="B10" i="2"/>
  <c r="B24" i="2"/>
  <c r="B26" i="2"/>
  <c r="B14" i="2"/>
  <c r="B22" i="2"/>
  <c r="B21" i="2"/>
  <c r="B20" i="2"/>
  <c r="B6" i="2"/>
  <c r="B18" i="2"/>
  <c r="B11" i="2"/>
  <c r="B7" i="2"/>
  <c r="B19" i="2"/>
  <c r="B32" i="2"/>
  <c r="B8" i="2"/>
  <c r="B31" i="2"/>
  <c r="B9" i="2"/>
  <c r="B27" i="2"/>
  <c r="B23" i="2"/>
  <c r="B12" i="2"/>
  <c r="D26" i="2"/>
  <c r="D23" i="2"/>
  <c r="D20" i="2"/>
  <c r="D17" i="2"/>
  <c r="D14" i="2"/>
  <c r="D11" i="2"/>
  <c r="D8" i="2"/>
  <c r="F32" i="2"/>
  <c r="E9" i="3"/>
  <c r="C7" i="3"/>
  <c r="F4" i="3"/>
  <c r="F19" i="3"/>
  <c r="D17" i="3"/>
  <c r="C26" i="2"/>
  <c r="C23" i="2"/>
  <c r="C20" i="2"/>
  <c r="C17" i="2"/>
  <c r="C14" i="2"/>
  <c r="C11" i="2"/>
  <c r="C8" i="2"/>
  <c r="E31" i="2"/>
  <c r="E32" i="2"/>
  <c r="D9" i="3"/>
  <c r="E4" i="3"/>
  <c r="E19" i="3"/>
  <c r="C17" i="3"/>
  <c r="F14" i="3"/>
  <c r="F25" i="2"/>
  <c r="F22" i="2"/>
  <c r="F19" i="2"/>
  <c r="F16" i="2"/>
  <c r="F13" i="2"/>
  <c r="F10" i="2"/>
  <c r="F7" i="2"/>
  <c r="F31" i="2"/>
  <c r="D32" i="2"/>
  <c r="C9" i="3"/>
  <c r="F6" i="3"/>
  <c r="D4" i="3"/>
  <c r="D19" i="3"/>
  <c r="B17" i="3"/>
  <c r="E14" i="3"/>
  <c r="E25" i="2"/>
  <c r="E22" i="2"/>
  <c r="E19" i="2"/>
  <c r="E16" i="2"/>
  <c r="E13" i="2"/>
  <c r="E10" i="2"/>
  <c r="E7" i="2"/>
  <c r="C32" i="2"/>
  <c r="E6" i="3"/>
  <c r="C4" i="3"/>
  <c r="F16" i="3"/>
  <c r="D14" i="3"/>
  <c r="D13" i="2"/>
  <c r="D10" i="2"/>
  <c r="D7" i="2"/>
  <c r="F8" i="3"/>
  <c r="D6" i="3"/>
  <c r="E16" i="3"/>
  <c r="C14" i="3"/>
  <c r="E8" i="3"/>
  <c r="C6" i="3"/>
  <c r="C5" i="2"/>
  <c r="C4" i="2"/>
  <c r="E4" i="2"/>
  <c r="F4" i="2"/>
  <c r="B4" i="2"/>
  <c r="B5" i="2"/>
  <c r="D4" i="2"/>
  <c r="F12" i="3"/>
  <c r="C3" i="3"/>
  <c r="F5" i="2"/>
  <c r="E3" i="3"/>
  <c r="E5" i="2"/>
  <c r="F3" i="3"/>
  <c r="B13" i="3"/>
  <c r="E13" i="3"/>
  <c r="F13" i="3"/>
  <c r="C12" i="3"/>
  <c r="F51" i="3" l="1"/>
  <c r="F69" i="3"/>
  <c r="F61" i="3"/>
  <c r="F57" i="2"/>
  <c r="F36" i="3"/>
  <c r="F29" i="2"/>
  <c r="F21" i="3"/>
  <c r="F11" i="3"/>
  <c r="F2" i="3"/>
  <c r="F2" i="2"/>
</calcChain>
</file>

<file path=xl/sharedStrings.xml><?xml version="1.0" encoding="utf-8"?>
<sst xmlns="http://schemas.openxmlformats.org/spreadsheetml/2006/main" count="395" uniqueCount="184">
  <si>
    <t>Task ID</t>
  </si>
  <si>
    <t>Status</t>
  </si>
  <si>
    <t>Estimate</t>
  </si>
  <si>
    <t>Actual</t>
  </si>
  <si>
    <t>Feature ID</t>
  </si>
  <si>
    <t>Description</t>
  </si>
  <si>
    <t>Not Started</t>
  </si>
  <si>
    <t>Create Ability class</t>
  </si>
  <si>
    <t>Implement an XML format to create abilities</t>
  </si>
  <si>
    <t>Create Item class</t>
  </si>
  <si>
    <t>Implement an XML format to create items</t>
  </si>
  <si>
    <t>Create entity class</t>
  </si>
  <si>
    <t>allow entities to hold up to 4 abilities</t>
  </si>
  <si>
    <t>Allow entities to hold an "infinite" number of items</t>
  </si>
  <si>
    <t>store number of item type { [1,Axe], [1,Arrow], [2,Sword] }</t>
  </si>
  <si>
    <t>Create a player character class that inherits entity class</t>
  </si>
  <si>
    <t>Implement ability to control player character via mouse</t>
  </si>
  <si>
    <t>Implement ability for player to use abilities</t>
  </si>
  <si>
    <t>Implement dodge dash</t>
  </si>
  <si>
    <t>Implement item stats that effect the entity if held</t>
  </si>
  <si>
    <t>Implement item actives</t>
  </si>
  <si>
    <t>Create an enemy class that inherits from entity</t>
  </si>
  <si>
    <t>11,15</t>
  </si>
  <si>
    <t>Create preset stat sets that modify the player character's base stats</t>
  </si>
  <si>
    <t>Have stat sets hold experience</t>
  </si>
  <si>
    <t>Assign number of skill points for stat set based on experience</t>
  </si>
  <si>
    <t>Give each stat set a unique ability that utilizes its modified stats</t>
  </si>
  <si>
    <t>Implement a way to updgrade abilities using the skill points from the selected stat set</t>
  </si>
  <si>
    <t>Implement the ability to level up a stat set by assigning skill points</t>
  </si>
  <si>
    <t>Create a menu that allows the player to choose which stat set they want to use</t>
  </si>
  <si>
    <t>Display player stats with current loadout</t>
  </si>
  <si>
    <t>Create a menu to assign skill points to abilities and/or stats</t>
  </si>
  <si>
    <t>Create an in game player health bar UI element</t>
  </si>
  <si>
    <t>Create an in game enemy health bar UI element</t>
  </si>
  <si>
    <t>Create an in game ability bar Ui that shows cooldowns for all equipped abilities</t>
  </si>
  <si>
    <t>Create an in game Item inventory UI to select which items are in the active slots</t>
  </si>
  <si>
    <t>Create an in game Item UI to show item active cooldowns</t>
  </si>
  <si>
    <t>Create quick ranged weak enemy type</t>
  </si>
  <si>
    <t>Create slow ranged strong enemy type</t>
  </si>
  <si>
    <t>Create quick melee weak enemy type</t>
  </si>
  <si>
    <t>Create slow melee strong enemy type</t>
  </si>
  <si>
    <t>Implement simple AI for enemy to move and attack the player</t>
  </si>
  <si>
    <t>Implement tile based room generation</t>
  </si>
  <si>
    <t>Implement room generation based on png files</t>
  </si>
  <si>
    <t>Generate floors from randomly selected rooms connected via generated hallways</t>
  </si>
  <si>
    <t>Ensure that each floor has an entrance room that doesnt have enemies</t>
  </si>
  <si>
    <t>Ensure that each floor has an exit room free of enemies</t>
  </si>
  <si>
    <t>he exit room will have 3 items that the player can choose from before progressing</t>
  </si>
  <si>
    <t>Implement the ability for the player to pick up items by running over them</t>
  </si>
  <si>
    <t>Implement an entrance and exit functionality for the player to travel from floor to floor</t>
  </si>
  <si>
    <t>Implement functionality for the player to return to the main menu upon losing all of their health</t>
  </si>
  <si>
    <t>Increase enemy stats for every level</t>
  </si>
  <si>
    <t>Increase number of enemies per room every 10 levels</t>
  </si>
  <si>
    <t>Increase number of rooms per floor every 5 levels</t>
  </si>
  <si>
    <t>Every 10 levels the player will unlock a new ability from a tier based system (tier = level/10)</t>
  </si>
  <si>
    <t>Read game save state from XML</t>
  </si>
  <si>
    <t>-</t>
  </si>
  <si>
    <t>Implement enemies that use abilities</t>
  </si>
  <si>
    <t>Polish</t>
  </si>
  <si>
    <t>Bug Fixing</t>
  </si>
  <si>
    <t>Completed</t>
  </si>
  <si>
    <t>Implement the ability for the player to use equipped item actives</t>
  </si>
  <si>
    <t>Implement Blink Ability type</t>
  </si>
  <si>
    <t>Implement Buff Ability type</t>
  </si>
  <si>
    <t>Implement Projectile Ability type</t>
  </si>
  <si>
    <t>Implement targeted ability type</t>
  </si>
  <si>
    <t>Give the player the ability to attack the enemies (basic attack)</t>
  </si>
  <si>
    <t>Create a method to create abilities from definitions</t>
  </si>
  <si>
    <t>Totals</t>
  </si>
  <si>
    <t>Estimated Hours</t>
  </si>
  <si>
    <t>Actual Hours</t>
  </si>
  <si>
    <t>Create projectile class that is used by abilities</t>
  </si>
  <si>
    <t>Start Date:</t>
  </si>
  <si>
    <t>End Date:</t>
  </si>
  <si>
    <t>3, 16</t>
  </si>
  <si>
    <t>Sprint 2 Planning</t>
  </si>
  <si>
    <t>Reevaluate Milestones and Features</t>
  </si>
  <si>
    <t>Date:</t>
  </si>
  <si>
    <t>In Progress</t>
  </si>
  <si>
    <t>Deep Learning:</t>
  </si>
  <si>
    <t>The issue that I had over the course of this milestone was finding the motivation and time to sit down and work on the project. As the deadline approached I got more on the screen it felt easier to want to work on it. Moving forward it will be important to time manage better. Another thing that I found to be an issue was my task planning. When I did my initial task planning I forgot about a lot of things and definitely overscoped the project. Moving forward at the start of the next milestone I am going to take a look at the features list and milestones to reassess what it is I want to accomplish for each. Upon completing the reassessment I will be able to fully plan out the next sprint.</t>
  </si>
  <si>
    <t>Deleted</t>
  </si>
  <si>
    <t>Explore posibilities of vector art</t>
  </si>
  <si>
    <t>Explore posibilities of using sprite art</t>
  </si>
  <si>
    <t>Create World class to manage maps</t>
  </si>
  <si>
    <t>Create Map Class to hold tiled map</t>
  </si>
  <si>
    <t>Create tile struct to hold tile definitions</t>
  </si>
  <si>
    <t>Create tile definitions read in from XML</t>
  </si>
  <si>
    <t>Update game management to to World-&gt;Map-&gt;Entites</t>
  </si>
  <si>
    <t>Draw Tiles on screen with test texture</t>
  </si>
  <si>
    <t>Draw Tiles on screen with tile def textures</t>
  </si>
  <si>
    <t>Debug existing SpriteSheet class</t>
  </si>
  <si>
    <t>Add Simple Physics to map to not allow player to move through solid tiles</t>
  </si>
  <si>
    <t>Create Cursor SpriteSheet</t>
  </si>
  <si>
    <t>Update cursor logic to exist withing a Cursor class</t>
  </si>
  <si>
    <t>Add different states to cursor</t>
  </si>
  <si>
    <t>Update Cursor logic to allow easier modification</t>
  </si>
  <si>
    <t>Update Player logic to allow for easier modification</t>
  </si>
  <si>
    <t>Update entities to render sprites</t>
  </si>
  <si>
    <t>Animate Player actions</t>
  </si>
  <si>
    <t>Find an effective way to use external sprite sheets not in out typical format</t>
  </si>
  <si>
    <t>Realign Ability boxes and text</t>
  </si>
  <si>
    <t>Get sprites to use in game</t>
  </si>
  <si>
    <t>Add attack move cursor state</t>
  </si>
  <si>
    <t>Add player attack move state</t>
  </si>
  <si>
    <t>Add a raycast for line of sight logic</t>
  </si>
  <si>
    <t>Add Map::PathFromLocationToPoint</t>
  </si>
  <si>
    <t>Get Audio assets for: BGM, PlayerAttack, EnemyAttack, pick up Item</t>
  </si>
  <si>
    <t>Implement playing audio on actions</t>
  </si>
  <si>
    <t>Creat UI button for menus</t>
  </si>
  <si>
    <t>Create Game management of states MENU-&gt;PLAYING-&gt;LOSE-&gt;MENU</t>
  </si>
  <si>
    <t>Create main menu</t>
  </si>
  <si>
    <t>Create pause menu</t>
  </si>
  <si>
    <t>Add SFX volume control to menus</t>
  </si>
  <si>
    <t>Add BGM volume control to menus</t>
  </si>
  <si>
    <t>Create a debugDraw button</t>
  </si>
  <si>
    <t>Added Milestone 1</t>
  </si>
  <si>
    <t>Added Milestone 2</t>
  </si>
  <si>
    <t>Sprint 2</t>
  </si>
  <si>
    <t>Sprint 1</t>
  </si>
  <si>
    <t>Sprint 3</t>
  </si>
  <si>
    <t>Milestone 1</t>
  </si>
  <si>
    <t xml:space="preserve">Player Character </t>
  </si>
  <si>
    <t xml:space="preserve">Abilities </t>
  </si>
  <si>
    <t xml:space="preserve">Items </t>
  </si>
  <si>
    <t xml:space="preserve">Enemies </t>
  </si>
  <si>
    <t xml:space="preserve">Entity </t>
  </si>
  <si>
    <t>Player controlled character the inherits from entity</t>
  </si>
  <si>
    <t>Can use 4 abilities via key bindings that are chosen from a selection</t>
  </si>
  <si>
    <t>Can dash using 'Spacebar'</t>
  </si>
  <si>
    <t>Abilites are read in through an XML format</t>
  </si>
  <si>
    <t>are a resource that is gained and kept from run to run</t>
  </si>
  <si>
    <t>are a resource that is gained through a run</t>
  </si>
  <si>
    <t>An item will uniquely boost an entity's stats</t>
  </si>
  <si>
    <t>Each item has a unique active ability</t>
  </si>
  <si>
    <t>Items are created from an XML document</t>
  </si>
  <si>
    <t>Inherited from entity class</t>
  </si>
  <si>
    <t>is a base class for Enemies and Player character that holds stats, abilities, and Items</t>
  </si>
  <si>
    <t>Can have up to 4 abilities</t>
  </si>
  <si>
    <t>Can store an "infinite" amount of items</t>
  </si>
  <si>
    <t>Same Items stack and only give one active</t>
  </si>
  <si>
    <t>Updated Milestone 2</t>
  </si>
  <si>
    <t>Graphics</t>
  </si>
  <si>
    <t>Generate Map from sprite sheet</t>
  </si>
  <si>
    <t>Animate Player Character</t>
  </si>
  <si>
    <t>Draw Player Character as Sprite</t>
  </si>
  <si>
    <t>Draw Map with tile</t>
  </si>
  <si>
    <t>Generate Map fom png</t>
  </si>
  <si>
    <t>Gameplay</t>
  </si>
  <si>
    <t>Spawn player on map at specified location</t>
  </si>
  <si>
    <t>Determine direction to go with visuals</t>
  </si>
  <si>
    <t>Updated Milestone 3</t>
  </si>
  <si>
    <t>Audio</t>
  </si>
  <si>
    <t>UI</t>
  </si>
  <si>
    <t>Generate Items from XML</t>
  </si>
  <si>
    <t>Item class</t>
  </si>
  <si>
    <t>Can pick up dropped Items</t>
  </si>
  <si>
    <t>Chance to drop item on death</t>
  </si>
  <si>
    <t xml:space="preserve">Behavior to attack player </t>
  </si>
  <si>
    <t>Pathing on map for player and enemy</t>
  </si>
  <si>
    <t>Add SFX and BGM</t>
  </si>
  <si>
    <t>Menu flows are established</t>
  </si>
  <si>
    <t>UI/Audio</t>
  </si>
  <si>
    <t>Control Sound volumes from menu</t>
  </si>
  <si>
    <t>Create buttons that the player can interact with and change the state of the game</t>
  </si>
  <si>
    <t>Having a plan going into a sprint is very important to creating motivation for doing work. Without a clear goal I found it hard to find motivation to do work. Once I planned out some of my goals/tasks I found it easier to work on things and I started to want to add different features. More thorough time tracking throughout the sprint will be better for accurate time estimate and completion comparisons</t>
  </si>
  <si>
    <t>Added Milestone 3</t>
  </si>
  <si>
    <t>Add Ability key to ability UI box</t>
  </si>
  <si>
    <t>Create a menu that allows the player to choose 4 abilites from a catalog of abilities</t>
  </si>
  <si>
    <t>Added Tasks</t>
  </si>
  <si>
    <t>It was very helpful to have clear goals for this milestone. As things took shape it was easier to get into it. As I was working towards the end I did a poor job of task tracking and probably lumped tasks in with others as some of my tasks are very general. A lot didnt get done beacuse I over estimated the amount of time that I would work on the project. Had I worked consistantly as I did on this milestone across all milestones I probably would have ended up with a end result that I was more proud of.</t>
  </si>
  <si>
    <t>Create 2 Additional Maps</t>
  </si>
  <si>
    <t>Create Additional Items</t>
  </si>
  <si>
    <t>Create Additional Abilities</t>
  </si>
  <si>
    <t>Sprint 4</t>
  </si>
  <si>
    <t>Updated Milestone 4</t>
  </si>
  <si>
    <t>Game</t>
  </si>
  <si>
    <t>Bug Fix and Polish</t>
  </si>
  <si>
    <t>Create Unique Items and Abilities</t>
  </si>
  <si>
    <t>Create Multiple Playable maps</t>
  </si>
  <si>
    <t>Balance Gameplay Progression</t>
  </si>
  <si>
    <t>Write save state to XML</t>
  </si>
  <si>
    <t>Update Ability Select Menu to be navigable with mouse</t>
  </si>
  <si>
    <t>Display item stats when hovered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</si>
</sst>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7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/>
    <xf numFmtId="0" fontId="0" fillId="0" borderId="15" xfId="0" applyBorder="1"/>
    <xf numFmtId="0" fontId="0" fillId="0" borderId="12" xfId="0" applyBorder="1"/>
    <xf numFmtId="2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14" fontId="0" fillId="4" borderId="0" xfId="0" applyNumberFormat="1" applyFill="1" applyBorder="1" applyAlignment="1">
      <alignment horizontal="left"/>
    </xf>
    <xf numFmtId="0" fontId="0" fillId="4" borderId="0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right" vertical="top"/>
    </xf>
    <xf numFmtId="14" fontId="0" fillId="2" borderId="0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14" xfId="0" applyBorder="1"/>
    <xf numFmtId="0" fontId="0" fillId="0" borderId="12" xfId="0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4" fontId="0" fillId="5" borderId="0" xfId="0" applyNumberFormat="1" applyFill="1" applyBorder="1" applyAlignment="1">
      <alignment horizontal="left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7" xfId="0" applyNumberFormat="1" applyFill="1" applyBorder="1"/>
    <xf numFmtId="0" fontId="0" fillId="6" borderId="8" xfId="0" applyFill="1" applyBorder="1"/>
    <xf numFmtId="0" fontId="0" fillId="6" borderId="0" xfId="0" applyFill="1"/>
    <xf numFmtId="0" fontId="0" fillId="6" borderId="7" xfId="0" applyFill="1" applyBorder="1"/>
    <xf numFmtId="0" fontId="0" fillId="0" borderId="17" xfId="0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7" borderId="0" xfId="0" applyFill="1" applyBorder="1"/>
    <xf numFmtId="0" fontId="0" fillId="7" borderId="0" xfId="0" applyFill="1" applyBorder="1" applyAlignment="1">
      <alignment horizontal="right"/>
    </xf>
    <xf numFmtId="14" fontId="0" fillId="7" borderId="0" xfId="0" applyNumberFormat="1" applyFill="1" applyBorder="1" applyAlignment="1">
      <alignment horizontal="left"/>
    </xf>
    <xf numFmtId="0" fontId="0" fillId="7" borderId="0" xfId="0" applyFill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9E7A-05E7-46A5-8D47-0600B34158C9}">
  <dimension ref="A1:B40"/>
  <sheetViews>
    <sheetView topLeftCell="A13" workbookViewId="0">
      <selection activeCell="B41" sqref="B41"/>
    </sheetView>
  </sheetViews>
  <sheetFormatPr defaultRowHeight="15" x14ac:dyDescent="0.25"/>
  <cols>
    <col min="1" max="1" width="19.7109375" bestFit="1" customWidth="1"/>
    <col min="2" max="2" width="76" customWidth="1"/>
  </cols>
  <sheetData>
    <row r="1" spans="1:2" x14ac:dyDescent="0.25">
      <c r="A1" s="72" t="s">
        <v>121</v>
      </c>
      <c r="B1" s="72"/>
    </row>
    <row r="2" spans="1:2" x14ac:dyDescent="0.25">
      <c r="A2" t="s">
        <v>122</v>
      </c>
      <c r="B2" t="s">
        <v>127</v>
      </c>
    </row>
    <row r="3" spans="1:2" x14ac:dyDescent="0.25">
      <c r="A3" t="s">
        <v>122</v>
      </c>
      <c r="B3" t="s">
        <v>128</v>
      </c>
    </row>
    <row r="4" spans="1:2" x14ac:dyDescent="0.25">
      <c r="A4" t="s">
        <v>122</v>
      </c>
      <c r="B4" t="s">
        <v>129</v>
      </c>
    </row>
    <row r="5" spans="1:2" x14ac:dyDescent="0.25">
      <c r="A5" t="s">
        <v>123</v>
      </c>
      <c r="B5" t="s">
        <v>130</v>
      </c>
    </row>
    <row r="6" spans="1:2" x14ac:dyDescent="0.25">
      <c r="A6" t="s">
        <v>123</v>
      </c>
      <c r="B6" t="s">
        <v>131</v>
      </c>
    </row>
    <row r="7" spans="1:2" x14ac:dyDescent="0.25">
      <c r="A7" t="s">
        <v>124</v>
      </c>
      <c r="B7" t="s">
        <v>132</v>
      </c>
    </row>
    <row r="8" spans="1:2" x14ac:dyDescent="0.25">
      <c r="A8" t="s">
        <v>124</v>
      </c>
      <c r="B8" t="s">
        <v>133</v>
      </c>
    </row>
    <row r="9" spans="1:2" x14ac:dyDescent="0.25">
      <c r="A9" t="s">
        <v>124</v>
      </c>
      <c r="B9" t="s">
        <v>134</v>
      </c>
    </row>
    <row r="10" spans="1:2" x14ac:dyDescent="0.25">
      <c r="A10" t="s">
        <v>124</v>
      </c>
      <c r="B10" t="s">
        <v>135</v>
      </c>
    </row>
    <row r="11" spans="1:2" x14ac:dyDescent="0.25">
      <c r="A11" t="s">
        <v>125</v>
      </c>
      <c r="B11" t="s">
        <v>136</v>
      </c>
    </row>
    <row r="12" spans="1:2" x14ac:dyDescent="0.25">
      <c r="A12" t="s">
        <v>126</v>
      </c>
      <c r="B12" t="s">
        <v>137</v>
      </c>
    </row>
    <row r="13" spans="1:2" x14ac:dyDescent="0.25">
      <c r="A13" t="s">
        <v>126</v>
      </c>
      <c r="B13" t="s">
        <v>138</v>
      </c>
    </row>
    <row r="14" spans="1:2" x14ac:dyDescent="0.25">
      <c r="A14" t="s">
        <v>126</v>
      </c>
      <c r="B14" t="s">
        <v>139</v>
      </c>
    </row>
    <row r="15" spans="1:2" x14ac:dyDescent="0.25">
      <c r="A15" t="s">
        <v>126</v>
      </c>
      <c r="B15" t="s">
        <v>140</v>
      </c>
    </row>
    <row r="16" spans="1:2" x14ac:dyDescent="0.25">
      <c r="A16" s="73" t="s">
        <v>141</v>
      </c>
      <c r="B16" s="73"/>
    </row>
    <row r="17" spans="1:2" x14ac:dyDescent="0.25">
      <c r="A17" t="s">
        <v>142</v>
      </c>
      <c r="B17" t="s">
        <v>150</v>
      </c>
    </row>
    <row r="18" spans="1:2" x14ac:dyDescent="0.25">
      <c r="A18" t="s">
        <v>142</v>
      </c>
      <c r="B18" t="s">
        <v>143</v>
      </c>
    </row>
    <row r="19" spans="1:2" x14ac:dyDescent="0.25">
      <c r="A19" t="s">
        <v>142</v>
      </c>
      <c r="B19" t="s">
        <v>144</v>
      </c>
    </row>
    <row r="20" spans="1:2" x14ac:dyDescent="0.25">
      <c r="A20" t="s">
        <v>142</v>
      </c>
      <c r="B20" t="s">
        <v>145</v>
      </c>
    </row>
    <row r="21" spans="1:2" x14ac:dyDescent="0.25">
      <c r="A21" t="s">
        <v>142</v>
      </c>
      <c r="B21" t="s">
        <v>146</v>
      </c>
    </row>
    <row r="22" spans="1:2" x14ac:dyDescent="0.25">
      <c r="A22" t="s">
        <v>142</v>
      </c>
      <c r="B22" t="s">
        <v>147</v>
      </c>
    </row>
    <row r="23" spans="1:2" x14ac:dyDescent="0.25">
      <c r="A23" t="s">
        <v>148</v>
      </c>
      <c r="B23" t="s">
        <v>149</v>
      </c>
    </row>
    <row r="24" spans="1:2" x14ac:dyDescent="0.25">
      <c r="A24" s="74" t="s">
        <v>151</v>
      </c>
      <c r="B24" s="74"/>
    </row>
    <row r="25" spans="1:2" x14ac:dyDescent="0.25">
      <c r="A25" t="s">
        <v>124</v>
      </c>
      <c r="B25" t="s">
        <v>154</v>
      </c>
    </row>
    <row r="26" spans="1:2" x14ac:dyDescent="0.25">
      <c r="A26" t="s">
        <v>124</v>
      </c>
      <c r="B26" t="s">
        <v>155</v>
      </c>
    </row>
    <row r="27" spans="1:2" x14ac:dyDescent="0.25">
      <c r="A27" t="s">
        <v>122</v>
      </c>
      <c r="B27" t="s">
        <v>156</v>
      </c>
    </row>
    <row r="28" spans="1:2" x14ac:dyDescent="0.25">
      <c r="A28" t="s">
        <v>125</v>
      </c>
      <c r="B28" t="s">
        <v>157</v>
      </c>
    </row>
    <row r="29" spans="1:2" x14ac:dyDescent="0.25">
      <c r="A29" t="s">
        <v>125</v>
      </c>
      <c r="B29" t="s">
        <v>158</v>
      </c>
    </row>
    <row r="30" spans="1:2" x14ac:dyDescent="0.25">
      <c r="A30" t="s">
        <v>148</v>
      </c>
      <c r="B30" t="s">
        <v>159</v>
      </c>
    </row>
    <row r="31" spans="1:2" x14ac:dyDescent="0.25">
      <c r="A31" t="s">
        <v>152</v>
      </c>
      <c r="B31" t="s">
        <v>160</v>
      </c>
    </row>
    <row r="32" spans="1:2" x14ac:dyDescent="0.25">
      <c r="A32" t="s">
        <v>153</v>
      </c>
      <c r="B32" t="s">
        <v>161</v>
      </c>
    </row>
    <row r="33" spans="1:2" x14ac:dyDescent="0.25">
      <c r="A33" t="s">
        <v>162</v>
      </c>
      <c r="B33" t="s">
        <v>163</v>
      </c>
    </row>
    <row r="34" spans="1:2" x14ac:dyDescent="0.25">
      <c r="A34" t="s">
        <v>153</v>
      </c>
      <c r="B34" t="s">
        <v>164</v>
      </c>
    </row>
    <row r="35" spans="1:2" x14ac:dyDescent="0.25">
      <c r="A35" s="82" t="s">
        <v>175</v>
      </c>
      <c r="B35" s="82"/>
    </row>
    <row r="36" spans="1:2" x14ac:dyDescent="0.25">
      <c r="A36" t="s">
        <v>176</v>
      </c>
      <c r="B36" t="s">
        <v>177</v>
      </c>
    </row>
    <row r="37" spans="1:2" x14ac:dyDescent="0.25">
      <c r="A37" t="s">
        <v>152</v>
      </c>
      <c r="B37" t="s">
        <v>160</v>
      </c>
    </row>
    <row r="38" spans="1:2" x14ac:dyDescent="0.25">
      <c r="A38" t="s">
        <v>176</v>
      </c>
      <c r="B38" t="s">
        <v>178</v>
      </c>
    </row>
    <row r="39" spans="1:2" x14ac:dyDescent="0.25">
      <c r="A39" t="s">
        <v>176</v>
      </c>
      <c r="B39" t="s">
        <v>179</v>
      </c>
    </row>
    <row r="40" spans="1:2" x14ac:dyDescent="0.25">
      <c r="A40" t="s">
        <v>176</v>
      </c>
      <c r="B40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6B3F-B2FC-4492-B6C6-3B09C1815C2E}">
  <dimension ref="A1:I105"/>
  <sheetViews>
    <sheetView workbookViewId="0">
      <pane ySplit="1" topLeftCell="A86" activePane="bottomLeft" state="frozen"/>
      <selection pane="bottomLeft" activeCell="A103" activeCellId="4" sqref="A95:A96 A99:A100 A104:A105 A102 A103"/>
    </sheetView>
  </sheetViews>
  <sheetFormatPr defaultRowHeight="15" outlineLevelRow="1" x14ac:dyDescent="0.25"/>
  <cols>
    <col min="1" max="1" width="17.85546875" bestFit="1" customWidth="1"/>
    <col min="2" max="5" width="13.7109375" style="28" customWidth="1"/>
    <col min="6" max="6" width="71.28515625" customWidth="1"/>
    <col min="8" max="8" width="15.5703125" customWidth="1"/>
    <col min="9" max="9" width="91.42578125" customWidth="1"/>
  </cols>
  <sheetData>
    <row r="1" spans="1:9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9" ht="15.75" thickTop="1" x14ac:dyDescent="0.25">
      <c r="A2" s="45" t="s">
        <v>119</v>
      </c>
      <c r="B2" s="46" t="s">
        <v>72</v>
      </c>
      <c r="C2" s="47">
        <v>43984</v>
      </c>
      <c r="D2" s="46" t="s">
        <v>73</v>
      </c>
      <c r="E2" s="47">
        <v>43997</v>
      </c>
      <c r="F2" s="45" t="str">
        <f>"Total Hours Completed: " &amp; SUM($D$4:$D$27)</f>
        <v>Total Hours Completed: 18.5</v>
      </c>
      <c r="G2" s="48"/>
    </row>
    <row r="3" spans="1:9" s="40" customFormat="1" ht="120" outlineLevel="1" x14ac:dyDescent="0.25">
      <c r="A3" s="51"/>
      <c r="B3" s="52"/>
      <c r="C3" s="53"/>
      <c r="D3" s="52"/>
      <c r="E3" s="53"/>
      <c r="F3" s="51"/>
      <c r="G3" s="54"/>
      <c r="H3" s="49" t="s">
        <v>79</v>
      </c>
      <c r="I3" s="50" t="s">
        <v>80</v>
      </c>
    </row>
    <row r="4" spans="1:9" x14ac:dyDescent="0.25">
      <c r="A4">
        <v>1</v>
      </c>
      <c r="B4" s="28" t="str">
        <f>IF( ISBLANK($A4), "", VLOOKUP($A4,Backlog!$A$2:$F$207, COLUMN()))</f>
        <v>Completed</v>
      </c>
      <c r="C4" s="28">
        <f>IF( ISBLANK($A4), "", VLOOKUP($A4,Backlog!$A$2:$F$207, COLUMN()))</f>
        <v>1.5</v>
      </c>
      <c r="D4" s="28">
        <f>IF( ISBLANK($A4), "", VLOOKUP($A4,Backlog!$A$2:$F$207, COLUMN()))</f>
        <v>1.5</v>
      </c>
      <c r="E4" s="28">
        <f>IF( ISBLANK($A4), "", VLOOKUP($A4,Backlog!$A$2:$F$207, COLUMN()))</f>
        <v>18</v>
      </c>
      <c r="F4" s="31" t="str">
        <f>IF( ISBLANK($A4), "", VLOOKUP($A4,Backlog!$A$2:$F$207, COLUMN()))</f>
        <v>Create Ability class</v>
      </c>
    </row>
    <row r="5" spans="1:9" x14ac:dyDescent="0.25">
      <c r="A5">
        <v>2</v>
      </c>
      <c r="B5" s="28" t="str">
        <f>IF( ISBLANK($A5), "", VLOOKUP($A5,Backlog!$A$2:$F$207, COLUMN()))</f>
        <v>Completed</v>
      </c>
      <c r="C5" s="28">
        <f>IF( ISBLANK($A5), "", VLOOKUP($A5,Backlog!$A$2:$F$207, COLUMN()))</f>
        <v>0.5</v>
      </c>
      <c r="D5" s="28">
        <f>IF( ISBLANK($A5), "", VLOOKUP($A5,Backlog!$A$2:$F$207, COLUMN()))</f>
        <v>1.75</v>
      </c>
      <c r="E5" s="28">
        <f>IF( ISBLANK($A5), "", VLOOKUP($A5,Backlog!$A$2:$F$207, COLUMN()))</f>
        <v>16</v>
      </c>
      <c r="F5" s="31" t="str">
        <f>IF( ISBLANK($A5), "", VLOOKUP($A5,Backlog!$A$2:$F$207, COLUMN()))</f>
        <v>Implement an XML format to create abilities</v>
      </c>
    </row>
    <row r="6" spans="1:9" x14ac:dyDescent="0.25">
      <c r="A6">
        <v>3</v>
      </c>
      <c r="B6" s="28" t="str">
        <f>IF( ISBLANK($A6), "", VLOOKUP($A6,Backlog!$A$2:$F$207, COLUMN()))</f>
        <v>Completed</v>
      </c>
      <c r="C6" s="28">
        <f>IF( ISBLANK($A6), "", VLOOKUP($A6,Backlog!$A$2:$F$207, COLUMN()))</f>
        <v>1</v>
      </c>
      <c r="D6" s="28">
        <f>IF( ISBLANK($A6), "", VLOOKUP($A6,Backlog!$A$2:$F$207, COLUMN()))</f>
        <v>1</v>
      </c>
      <c r="E6" s="28">
        <f>IF( ISBLANK($A6), "", VLOOKUP($A6,Backlog!$A$2:$F$207, COLUMN()))</f>
        <v>19</v>
      </c>
      <c r="F6" s="31" t="str">
        <f>IF( ISBLANK($A6), "", VLOOKUP($A6,Backlog!$A$2:$F$207, COLUMN()))</f>
        <v>Create Item class</v>
      </c>
    </row>
    <row r="7" spans="1:9" x14ac:dyDescent="0.25">
      <c r="A7">
        <v>4</v>
      </c>
      <c r="B7" s="28" t="str">
        <f>IF( ISBLANK($A7), "", VLOOKUP($A7,Backlog!$A$2:$F$207, COLUMN()))</f>
        <v>Completed</v>
      </c>
      <c r="C7" s="28">
        <f>IF( ISBLANK($A7), "", VLOOKUP($A7,Backlog!$A$2:$F$207, COLUMN()))</f>
        <v>0.5</v>
      </c>
      <c r="D7" s="28">
        <f>IF( ISBLANK($A7), "", VLOOKUP($A7,Backlog!$A$2:$F$207, COLUMN()))</f>
        <v>0.25</v>
      </c>
      <c r="E7" s="28">
        <f>IF( ISBLANK($A7), "", VLOOKUP($A7,Backlog!$A$2:$F$207, COLUMN()))</f>
        <v>22</v>
      </c>
      <c r="F7" s="31" t="str">
        <f>IF( ISBLANK($A7), "", VLOOKUP($A7,Backlog!$A$2:$F$207, COLUMN()))</f>
        <v>Implement an XML format to create items</v>
      </c>
    </row>
    <row r="8" spans="1:9" x14ac:dyDescent="0.25">
      <c r="A8">
        <v>5</v>
      </c>
      <c r="B8" s="28" t="str">
        <f>IF( ISBLANK($A8), "", VLOOKUP($A8,Backlog!$A$2:$F$207, COLUMN()))</f>
        <v>Completed</v>
      </c>
      <c r="C8" s="28">
        <f>IF( ISBLANK($A8), "", VLOOKUP($A8,Backlog!$A$2:$F$207, COLUMN()))</f>
        <v>0.75</v>
      </c>
      <c r="D8" s="28">
        <f>IF( ISBLANK($A8), "", VLOOKUP($A8,Backlog!$A$2:$F$207, COLUMN()))</f>
        <v>0.75</v>
      </c>
      <c r="E8" s="28">
        <f>IF( ISBLANK($A8), "", VLOOKUP($A8,Backlog!$A$2:$F$207, COLUMN()))</f>
        <v>18</v>
      </c>
      <c r="F8" s="31" t="str">
        <f>IF( ISBLANK($A8), "", VLOOKUP($A8,Backlog!$A$2:$F$207, COLUMN()))</f>
        <v>Create projectile class that is used by abilities</v>
      </c>
    </row>
    <row r="9" spans="1:9" x14ac:dyDescent="0.25">
      <c r="A9">
        <v>6</v>
      </c>
      <c r="B9" s="28" t="str">
        <f>IF( ISBLANK($A9), "", VLOOKUP($A9,Backlog!$A$2:$F$207, COLUMN()))</f>
        <v>Completed</v>
      </c>
      <c r="C9" s="28">
        <f>IF( ISBLANK($A9), "", VLOOKUP($A9,Backlog!$A$2:$F$207, COLUMN()))</f>
        <v>1.5</v>
      </c>
      <c r="D9" s="28">
        <f>IF( ISBLANK($A9), "", VLOOKUP($A9,Backlog!$A$2:$F$207, COLUMN()))</f>
        <v>0.5</v>
      </c>
      <c r="E9" s="28">
        <f>IF( ISBLANK($A9), "", VLOOKUP($A9,Backlog!$A$2:$F$207, COLUMN()))</f>
        <v>32</v>
      </c>
      <c r="F9" s="31" t="str">
        <f>IF( ISBLANK($A9), "", VLOOKUP($A9,Backlog!$A$2:$F$207, COLUMN()))</f>
        <v>Create entity class</v>
      </c>
    </row>
    <row r="10" spans="1:9" x14ac:dyDescent="0.25">
      <c r="A10">
        <v>7</v>
      </c>
      <c r="B10" s="28" t="str">
        <f>IF( ISBLANK($A10), "", VLOOKUP($A10,Backlog!$A$2:$F$207, COLUMN()))</f>
        <v>Completed</v>
      </c>
      <c r="C10" s="28">
        <f>IF( ISBLANK($A10), "", VLOOKUP($A10,Backlog!$A$2:$F$207, COLUMN()))</f>
        <v>0.25</v>
      </c>
      <c r="D10" s="28">
        <f>IF( ISBLANK($A10), "", VLOOKUP($A10,Backlog!$A$2:$F$207, COLUMN()))</f>
        <v>0.25</v>
      </c>
      <c r="E10" s="28">
        <f>IF( ISBLANK($A10), "", VLOOKUP($A10,Backlog!$A$2:$F$207, COLUMN()))</f>
        <v>33</v>
      </c>
      <c r="F10" s="31" t="str">
        <f>IF( ISBLANK($A10), "", VLOOKUP($A10,Backlog!$A$2:$F$207, COLUMN()))</f>
        <v>allow entities to hold up to 4 abilities</v>
      </c>
    </row>
    <row r="11" spans="1:9" x14ac:dyDescent="0.25">
      <c r="A11">
        <v>8</v>
      </c>
      <c r="B11" s="28" t="str">
        <f>IF( ISBLANK($A11), "", VLOOKUP($A11,Backlog!$A$2:$F$207, COLUMN()))</f>
        <v>Completed</v>
      </c>
      <c r="C11" s="28">
        <f>IF( ISBLANK($A11), "", VLOOKUP($A11,Backlog!$A$2:$F$207, COLUMN()))</f>
        <v>0.25</v>
      </c>
      <c r="D11" s="28">
        <f>IF( ISBLANK($A11), "", VLOOKUP($A11,Backlog!$A$2:$F$207, COLUMN()))</f>
        <v>0.25</v>
      </c>
      <c r="E11" s="28">
        <f>IF( ISBLANK($A11), "", VLOOKUP($A11,Backlog!$A$2:$F$207, COLUMN()))</f>
        <v>34</v>
      </c>
      <c r="F11" s="31" t="str">
        <f>IF( ISBLANK($A11), "", VLOOKUP($A11,Backlog!$A$2:$F$207, COLUMN()))</f>
        <v>Allow entities to hold an "infinite" number of items</v>
      </c>
    </row>
    <row r="12" spans="1:9" x14ac:dyDescent="0.25">
      <c r="A12">
        <v>9</v>
      </c>
      <c r="B12" s="28" t="str">
        <f>IF( ISBLANK($A12), "", VLOOKUP($A12,Backlog!$A$2:$F$207, COLUMN()))</f>
        <v>Completed</v>
      </c>
      <c r="C12" s="28">
        <f>IF( ISBLANK($A12), "", VLOOKUP($A12,Backlog!$A$2:$F$207, COLUMN()))</f>
        <v>0.5</v>
      </c>
      <c r="D12" s="28">
        <f>IF( ISBLANK($A12), "", VLOOKUP($A12,Backlog!$A$2:$F$207, COLUMN()))</f>
        <v>0.5</v>
      </c>
      <c r="E12" s="28">
        <f>IF( ISBLANK($A12), "", VLOOKUP($A12,Backlog!$A$2:$F$207, COLUMN()))</f>
        <v>35</v>
      </c>
      <c r="F12" s="31" t="str">
        <f>IF( ISBLANK($A12), "", VLOOKUP($A12,Backlog!$A$2:$F$207, COLUMN()))</f>
        <v>store number of item type { [1,Axe], [1,Arrow], [2,Sword] }</v>
      </c>
    </row>
    <row r="13" spans="1:9" x14ac:dyDescent="0.25">
      <c r="A13">
        <v>10</v>
      </c>
      <c r="B13" s="28" t="str">
        <f>IF( ISBLANK($A13), "", VLOOKUP($A13,Backlog!$A$2:$F$207, COLUMN()))</f>
        <v>Completed</v>
      </c>
      <c r="C13" s="28">
        <f>IF( ISBLANK($A13), "", VLOOKUP($A13,Backlog!$A$2:$F$207, COLUMN()))</f>
        <v>2.5</v>
      </c>
      <c r="D13" s="28">
        <f>IF( ISBLANK($A13), "", VLOOKUP($A13,Backlog!$A$2:$F$207, COLUMN()))</f>
        <v>1.5</v>
      </c>
      <c r="E13" s="28">
        <f>IF( ISBLANK($A13), "", VLOOKUP($A13,Backlog!$A$2:$F$207, COLUMN()))</f>
        <v>1</v>
      </c>
      <c r="F13" s="31" t="str">
        <f>IF( ISBLANK($A13), "", VLOOKUP($A13,Backlog!$A$2:$F$207, COLUMN()))</f>
        <v>Create a player character class that inherits entity class</v>
      </c>
    </row>
    <row r="14" spans="1:9" x14ac:dyDescent="0.25">
      <c r="A14">
        <v>11</v>
      </c>
      <c r="B14" s="28" t="str">
        <f>IF( ISBLANK($A14), "", VLOOKUP($A14,Backlog!$A$2:$F$207, COLUMN()))</f>
        <v>Completed</v>
      </c>
      <c r="C14" s="28">
        <f>IF( ISBLANK($A14), "", VLOOKUP($A14,Backlog!$A$2:$F$207, COLUMN()))</f>
        <v>1.5</v>
      </c>
      <c r="D14" s="28">
        <f>IF( ISBLANK($A14), "", VLOOKUP($A14,Backlog!$A$2:$F$207, COLUMN()))</f>
        <v>0.5</v>
      </c>
      <c r="E14" s="28">
        <f>IF( ISBLANK($A14), "", VLOOKUP($A14,Backlog!$A$2:$F$207, COLUMN()))</f>
        <v>2</v>
      </c>
      <c r="F14" s="31" t="str">
        <f>IF( ISBLANK($A14), "", VLOOKUP($A14,Backlog!$A$2:$F$207, COLUMN()))</f>
        <v>Implement ability to control player character via mouse</v>
      </c>
    </row>
    <row r="15" spans="1:9" x14ac:dyDescent="0.25">
      <c r="A15">
        <v>12</v>
      </c>
      <c r="B15" s="28" t="str">
        <f>IF( ISBLANK($A15), "", VLOOKUP($A15,Backlog!$A$2:$F$207, COLUMN()))</f>
        <v>Completed</v>
      </c>
      <c r="C15" s="28">
        <f>IF( ISBLANK($A15), "", VLOOKUP($A15,Backlog!$A$2:$F$207, COLUMN()))</f>
        <v>1</v>
      </c>
      <c r="D15" s="28">
        <f>IF( ISBLANK($A15), "", VLOOKUP($A15,Backlog!$A$2:$F$207, COLUMN()))</f>
        <v>1</v>
      </c>
      <c r="E15" s="28">
        <f>IF( ISBLANK($A15), "", VLOOKUP($A15,Backlog!$A$2:$F$207, COLUMN()))</f>
        <v>2</v>
      </c>
      <c r="F15" s="31" t="str">
        <f>IF( ISBLANK($A15), "", VLOOKUP($A15,Backlog!$A$2:$F$207, COLUMN()))</f>
        <v>Implement ability for player to use abilities</v>
      </c>
    </row>
    <row r="16" spans="1:9" x14ac:dyDescent="0.25">
      <c r="A16">
        <v>13</v>
      </c>
      <c r="B16" s="28" t="str">
        <f>IF( ISBLANK($A16), "", VLOOKUP($A16,Backlog!$A$2:$F$207, COLUMN()))</f>
        <v>Deleted</v>
      </c>
      <c r="C16" s="28">
        <f>IF( ISBLANK($A16), "", VLOOKUP($A16,Backlog!$A$2:$F$207, COLUMN()))</f>
        <v>1</v>
      </c>
      <c r="D16" s="28">
        <f>IF( ISBLANK($A16), "", VLOOKUP($A16,Backlog!$A$2:$F$207, COLUMN()))</f>
        <v>0</v>
      </c>
      <c r="E16" s="28">
        <f>IF( ISBLANK($A16), "", VLOOKUP($A16,Backlog!$A$2:$F$207, COLUMN()))</f>
        <v>7</v>
      </c>
      <c r="F16" s="31" t="str">
        <f>IF( ISBLANK($A16), "", VLOOKUP($A16,Backlog!$A$2:$F$207, COLUMN()))</f>
        <v>Implement dodge dash</v>
      </c>
    </row>
    <row r="17" spans="1:9" x14ac:dyDescent="0.25">
      <c r="A17">
        <v>14</v>
      </c>
      <c r="B17" s="28" t="str">
        <f>IF( ISBLANK($A17), "", VLOOKUP($A17,Backlog!$A$2:$F$207, COLUMN()))</f>
        <v>Completed</v>
      </c>
      <c r="C17" s="28">
        <f>IF( ISBLANK($A17), "", VLOOKUP($A17,Backlog!$A$2:$F$207, COLUMN()))</f>
        <v>1</v>
      </c>
      <c r="D17" s="28">
        <f>IF( ISBLANK($A17), "", VLOOKUP($A17,Backlog!$A$2:$F$207, COLUMN()))</f>
        <v>0.25</v>
      </c>
      <c r="E17" s="28">
        <f>IF( ISBLANK($A17), "", VLOOKUP($A17,Backlog!$A$2:$F$207, COLUMN()))</f>
        <v>20</v>
      </c>
      <c r="F17" s="31" t="str">
        <f>IF( ISBLANK($A17), "", VLOOKUP($A17,Backlog!$A$2:$F$207, COLUMN()))</f>
        <v>Implement item stats that effect the entity if held</v>
      </c>
    </row>
    <row r="18" spans="1:9" x14ac:dyDescent="0.25">
      <c r="A18">
        <v>15</v>
      </c>
      <c r="B18" s="28" t="str">
        <f>IF( ISBLANK($A18), "", VLOOKUP($A18,Backlog!$A$2:$F$207, COLUMN()))</f>
        <v>Deleted</v>
      </c>
      <c r="C18" s="28">
        <f>IF( ISBLANK($A18), "", VLOOKUP($A18,Backlog!$A$2:$F$207, COLUMN()))</f>
        <v>1</v>
      </c>
      <c r="D18" s="28">
        <f>IF( ISBLANK($A18), "", VLOOKUP($A18,Backlog!$A$2:$F$207, COLUMN()))</f>
        <v>0</v>
      </c>
      <c r="E18" s="28">
        <f>IF( ISBLANK($A18), "", VLOOKUP($A18,Backlog!$A$2:$F$207, COLUMN()))</f>
        <v>21</v>
      </c>
      <c r="F18" s="31" t="str">
        <f>IF( ISBLANK($A18), "", VLOOKUP($A18,Backlog!$A$2:$F$207, COLUMN()))</f>
        <v>Implement item actives</v>
      </c>
    </row>
    <row r="19" spans="1:9" x14ac:dyDescent="0.25">
      <c r="A19">
        <v>16</v>
      </c>
      <c r="B19" s="28" t="str">
        <f>IF( ISBLANK($A19), "", VLOOKUP($A19,Backlog!$A$2:$F$207, COLUMN()))</f>
        <v>Deleted</v>
      </c>
      <c r="C19" s="28">
        <f>IF( ISBLANK($A19), "", VLOOKUP($A19,Backlog!$A$2:$F$207, COLUMN()))</f>
        <v>1</v>
      </c>
      <c r="D19" s="28">
        <f>IF( ISBLANK($A19), "", VLOOKUP($A19,Backlog!$A$2:$F$207, COLUMN()))</f>
        <v>0</v>
      </c>
      <c r="E19" s="28">
        <f>IF( ISBLANK($A19), "", VLOOKUP($A19,Backlog!$A$2:$F$207, COLUMN()))</f>
        <v>21</v>
      </c>
      <c r="F19" s="31" t="str">
        <f>IF( ISBLANK($A19), "", VLOOKUP($A19,Backlog!$A$2:$F$207, COLUMN()))</f>
        <v>Implement the ability for the player to use equipped item actives</v>
      </c>
    </row>
    <row r="20" spans="1:9" ht="15.75" thickBot="1" x14ac:dyDescent="0.3">
      <c r="A20">
        <v>17</v>
      </c>
      <c r="B20" s="28" t="str">
        <f>IF( ISBLANK($A20), "", VLOOKUP($A20,Backlog!$A$2:$F$207, COLUMN()))</f>
        <v>Completed</v>
      </c>
      <c r="C20" s="28">
        <f>IF( ISBLANK($A20), "", VLOOKUP($A20,Backlog!$A$2:$F$207, COLUMN()))</f>
        <v>1</v>
      </c>
      <c r="D20" s="28">
        <f>IF( ISBLANK($A20), "", VLOOKUP($A20,Backlog!$A$2:$F$207, COLUMN()))</f>
        <v>0.75</v>
      </c>
      <c r="E20" s="28">
        <f>IF( ISBLANK($A20), "", VLOOKUP($A20,Backlog!$A$2:$F$207, COLUMN()))</f>
        <v>31</v>
      </c>
      <c r="F20" s="31" t="str">
        <f>IF( ISBLANK($A20), "", VLOOKUP($A20,Backlog!$A$2:$F$207, COLUMN()))</f>
        <v>Create an enemy class that inherits from entity</v>
      </c>
    </row>
    <row r="21" spans="1:9" s="26" customFormat="1" ht="15.75" thickTop="1" x14ac:dyDescent="0.25">
      <c r="A21" s="26">
        <v>28</v>
      </c>
      <c r="B21" s="32" t="str">
        <f>IF( ISBLANK($A21), "", VLOOKUP($A21,Backlog!$A$2:$F$207, COLUMN()))</f>
        <v>Completed</v>
      </c>
      <c r="C21" s="32">
        <f>IF( ISBLANK($A21), "", VLOOKUP($A21,Backlog!$A$2:$F$207, COLUMN()))</f>
        <v>0.5</v>
      </c>
      <c r="D21" s="32">
        <f>IF( ISBLANK($A21), "", VLOOKUP($A21,Backlog!$A$2:$F$207, COLUMN()))</f>
        <v>0.75</v>
      </c>
      <c r="E21" s="32">
        <f>IF( ISBLANK($A21), "", VLOOKUP($A21,Backlog!$A$2:$F$207, COLUMN()))</f>
        <v>45</v>
      </c>
      <c r="F21" s="33" t="str">
        <f>IF( ISBLANK($A21), "", VLOOKUP($A21,Backlog!$A$2:$F$207, COLUMN()))</f>
        <v>Create an in game player health bar UI element</v>
      </c>
    </row>
    <row r="22" spans="1:9" x14ac:dyDescent="0.25">
      <c r="A22">
        <v>29</v>
      </c>
      <c r="B22" s="28" t="str">
        <f>IF( ISBLANK($A22), "", VLOOKUP($A22,Backlog!$A$2:$F$207, COLUMN()))</f>
        <v>Completed</v>
      </c>
      <c r="C22" s="28">
        <f>IF( ISBLANK($A22), "", VLOOKUP($A22,Backlog!$A$2:$F$207, COLUMN()))</f>
        <v>0.5</v>
      </c>
      <c r="D22" s="28">
        <f>IF( ISBLANK($A22), "", VLOOKUP($A22,Backlog!$A$2:$F$207, COLUMN()))</f>
        <v>0.25</v>
      </c>
      <c r="E22" s="28">
        <f>IF( ISBLANK($A22), "", VLOOKUP($A22,Backlog!$A$2:$F$207, COLUMN()))</f>
        <v>48</v>
      </c>
      <c r="F22" s="31" t="str">
        <f>IF( ISBLANK($A22), "", VLOOKUP($A22,Backlog!$A$2:$F$207, COLUMN()))</f>
        <v>Create an in game enemy health bar UI element</v>
      </c>
    </row>
    <row r="23" spans="1:9" x14ac:dyDescent="0.25">
      <c r="A23">
        <v>30</v>
      </c>
      <c r="B23" s="28" t="str">
        <f>IF( ISBLANK($A23), "", VLOOKUP($A23,Backlog!$A$2:$F$207, COLUMN()))</f>
        <v>Completed</v>
      </c>
      <c r="C23" s="28">
        <f>IF( ISBLANK($A23), "", VLOOKUP($A23,Backlog!$A$2:$F$207, COLUMN()))</f>
        <v>1</v>
      </c>
      <c r="D23" s="28">
        <f>IF( ISBLANK($A23), "", VLOOKUP($A23,Backlog!$A$2:$F$207, COLUMN()))</f>
        <v>0.75</v>
      </c>
      <c r="E23" s="28">
        <f>IF( ISBLANK($A23), "", VLOOKUP($A23,Backlog!$A$2:$F$207, COLUMN()))</f>
        <v>46</v>
      </c>
      <c r="F23" s="31" t="str">
        <f>IF( ISBLANK($A23), "", VLOOKUP($A23,Backlog!$A$2:$F$207, COLUMN()))</f>
        <v>Create an in game ability bar Ui that shows cooldowns for all equipped abilities</v>
      </c>
    </row>
    <row r="24" spans="1:9" x14ac:dyDescent="0.25">
      <c r="A24">
        <v>56</v>
      </c>
      <c r="B24" s="28" t="str">
        <f>IF( ISBLANK($A24), "", VLOOKUP($A24,Backlog!$A$2:$F$207, COLUMN()))</f>
        <v>Completed</v>
      </c>
      <c r="C24" s="28">
        <f>IF( ISBLANK($A24), "", VLOOKUP($A24,Backlog!$A$2:$F$207, COLUMN()))</f>
        <v>1</v>
      </c>
      <c r="D24" s="28">
        <f>IF( ISBLANK($A24), "", VLOOKUP($A24,Backlog!$A$2:$F$207, COLUMN()))</f>
        <v>2</v>
      </c>
      <c r="E24" s="28" t="str">
        <f>IF( ISBLANK($A24), "", VLOOKUP($A24,Backlog!$A$2:$F$207, COLUMN()))</f>
        <v>3, 16</v>
      </c>
      <c r="F24" s="31" t="str">
        <f>IF( ISBLANK($A24), "", VLOOKUP($A24,Backlog!$A$2:$F$207, COLUMN()))</f>
        <v>Implement Blink Ability type</v>
      </c>
    </row>
    <row r="25" spans="1:9" x14ac:dyDescent="0.25">
      <c r="A25">
        <v>57</v>
      </c>
      <c r="B25" s="28" t="str">
        <f>IF( ISBLANK($A25), "", VLOOKUP($A25,Backlog!$A$2:$F$207, COLUMN()))</f>
        <v>Completed</v>
      </c>
      <c r="C25" s="28">
        <f>IF( ISBLANK($A25), "", VLOOKUP($A25,Backlog!$A$2:$F$207, COLUMN()))</f>
        <v>1</v>
      </c>
      <c r="D25" s="28">
        <f>IF( ISBLANK($A25), "", VLOOKUP($A25,Backlog!$A$2:$F$207, COLUMN()))</f>
        <v>1</v>
      </c>
      <c r="E25" s="28" t="str">
        <f>IF( ISBLANK($A25), "", VLOOKUP($A25,Backlog!$A$2:$F$207, COLUMN()))</f>
        <v>3, 16</v>
      </c>
      <c r="F25" s="31" t="str">
        <f>IF( ISBLANK($A25), "", VLOOKUP($A25,Backlog!$A$2:$F$207, COLUMN()))</f>
        <v>Implement Buff Ability type</v>
      </c>
    </row>
    <row r="26" spans="1:9" x14ac:dyDescent="0.25">
      <c r="A26">
        <v>60</v>
      </c>
      <c r="B26" s="28" t="str">
        <f>IF( ISBLANK($A26), "", VLOOKUP($A26,Backlog!$A$2:$F$207, COLUMN()))</f>
        <v>Completed</v>
      </c>
      <c r="C26" s="28">
        <f>IF( ISBLANK($A26), "", VLOOKUP($A26,Backlog!$A$2:$F$207, COLUMN()))</f>
        <v>1</v>
      </c>
      <c r="D26" s="28">
        <f>IF( ISBLANK($A26), "", VLOOKUP($A26,Backlog!$A$2:$F$207, COLUMN()))</f>
        <v>1</v>
      </c>
      <c r="E26" s="28">
        <f>IF( ISBLANK($A26), "", VLOOKUP($A26,Backlog!$A$2:$F$207, COLUMN()))</f>
        <v>0</v>
      </c>
      <c r="F26" s="31" t="str">
        <f>IF( ISBLANK($A26), "", VLOOKUP($A26,Backlog!$A$2:$F$207, COLUMN()))</f>
        <v>Give the player the ability to attack the enemies (basic attack)</v>
      </c>
    </row>
    <row r="27" spans="1:9" s="3" customFormat="1" ht="15.75" thickBot="1" x14ac:dyDescent="0.3">
      <c r="A27" s="3">
        <v>61</v>
      </c>
      <c r="B27" s="34" t="str">
        <f>IF( ISBLANK($A27), "", VLOOKUP($A27,Backlog!$A$2:$F$207, COLUMN()))</f>
        <v>Completed</v>
      </c>
      <c r="C27" s="34">
        <f>IF( ISBLANK($A27), "", VLOOKUP($A27,Backlog!$A$2:$F$207, COLUMN()))</f>
        <v>1.5</v>
      </c>
      <c r="D27" s="34">
        <f>IF( ISBLANK($A27), "", VLOOKUP($A27,Backlog!$A$2:$F$207, COLUMN()))</f>
        <v>2</v>
      </c>
      <c r="E27" s="34">
        <f>IF( ISBLANK($A27), "", VLOOKUP($A27,Backlog!$A$2:$F$207, COLUMN()))</f>
        <v>16</v>
      </c>
      <c r="F27" s="35" t="str">
        <f>IF( ISBLANK($A27), "", VLOOKUP($A27,Backlog!$A$2:$F$207, COLUMN()))</f>
        <v>Create a method to create abilities from definitions</v>
      </c>
    </row>
    <row r="28" spans="1:9" s="29" customFormat="1" ht="4.5" customHeight="1" thickTop="1" x14ac:dyDescent="0.25">
      <c r="B28" s="39"/>
      <c r="C28" s="39"/>
      <c r="D28" s="39"/>
      <c r="E28" s="39"/>
      <c r="F28" s="30"/>
    </row>
    <row r="29" spans="1:9" x14ac:dyDescent="0.25">
      <c r="A29" s="36" t="s">
        <v>118</v>
      </c>
      <c r="B29" s="37" t="s">
        <v>72</v>
      </c>
      <c r="C29" s="38">
        <v>43998</v>
      </c>
      <c r="D29" s="37" t="s">
        <v>73</v>
      </c>
      <c r="E29" s="38">
        <v>44011</v>
      </c>
      <c r="F29" s="36" t="str">
        <f>"Total Hours Completed: " &amp; SUM(D31:D55)</f>
        <v>Total Hours Completed: 21.75</v>
      </c>
    </row>
    <row r="30" spans="1:9" s="40" customFormat="1" ht="75" outlineLevel="1" x14ac:dyDescent="0.25">
      <c r="A30" s="2"/>
      <c r="B30" s="70"/>
      <c r="C30" s="71"/>
      <c r="D30" s="70"/>
      <c r="E30" s="71"/>
      <c r="F30" s="2"/>
      <c r="H30" s="75" t="s">
        <v>79</v>
      </c>
      <c r="I30" s="76" t="s">
        <v>165</v>
      </c>
    </row>
    <row r="31" spans="1:9" x14ac:dyDescent="0.25">
      <c r="A31" s="2">
        <v>63</v>
      </c>
      <c r="B31" s="28" t="str">
        <f>IF( ISBLANK($A31), "", VLOOKUP($A31,Backlog!$A$2:$F$207, COLUMN()))</f>
        <v>Completed</v>
      </c>
      <c r="C31" s="28">
        <f>IF( ISBLANK($A31), "", VLOOKUP($A31,Backlog!$A$2:$F$207, COLUMN()))</f>
        <v>1</v>
      </c>
      <c r="D31" s="28">
        <f>IF( ISBLANK($A31), "", VLOOKUP($A31,Backlog!$A$2:$F$207, COLUMN()))</f>
        <v>1</v>
      </c>
      <c r="E31" s="28" t="str">
        <f>IF( ISBLANK($A31), "", VLOOKUP($A31,Backlog!$A$2:$F$207, COLUMN()))</f>
        <v>-</v>
      </c>
      <c r="F31" s="31" t="str">
        <f>IF( ISBLANK($A31), "", VLOOKUP($A31,Backlog!$A$2:$F$207, COLUMN()))</f>
        <v>Reevaluate Milestones and Features</v>
      </c>
    </row>
    <row r="32" spans="1:9" x14ac:dyDescent="0.25">
      <c r="A32" s="2">
        <v>62</v>
      </c>
      <c r="B32" s="28" t="str">
        <f>IF( ISBLANK($A32), "", VLOOKUP($A32,Backlog!$A$2:$F$207, COLUMN()))</f>
        <v>Completed</v>
      </c>
      <c r="C32" s="28">
        <f>IF( ISBLANK($A32), "", VLOOKUP($A32,Backlog!$A$2:$F$207, COLUMN()))</f>
        <v>1</v>
      </c>
      <c r="D32" s="28">
        <f>IF( ISBLANK($A32), "", VLOOKUP($A32,Backlog!$A$2:$F$207, COLUMN()))</f>
        <v>1</v>
      </c>
      <c r="E32" s="28" t="str">
        <f>IF( ISBLANK($A32), "", VLOOKUP($A32,Backlog!$A$2:$F$207, COLUMN()))</f>
        <v>-</v>
      </c>
      <c r="F32" s="31" t="str">
        <f>IF( ISBLANK($A32), "", VLOOKUP($A32,Backlog!$A$2:$F$207, COLUMN()))</f>
        <v>Sprint 2 Planning</v>
      </c>
    </row>
    <row r="33" spans="1:6" x14ac:dyDescent="0.25">
      <c r="A33" s="2">
        <v>39</v>
      </c>
      <c r="B33" s="28" t="str">
        <f>IF( ISBLANK($A33), "", VLOOKUP($A33,Backlog!$A$2:$F$207, COLUMN()))</f>
        <v>Completed</v>
      </c>
      <c r="C33" s="28">
        <f>IF( ISBLANK($A33), "", VLOOKUP($A33,Backlog!$A$2:$F$207, COLUMN()))</f>
        <v>2</v>
      </c>
      <c r="D33" s="28">
        <f>IF( ISBLANK($A33), "", VLOOKUP($A33,Backlog!$A$2:$F$207, COLUMN()))</f>
        <v>1.5</v>
      </c>
      <c r="E33" s="28">
        <f>IF( ISBLANK($A33), "", VLOOKUP($A33,Backlog!$A$2:$F$207, COLUMN()))</f>
        <v>24</v>
      </c>
      <c r="F33" s="31" t="str">
        <f>IF( ISBLANK($A33), "", VLOOKUP($A33,Backlog!$A$2:$F$207, COLUMN()))</f>
        <v>Implement room generation based on png files</v>
      </c>
    </row>
    <row r="34" spans="1:6" x14ac:dyDescent="0.25">
      <c r="A34" s="2">
        <v>45</v>
      </c>
      <c r="B34" s="28" t="str">
        <f>IF( ISBLANK($A34), "", VLOOKUP($A34,Backlog!$A$2:$F$207, COLUMN()))</f>
        <v>Completed</v>
      </c>
      <c r="C34" s="28">
        <f>IF( ISBLANK($A34), "", VLOOKUP($A34,Backlog!$A$2:$F$207, COLUMN()))</f>
        <v>1</v>
      </c>
      <c r="D34" s="28">
        <f>IF( ISBLANK($A34), "", VLOOKUP($A34,Backlog!$A$2:$F$207, COLUMN()))</f>
        <v>3.75</v>
      </c>
      <c r="E34" s="28">
        <f>IF( ISBLANK($A34), "", VLOOKUP($A34,Backlog!$A$2:$F$207, COLUMN()))</f>
        <v>36</v>
      </c>
      <c r="F34" s="31" t="str">
        <f>IF( ISBLANK($A34), "", VLOOKUP($A34,Backlog!$A$2:$F$207, COLUMN()))</f>
        <v>Implement an entrance and exit functionality for the player to travel from floor to floor</v>
      </c>
    </row>
    <row r="35" spans="1:6" x14ac:dyDescent="0.25">
      <c r="A35" s="2">
        <v>64</v>
      </c>
      <c r="B35" s="28" t="str">
        <f>IF( ISBLANK($A35), "", VLOOKUP($A35,Backlog!$A$2:$F$207, COLUMN()))</f>
        <v>Completed</v>
      </c>
      <c r="C35" s="28">
        <f>IF( ISBLANK($A35), "", VLOOKUP($A35,Backlog!$A$2:$F$207, COLUMN()))</f>
        <v>1</v>
      </c>
      <c r="D35" s="28">
        <f>IF( ISBLANK($A35), "", VLOOKUP($A35,Backlog!$A$2:$F$207, COLUMN()))</f>
        <v>0.5</v>
      </c>
      <c r="E35" s="28" t="str">
        <f>IF( ISBLANK($A35), "", VLOOKUP($A35,Backlog!$A$2:$F$207, COLUMN()))</f>
        <v>-</v>
      </c>
      <c r="F35" s="31" t="str">
        <f>IF( ISBLANK($A35), "", VLOOKUP($A35,Backlog!$A$2:$F$207, COLUMN()))</f>
        <v>Explore posibilities of vector art</v>
      </c>
    </row>
    <row r="36" spans="1:6" x14ac:dyDescent="0.25">
      <c r="A36" s="2">
        <v>65</v>
      </c>
      <c r="B36" s="28" t="str">
        <f>IF( ISBLANK($A36), "", VLOOKUP($A36,Backlog!$A$2:$F$207, COLUMN()))</f>
        <v>Completed</v>
      </c>
      <c r="C36" s="28">
        <f>IF( ISBLANK($A36), "", VLOOKUP($A36,Backlog!$A$2:$F$207, COLUMN()))</f>
        <v>1</v>
      </c>
      <c r="D36" s="28">
        <f>IF( ISBLANK($A36), "", VLOOKUP($A36,Backlog!$A$2:$F$207, COLUMN()))</f>
        <v>1.5</v>
      </c>
      <c r="E36" s="28" t="str">
        <f>IF( ISBLANK($A36), "", VLOOKUP($A36,Backlog!$A$2:$F$207, COLUMN()))</f>
        <v>-</v>
      </c>
      <c r="F36" s="31" t="str">
        <f>IF( ISBLANK($A36), "", VLOOKUP($A36,Backlog!$A$2:$F$207, COLUMN()))</f>
        <v>Explore posibilities of using sprite art</v>
      </c>
    </row>
    <row r="37" spans="1:6" x14ac:dyDescent="0.25">
      <c r="A37" s="2">
        <v>66</v>
      </c>
      <c r="B37" s="28" t="str">
        <f>IF( ISBLANK($A37), "", VLOOKUP($A37,Backlog!$A$2:$F$207, COLUMN()))</f>
        <v>Completed</v>
      </c>
      <c r="C37" s="28">
        <f>IF( ISBLANK($A37), "", VLOOKUP($A37,Backlog!$A$2:$F$207, COLUMN()))</f>
        <v>1</v>
      </c>
      <c r="D37" s="28">
        <f>IF( ISBLANK($A37), "", VLOOKUP($A37,Backlog!$A$2:$F$207, COLUMN()))</f>
        <v>2</v>
      </c>
      <c r="E37" s="28" t="str">
        <f>IF( ISBLANK($A37), "", VLOOKUP($A37,Backlog!$A$2:$F$207, COLUMN()))</f>
        <v>-</v>
      </c>
      <c r="F37" s="31" t="str">
        <f>IF( ISBLANK($A37), "", VLOOKUP($A37,Backlog!$A$2:$F$207, COLUMN()))</f>
        <v>Get sprites to use in game</v>
      </c>
    </row>
    <row r="38" spans="1:6" x14ac:dyDescent="0.25">
      <c r="A38" s="2">
        <v>67</v>
      </c>
      <c r="B38" s="28" t="str">
        <f>IF( ISBLANK($A38), "", VLOOKUP($A38,Backlog!$A$2:$F$207, COLUMN()))</f>
        <v>Completed</v>
      </c>
      <c r="C38" s="28">
        <f>IF( ISBLANK($A38), "", VLOOKUP($A38,Backlog!$A$2:$F$207, COLUMN()))</f>
        <v>0.5</v>
      </c>
      <c r="D38" s="28">
        <f>IF( ISBLANK($A38), "", VLOOKUP($A38,Backlog!$A$2:$F$207, COLUMN()))</f>
        <v>0.5</v>
      </c>
      <c r="E38" s="28" t="str">
        <f>IF( ISBLANK($A38), "", VLOOKUP($A38,Backlog!$A$2:$F$207, COLUMN()))</f>
        <v>-</v>
      </c>
      <c r="F38" s="31" t="str">
        <f>IF( ISBLANK($A38), "", VLOOKUP($A38,Backlog!$A$2:$F$207, COLUMN()))</f>
        <v>Create World class to manage maps</v>
      </c>
    </row>
    <row r="39" spans="1:6" x14ac:dyDescent="0.25">
      <c r="A39" s="2">
        <v>68</v>
      </c>
      <c r="B39" s="28" t="str">
        <f>IF( ISBLANK($A39), "", VLOOKUP($A39,Backlog!$A$2:$F$207, COLUMN()))</f>
        <v>Completed</v>
      </c>
      <c r="C39" s="28">
        <f>IF( ISBLANK($A39), "", VLOOKUP($A39,Backlog!$A$2:$F$207, COLUMN()))</f>
        <v>0.5</v>
      </c>
      <c r="D39" s="28">
        <f>IF( ISBLANK($A39), "", VLOOKUP($A39,Backlog!$A$2:$F$207, COLUMN()))</f>
        <v>0.5</v>
      </c>
      <c r="E39" s="28" t="str">
        <f>IF( ISBLANK($A39), "", VLOOKUP($A39,Backlog!$A$2:$F$207, COLUMN()))</f>
        <v>-</v>
      </c>
      <c r="F39" s="31" t="str">
        <f>IF( ISBLANK($A39), "", VLOOKUP($A39,Backlog!$A$2:$F$207, COLUMN()))</f>
        <v>Create Map Class to hold tiled map</v>
      </c>
    </row>
    <row r="40" spans="1:6" x14ac:dyDescent="0.25">
      <c r="A40" s="2">
        <v>69</v>
      </c>
      <c r="B40" s="28" t="str">
        <f>IF( ISBLANK($A40), "", VLOOKUP($A40,Backlog!$A$2:$F$207, COLUMN()))</f>
        <v>Completed</v>
      </c>
      <c r="C40" s="28">
        <f>IF( ISBLANK($A40), "", VLOOKUP($A40,Backlog!$A$2:$F$207, COLUMN()))</f>
        <v>0.5</v>
      </c>
      <c r="D40" s="28">
        <f>IF( ISBLANK($A40), "", VLOOKUP($A40,Backlog!$A$2:$F$207, COLUMN()))</f>
        <v>0.5</v>
      </c>
      <c r="E40" s="28" t="str">
        <f>IF( ISBLANK($A40), "", VLOOKUP($A40,Backlog!$A$2:$F$207, COLUMN()))</f>
        <v>-</v>
      </c>
      <c r="F40" s="31" t="str">
        <f>IF( ISBLANK($A40), "", VLOOKUP($A40,Backlog!$A$2:$F$207, COLUMN()))</f>
        <v>Create tile struct to hold tile definitions</v>
      </c>
    </row>
    <row r="41" spans="1:6" x14ac:dyDescent="0.25">
      <c r="A41" s="2">
        <v>70</v>
      </c>
      <c r="B41" s="28" t="str">
        <f>IF( ISBLANK($A41), "", VLOOKUP($A41,Backlog!$A$2:$F$207, COLUMN()))</f>
        <v>Completed</v>
      </c>
      <c r="C41" s="28">
        <f>IF( ISBLANK($A41), "", VLOOKUP($A41,Backlog!$A$2:$F$207, COLUMN()))</f>
        <v>1</v>
      </c>
      <c r="D41" s="28">
        <f>IF( ISBLANK($A41), "", VLOOKUP($A41,Backlog!$A$2:$F$207, COLUMN()))</f>
        <v>0.75</v>
      </c>
      <c r="E41" s="28" t="str">
        <f>IF( ISBLANK($A41), "", VLOOKUP($A41,Backlog!$A$2:$F$207, COLUMN()))</f>
        <v>-</v>
      </c>
      <c r="F41" s="31" t="str">
        <f>IF( ISBLANK($A41), "", VLOOKUP($A41,Backlog!$A$2:$F$207, COLUMN()))</f>
        <v>Create tile definitions read in from XML</v>
      </c>
    </row>
    <row r="42" spans="1:6" x14ac:dyDescent="0.25">
      <c r="A42" s="2">
        <v>71</v>
      </c>
      <c r="B42" s="28" t="str">
        <f>IF( ISBLANK($A42), "", VLOOKUP($A42,Backlog!$A$2:$F$207, COLUMN()))</f>
        <v>Completed</v>
      </c>
      <c r="C42" s="28">
        <f>IF( ISBLANK($A42), "", VLOOKUP($A42,Backlog!$A$2:$F$207, COLUMN()))</f>
        <v>0.5</v>
      </c>
      <c r="D42" s="28">
        <f>IF( ISBLANK($A42), "", VLOOKUP($A42,Backlog!$A$2:$F$207, COLUMN()))</f>
        <v>0.25</v>
      </c>
      <c r="E42" s="28" t="str">
        <f>IF( ISBLANK($A42), "", VLOOKUP($A42,Backlog!$A$2:$F$207, COLUMN()))</f>
        <v>-</v>
      </c>
      <c r="F42" s="31" t="str">
        <f>IF( ISBLANK($A42), "", VLOOKUP($A42,Backlog!$A$2:$F$207, COLUMN()))</f>
        <v>Update game management to to World-&gt;Map-&gt;Entites</v>
      </c>
    </row>
    <row r="43" spans="1:6" x14ac:dyDescent="0.25">
      <c r="A43" s="2">
        <v>72</v>
      </c>
      <c r="B43" s="28" t="str">
        <f>IF( ISBLANK($A43), "", VLOOKUP($A43,Backlog!$A$2:$F$207, COLUMN()))</f>
        <v>Completed</v>
      </c>
      <c r="C43" s="28">
        <f>IF( ISBLANK($A43), "", VLOOKUP($A43,Backlog!$A$2:$F$207, COLUMN()))</f>
        <v>0.75</v>
      </c>
      <c r="D43" s="28">
        <f>IF( ISBLANK($A43), "", VLOOKUP($A43,Backlog!$A$2:$F$207, COLUMN()))</f>
        <v>0.75</v>
      </c>
      <c r="E43" s="28" t="str">
        <f>IF( ISBLANK($A43), "", VLOOKUP($A43,Backlog!$A$2:$F$207, COLUMN()))</f>
        <v>-</v>
      </c>
      <c r="F43" s="31" t="str">
        <f>IF( ISBLANK($A43), "", VLOOKUP($A43,Backlog!$A$2:$F$207, COLUMN()))</f>
        <v>Draw Tiles on screen with test texture</v>
      </c>
    </row>
    <row r="44" spans="1:6" x14ac:dyDescent="0.25">
      <c r="A44" s="2">
        <v>73</v>
      </c>
      <c r="B44" s="28" t="str">
        <f>IF( ISBLANK($A44), "", VLOOKUP($A44,Backlog!$A$2:$F$207, COLUMN()))</f>
        <v>Completed</v>
      </c>
      <c r="C44" s="28">
        <f>IF( ISBLANK($A44), "", VLOOKUP($A44,Backlog!$A$2:$F$207, COLUMN()))</f>
        <v>0.75</v>
      </c>
      <c r="D44" s="28">
        <f>IF( ISBLANK($A44), "", VLOOKUP($A44,Backlog!$A$2:$F$207, COLUMN()))</f>
        <v>0.5</v>
      </c>
      <c r="E44" s="28" t="str">
        <f>IF( ISBLANK($A44), "", VLOOKUP($A44,Backlog!$A$2:$F$207, COLUMN()))</f>
        <v>-</v>
      </c>
      <c r="F44" s="31" t="str">
        <f>IF( ISBLANK($A44), "", VLOOKUP($A44,Backlog!$A$2:$F$207, COLUMN()))</f>
        <v>Draw Tiles on screen with tile def textures</v>
      </c>
    </row>
    <row r="45" spans="1:6" x14ac:dyDescent="0.25">
      <c r="A45" s="2">
        <v>74</v>
      </c>
      <c r="B45" s="28" t="str">
        <f>IF( ISBLANK($A45), "", VLOOKUP($A45,Backlog!$A$2:$F$207, COLUMN()))</f>
        <v>Completed</v>
      </c>
      <c r="C45" s="28">
        <f>IF( ISBLANK($A45), "", VLOOKUP($A45,Backlog!$A$2:$F$207, COLUMN()))</f>
        <v>0.25</v>
      </c>
      <c r="D45" s="28">
        <f>IF( ISBLANK($A45), "", VLOOKUP($A45,Backlog!$A$2:$F$207, COLUMN()))</f>
        <v>0.25</v>
      </c>
      <c r="E45" s="28" t="str">
        <f>IF( ISBLANK($A45), "", VLOOKUP($A45,Backlog!$A$2:$F$207, COLUMN()))</f>
        <v>-</v>
      </c>
      <c r="F45" s="31" t="str">
        <f>IF( ISBLANK($A45), "", VLOOKUP($A45,Backlog!$A$2:$F$207, COLUMN()))</f>
        <v>Create a debugDraw button</v>
      </c>
    </row>
    <row r="46" spans="1:6" x14ac:dyDescent="0.25">
      <c r="A46" s="2">
        <v>76</v>
      </c>
      <c r="B46" s="28" t="str">
        <f>IF( ISBLANK($A46), "", VLOOKUP($A46,Backlog!$A$2:$F$207, COLUMN()))</f>
        <v>Deleted</v>
      </c>
      <c r="C46" s="28">
        <f>IF( ISBLANK($A46), "", VLOOKUP($A46,Backlog!$A$2:$F$207, COLUMN()))</f>
        <v>2</v>
      </c>
      <c r="D46" s="28">
        <f>IF( ISBLANK($A46), "", VLOOKUP($A46,Backlog!$A$2:$F$207, COLUMN()))</f>
        <v>0</v>
      </c>
      <c r="E46" s="28" t="str">
        <f>IF( ISBLANK($A46), "", VLOOKUP($A46,Backlog!$A$2:$F$207, COLUMN()))</f>
        <v>-</v>
      </c>
      <c r="F46" s="31" t="str">
        <f>IF( ISBLANK($A46), "", VLOOKUP($A46,Backlog!$A$2:$F$207, COLUMN()))</f>
        <v>Add Simple Physics to map to not allow player to move through solid tiles</v>
      </c>
    </row>
    <row r="47" spans="1:6" x14ac:dyDescent="0.25">
      <c r="A47" s="2">
        <v>78</v>
      </c>
      <c r="B47" s="28" t="str">
        <f>IF( ISBLANK($A47), "", VLOOKUP($A47,Backlog!$A$2:$F$207, COLUMN()))</f>
        <v>Completed</v>
      </c>
      <c r="C47" s="28">
        <f>IF( ISBLANK($A47), "", VLOOKUP($A47,Backlog!$A$2:$F$207, COLUMN()))</f>
        <v>0.5</v>
      </c>
      <c r="D47" s="28">
        <f>IF( ISBLANK($A47), "", VLOOKUP($A47,Backlog!$A$2:$F$207, COLUMN()))</f>
        <v>0.5</v>
      </c>
      <c r="E47" s="28" t="str">
        <f>IF( ISBLANK($A47), "", VLOOKUP($A47,Backlog!$A$2:$F$207, COLUMN()))</f>
        <v>-</v>
      </c>
      <c r="F47" s="31" t="str">
        <f>IF( ISBLANK($A47), "", VLOOKUP($A47,Backlog!$A$2:$F$207, COLUMN()))</f>
        <v>Update cursor logic to exist withing a Cursor class</v>
      </c>
    </row>
    <row r="48" spans="1:6" x14ac:dyDescent="0.25">
      <c r="A48" s="2">
        <v>79</v>
      </c>
      <c r="B48" s="28" t="str">
        <f>IF( ISBLANK($A48), "", VLOOKUP($A48,Backlog!$A$2:$F$207, COLUMN()))</f>
        <v>Completed</v>
      </c>
      <c r="C48" s="28">
        <f>IF( ISBLANK($A48), "", VLOOKUP($A48,Backlog!$A$2:$F$207, COLUMN()))</f>
        <v>0.5</v>
      </c>
      <c r="D48" s="28">
        <f>IF( ISBLANK($A48), "", VLOOKUP($A48,Backlog!$A$2:$F$207, COLUMN()))</f>
        <v>0.25</v>
      </c>
      <c r="E48" s="28" t="str">
        <f>IF( ISBLANK($A48), "", VLOOKUP($A48,Backlog!$A$2:$F$207, COLUMN()))</f>
        <v>-</v>
      </c>
      <c r="F48" s="31" t="str">
        <f>IF( ISBLANK($A48), "", VLOOKUP($A48,Backlog!$A$2:$F$207, COLUMN()))</f>
        <v>Add different states to cursor</v>
      </c>
    </row>
    <row r="49" spans="1:9" x14ac:dyDescent="0.25">
      <c r="A49" s="2">
        <v>80</v>
      </c>
      <c r="B49" s="28" t="str">
        <f>IF( ISBLANK($A49), "", VLOOKUP($A49,Backlog!$A$2:$F$207, COLUMN()))</f>
        <v>Completed</v>
      </c>
      <c r="C49" s="28">
        <f>IF( ISBLANK($A49), "", VLOOKUP($A49,Backlog!$A$2:$F$207, COLUMN()))</f>
        <v>0.5</v>
      </c>
      <c r="D49" s="28">
        <f>IF( ISBLANK($A49), "", VLOOKUP($A49,Backlog!$A$2:$F$207, COLUMN()))</f>
        <v>0.5</v>
      </c>
      <c r="E49" s="28" t="str">
        <f>IF( ISBLANK($A49), "", VLOOKUP($A49,Backlog!$A$2:$F$207, COLUMN()))</f>
        <v>-</v>
      </c>
      <c r="F49" s="31" t="str">
        <f>IF( ISBLANK($A49), "", VLOOKUP($A49,Backlog!$A$2:$F$207, COLUMN()))</f>
        <v>Update Cursor logic to allow easier modification</v>
      </c>
    </row>
    <row r="50" spans="1:9" x14ac:dyDescent="0.25">
      <c r="A50" s="2">
        <v>81</v>
      </c>
      <c r="B50" s="28" t="str">
        <f>IF( ISBLANK($A50), "", VLOOKUP($A50,Backlog!$A$2:$F$207, COLUMN()))</f>
        <v>Completed</v>
      </c>
      <c r="C50" s="28">
        <f>IF( ISBLANK($A50), "", VLOOKUP($A50,Backlog!$A$2:$F$207, COLUMN()))</f>
        <v>0.5</v>
      </c>
      <c r="D50" s="28">
        <f>IF( ISBLANK($A50), "", VLOOKUP($A50,Backlog!$A$2:$F$207, COLUMN()))</f>
        <v>0.5</v>
      </c>
      <c r="E50" s="28" t="str">
        <f>IF( ISBLANK($A50), "", VLOOKUP($A50,Backlog!$A$2:$F$207, COLUMN()))</f>
        <v>-</v>
      </c>
      <c r="F50" s="31" t="str">
        <f>IF( ISBLANK($A50), "", VLOOKUP($A50,Backlog!$A$2:$F$207, COLUMN()))</f>
        <v>Update Player logic to allow for easier modification</v>
      </c>
    </row>
    <row r="51" spans="1:9" ht="15.75" thickBot="1" x14ac:dyDescent="0.3">
      <c r="A51" s="2">
        <v>82</v>
      </c>
      <c r="B51" s="28" t="str">
        <f>IF( ISBLANK($A51), "", VLOOKUP($A51,Backlog!$A$2:$F$207, COLUMN()))</f>
        <v>Completed</v>
      </c>
      <c r="C51" s="28">
        <f>IF( ISBLANK($A51), "", VLOOKUP($A51,Backlog!$A$2:$F$207, COLUMN()))</f>
        <v>2</v>
      </c>
      <c r="D51" s="28">
        <f>IF( ISBLANK($A51), "", VLOOKUP($A51,Backlog!$A$2:$F$207, COLUMN()))</f>
        <v>1</v>
      </c>
      <c r="E51" s="28" t="str">
        <f>IF( ISBLANK($A51), "", VLOOKUP($A51,Backlog!$A$2:$F$207, COLUMN()))</f>
        <v>-</v>
      </c>
      <c r="F51" s="31" t="str">
        <f>IF( ISBLANK($A51), "", VLOOKUP($A51,Backlog!$A$2:$F$207, COLUMN()))</f>
        <v>Update entities to render sprites</v>
      </c>
    </row>
    <row r="52" spans="1:9" s="26" customFormat="1" ht="15.75" thickTop="1" x14ac:dyDescent="0.25">
      <c r="A52" s="56">
        <v>75</v>
      </c>
      <c r="B52" s="32" t="str">
        <f>IF( ISBLANK($A52), "", VLOOKUP($A52,Backlog!$A$2:$F$207, COLUMN()))</f>
        <v>Completed</v>
      </c>
      <c r="C52" s="32">
        <f>IF( ISBLANK($A52), "", VLOOKUP($A52,Backlog!$A$2:$F$207, COLUMN()))</f>
        <v>0</v>
      </c>
      <c r="D52" s="32">
        <f>IF( ISBLANK($A52), "", VLOOKUP($A52,Backlog!$A$2:$F$207, COLUMN()))</f>
        <v>0.75</v>
      </c>
      <c r="E52" s="32" t="str">
        <f>IF( ISBLANK($A52), "", VLOOKUP($A52,Backlog!$A$2:$F$207, COLUMN()))</f>
        <v>-</v>
      </c>
      <c r="F52" s="33" t="str">
        <f>IF( ISBLANK($A52), "", VLOOKUP($A52,Backlog!$A$2:$F$207, COLUMN()))</f>
        <v>Debug existing SpriteSheet class</v>
      </c>
    </row>
    <row r="53" spans="1:9" x14ac:dyDescent="0.25">
      <c r="A53" s="2">
        <v>77</v>
      </c>
      <c r="B53" s="28" t="str">
        <f>IF( ISBLANK($A53), "", VLOOKUP($A53,Backlog!$A$2:$F$207, COLUMN()))</f>
        <v>Completed</v>
      </c>
      <c r="C53" s="28">
        <f>IF( ISBLANK($A53), "", VLOOKUP($A53,Backlog!$A$2:$F$207, COLUMN()))</f>
        <v>0</v>
      </c>
      <c r="D53" s="28">
        <f>IF( ISBLANK($A53), "", VLOOKUP($A53,Backlog!$A$2:$F$207, COLUMN()))</f>
        <v>0.5</v>
      </c>
      <c r="E53" s="28" t="str">
        <f>IF( ISBLANK($A53), "", VLOOKUP($A53,Backlog!$A$2:$F$207, COLUMN()))</f>
        <v>-</v>
      </c>
      <c r="F53" s="31" t="str">
        <f>IF( ISBLANK($A53), "", VLOOKUP($A53,Backlog!$A$2:$F$207, COLUMN()))</f>
        <v>Create Cursor SpriteSheet</v>
      </c>
    </row>
    <row r="54" spans="1:9" x14ac:dyDescent="0.25">
      <c r="A54" s="2">
        <v>83</v>
      </c>
      <c r="B54" s="28" t="str">
        <f>IF( ISBLANK($A54), "", VLOOKUP($A54,Backlog!$A$2:$F$207, COLUMN()))</f>
        <v>Completed</v>
      </c>
      <c r="C54" s="28">
        <f>IF( ISBLANK($A54), "", VLOOKUP($A54,Backlog!$A$2:$F$207, COLUMN()))</f>
        <v>0</v>
      </c>
      <c r="D54" s="28">
        <f>IF( ISBLANK($A54), "", VLOOKUP($A54,Backlog!$A$2:$F$207, COLUMN()))</f>
        <v>1.5</v>
      </c>
      <c r="E54" s="28" t="str">
        <f>IF( ISBLANK($A54), "", VLOOKUP($A54,Backlog!$A$2:$F$207, COLUMN()))</f>
        <v>-</v>
      </c>
      <c r="F54" s="31" t="str">
        <f>IF( ISBLANK($A54), "", VLOOKUP($A54,Backlog!$A$2:$F$207, COLUMN()))</f>
        <v>Animate Player actions</v>
      </c>
    </row>
    <row r="55" spans="1:9" ht="15.75" thickBot="1" x14ac:dyDescent="0.3">
      <c r="A55" s="2">
        <v>84</v>
      </c>
      <c r="B55" s="28" t="str">
        <f>IF( ISBLANK($A55), "", VLOOKUP($A55,Backlog!$A$2:$F$207, COLUMN()))</f>
        <v>Completed</v>
      </c>
      <c r="C55" s="28">
        <f>IF( ISBLANK($A55), "", VLOOKUP($A55,Backlog!$A$2:$F$207, COLUMN()))</f>
        <v>0</v>
      </c>
      <c r="D55" s="28">
        <f>IF( ISBLANK($A55), "", VLOOKUP($A55,Backlog!$A$2:$F$207, COLUMN()))</f>
        <v>1</v>
      </c>
      <c r="E55" s="28" t="str">
        <f>IF( ISBLANK($A55), "", VLOOKUP($A55,Backlog!$A$2:$F$207, COLUMN()))</f>
        <v>-</v>
      </c>
      <c r="F55" s="31" t="str">
        <f>IF( ISBLANK($A55), "", VLOOKUP($A55,Backlog!$A$2:$F$207, COLUMN()))</f>
        <v>Find an effective way to use external sprite sheets not in out typical format</v>
      </c>
    </row>
    <row r="56" spans="1:9" s="57" customFormat="1" ht="4.5" customHeight="1" thickTop="1" x14ac:dyDescent="0.25">
      <c r="B56" s="58"/>
      <c r="C56" s="58"/>
      <c r="D56" s="58"/>
      <c r="E56" s="58"/>
    </row>
    <row r="57" spans="1:9" x14ac:dyDescent="0.25">
      <c r="A57" s="59" t="s">
        <v>120</v>
      </c>
      <c r="B57" s="60" t="s">
        <v>72</v>
      </c>
      <c r="C57" s="61">
        <v>44012</v>
      </c>
      <c r="D57" s="60" t="s">
        <v>73</v>
      </c>
      <c r="E57" s="61">
        <v>44025</v>
      </c>
      <c r="F57" s="59" t="str">
        <f>"Total Hours Completed: " &amp; SUM(D59:D89)</f>
        <v>Total Hours Completed: 25.5</v>
      </c>
    </row>
    <row r="58" spans="1:9" s="40" customFormat="1" ht="90" hidden="1" outlineLevel="1" x14ac:dyDescent="0.25">
      <c r="A58" s="2"/>
      <c r="B58" s="70"/>
      <c r="C58" s="71"/>
      <c r="D58" s="70"/>
      <c r="E58" s="71"/>
      <c r="F58" s="2"/>
      <c r="H58" s="75" t="s">
        <v>79</v>
      </c>
      <c r="I58" s="76" t="s">
        <v>170</v>
      </c>
    </row>
    <row r="59" spans="1:9" collapsed="1" x14ac:dyDescent="0.25">
      <c r="A59" s="2">
        <v>3</v>
      </c>
      <c r="B59" s="28" t="str">
        <f>IF( ISBLANK($A59), "", VLOOKUP($A59,Backlog!$A$2:$F$207, COLUMN()))</f>
        <v>Completed</v>
      </c>
      <c r="C59" s="28">
        <f>IF( ISBLANK($A59), "", VLOOKUP($A59,Backlog!$A$2:$F$207, COLUMN()))</f>
        <v>1</v>
      </c>
      <c r="D59" s="28">
        <f>IF( ISBLANK($A59), "", VLOOKUP($A59,Backlog!$A$2:$F$207, COLUMN()))</f>
        <v>1</v>
      </c>
      <c r="E59" s="28">
        <f>IF( ISBLANK($A59), "", VLOOKUP($A59,Backlog!$A$2:$F$207, COLUMN()))</f>
        <v>19</v>
      </c>
      <c r="F59" s="31" t="str">
        <f>IF( ISBLANK($A59), "", VLOOKUP($A59,Backlog!$A$2:$F$207, COLUMN()))</f>
        <v>Create Item class</v>
      </c>
    </row>
    <row r="60" spans="1:9" x14ac:dyDescent="0.25">
      <c r="A60" s="2">
        <v>4</v>
      </c>
      <c r="B60" s="28" t="str">
        <f>IF( ISBLANK($A60), "", VLOOKUP($A60,Backlog!$A$2:$F$207, COLUMN()))</f>
        <v>Completed</v>
      </c>
      <c r="C60" s="28">
        <f>IF( ISBLANK($A60), "", VLOOKUP($A60,Backlog!$A$2:$F$207, COLUMN()))</f>
        <v>0.5</v>
      </c>
      <c r="D60" s="28">
        <f>IF( ISBLANK($A60), "", VLOOKUP($A60,Backlog!$A$2:$F$207, COLUMN()))</f>
        <v>0.25</v>
      </c>
      <c r="E60" s="28">
        <f>IF( ISBLANK($A60), "", VLOOKUP($A60,Backlog!$A$2:$F$207, COLUMN()))</f>
        <v>22</v>
      </c>
      <c r="F60" s="31" t="str">
        <f>IF( ISBLANK($A60), "", VLOOKUP($A60,Backlog!$A$2:$F$207, COLUMN()))</f>
        <v>Implement an XML format to create items</v>
      </c>
    </row>
    <row r="61" spans="1:9" x14ac:dyDescent="0.25">
      <c r="A61" s="2">
        <v>8</v>
      </c>
      <c r="B61" s="28" t="str">
        <f>IF( ISBLANK($A61), "", VLOOKUP($A61,Backlog!$A$2:$F$207, COLUMN()))</f>
        <v>Completed</v>
      </c>
      <c r="C61" s="28">
        <f>IF( ISBLANK($A61), "", VLOOKUP($A61,Backlog!$A$2:$F$207, COLUMN()))</f>
        <v>0.25</v>
      </c>
      <c r="D61" s="28">
        <f>IF( ISBLANK($A61), "", VLOOKUP($A61,Backlog!$A$2:$F$207, COLUMN()))</f>
        <v>0.25</v>
      </c>
      <c r="E61" s="28">
        <f>IF( ISBLANK($A61), "", VLOOKUP($A61,Backlog!$A$2:$F$207, COLUMN()))</f>
        <v>34</v>
      </c>
      <c r="F61" s="31" t="str">
        <f>IF( ISBLANK($A61), "", VLOOKUP($A61,Backlog!$A$2:$F$207, COLUMN()))</f>
        <v>Allow entities to hold an "infinite" number of items</v>
      </c>
    </row>
    <row r="62" spans="1:9" x14ac:dyDescent="0.25">
      <c r="A62" s="2">
        <v>9</v>
      </c>
      <c r="B62" s="28" t="str">
        <f>IF( ISBLANK($A62), "", VLOOKUP($A62,Backlog!$A$2:$F$207, COLUMN()))</f>
        <v>Completed</v>
      </c>
      <c r="C62" s="28">
        <f>IF( ISBLANK($A62), "", VLOOKUP($A62,Backlog!$A$2:$F$207, COLUMN()))</f>
        <v>0.5</v>
      </c>
      <c r="D62" s="28">
        <f>IF( ISBLANK($A62), "", VLOOKUP($A62,Backlog!$A$2:$F$207, COLUMN()))</f>
        <v>0.5</v>
      </c>
      <c r="E62" s="28">
        <f>IF( ISBLANK($A62), "", VLOOKUP($A62,Backlog!$A$2:$F$207, COLUMN()))</f>
        <v>35</v>
      </c>
      <c r="F62" s="31" t="str">
        <f>IF( ISBLANK($A62), "", VLOOKUP($A62,Backlog!$A$2:$F$207, COLUMN()))</f>
        <v>store number of item type { [1,Axe], [1,Arrow], [2,Sword] }</v>
      </c>
    </row>
    <row r="63" spans="1:9" x14ac:dyDescent="0.25">
      <c r="A63" s="2">
        <v>14</v>
      </c>
      <c r="B63" s="28" t="str">
        <f>IF( ISBLANK($A63), "", VLOOKUP($A63,Backlog!$A$2:$F$207, COLUMN()))</f>
        <v>Completed</v>
      </c>
      <c r="C63" s="28">
        <f>IF( ISBLANK($A63), "", VLOOKUP($A63,Backlog!$A$2:$F$207, COLUMN()))</f>
        <v>1</v>
      </c>
      <c r="D63" s="28">
        <f>IF( ISBLANK($A63), "", VLOOKUP($A63,Backlog!$A$2:$F$207, COLUMN()))</f>
        <v>0.25</v>
      </c>
      <c r="E63" s="28">
        <f>IF( ISBLANK($A63), "", VLOOKUP($A63,Backlog!$A$2:$F$207, COLUMN()))</f>
        <v>20</v>
      </c>
      <c r="F63" s="31" t="str">
        <f>IF( ISBLANK($A63), "", VLOOKUP($A63,Backlog!$A$2:$F$207, COLUMN()))</f>
        <v>Implement item stats that effect the entity if held</v>
      </c>
    </row>
    <row r="64" spans="1:9" x14ac:dyDescent="0.25">
      <c r="A64" s="2">
        <v>24</v>
      </c>
      <c r="B64" s="28" t="str">
        <f>IF( ISBLANK($A64), "", VLOOKUP($A64,Backlog!$A$2:$F$207, COLUMN()))</f>
        <v>Completed</v>
      </c>
      <c r="C64" s="28">
        <f>IF( ISBLANK($A64), "", VLOOKUP($A64,Backlog!$A$2:$F$207, COLUMN()))</f>
        <v>1.5</v>
      </c>
      <c r="D64" s="28">
        <f>IF( ISBLANK($A64), "", VLOOKUP($A64,Backlog!$A$2:$F$207, COLUMN()))</f>
        <v>2</v>
      </c>
      <c r="E64" s="28">
        <f>IF( ISBLANK($A64), "", VLOOKUP($A64,Backlog!$A$2:$F$207, COLUMN()))</f>
        <v>3</v>
      </c>
      <c r="F64" s="31" t="str">
        <f>IF( ISBLANK($A64), "", VLOOKUP($A64,Backlog!$A$2:$F$207, COLUMN()))</f>
        <v>Create a menu that allows the player to choose 4 abilites from a catalog of abilities</v>
      </c>
    </row>
    <row r="65" spans="1:6" x14ac:dyDescent="0.25">
      <c r="A65" s="2">
        <v>33</v>
      </c>
      <c r="B65" s="28" t="str">
        <f>IF( ISBLANK($A65), "", VLOOKUP($A65,Backlog!$A$2:$F$207, COLUMN()))</f>
        <v>Not Started</v>
      </c>
      <c r="C65" s="28">
        <f>IF( ISBLANK($A65), "", VLOOKUP($A65,Backlog!$A$2:$F$207, COLUMN()))</f>
        <v>1</v>
      </c>
      <c r="D65" s="28">
        <f>IF( ISBLANK($A65), "", VLOOKUP($A65,Backlog!$A$2:$F$207, COLUMN()))</f>
        <v>0</v>
      </c>
      <c r="E65" s="28">
        <f>IF( ISBLANK($A65), "", VLOOKUP($A65,Backlog!$A$2:$F$207, COLUMN()))</f>
        <v>29</v>
      </c>
      <c r="F65" s="31" t="str">
        <f>IF( ISBLANK($A65), "", VLOOKUP($A65,Backlog!$A$2:$F$207, COLUMN()))</f>
        <v>Create quick ranged weak enemy type</v>
      </c>
    </row>
    <row r="66" spans="1:6" x14ac:dyDescent="0.25">
      <c r="A66" s="2">
        <v>35</v>
      </c>
      <c r="B66" s="28" t="str">
        <f>IF( ISBLANK($A66), "", VLOOKUP($A66,Backlog!$A$2:$F$207, COLUMN()))</f>
        <v>Completed</v>
      </c>
      <c r="C66" s="28">
        <f>IF( ISBLANK($A66), "", VLOOKUP($A66,Backlog!$A$2:$F$207, COLUMN()))</f>
        <v>1</v>
      </c>
      <c r="D66" s="28">
        <f>IF( ISBLANK($A66), "", VLOOKUP($A66,Backlog!$A$2:$F$207, COLUMN()))</f>
        <v>2</v>
      </c>
      <c r="E66" s="28">
        <f>IF( ISBLANK($A66), "", VLOOKUP($A66,Backlog!$A$2:$F$207, COLUMN()))</f>
        <v>29</v>
      </c>
      <c r="F66" s="31" t="str">
        <f>IF( ISBLANK($A66), "", VLOOKUP($A66,Backlog!$A$2:$F$207, COLUMN()))</f>
        <v>Create quick melee weak enemy type</v>
      </c>
    </row>
    <row r="67" spans="1:6" x14ac:dyDescent="0.25">
      <c r="A67" s="2">
        <v>44</v>
      </c>
      <c r="B67" s="28" t="str">
        <f>IF( ISBLANK($A67), "", VLOOKUP($A67,Backlog!$A$2:$F$207, COLUMN()))</f>
        <v>Completed</v>
      </c>
      <c r="C67" s="28">
        <f>IF( ISBLANK($A67), "", VLOOKUP($A67,Backlog!$A$2:$F$207, COLUMN()))</f>
        <v>1</v>
      </c>
      <c r="D67" s="28">
        <f>IF( ISBLANK($A67), "", VLOOKUP($A67,Backlog!$A$2:$F$207, COLUMN()))</f>
        <v>1</v>
      </c>
      <c r="E67" s="28">
        <f>IF( ISBLANK($A67), "", VLOOKUP($A67,Backlog!$A$2:$F$207, COLUMN()))</f>
        <v>38</v>
      </c>
      <c r="F67" s="31" t="str">
        <f>IF( ISBLANK($A67), "", VLOOKUP($A67,Backlog!$A$2:$F$207, COLUMN()))</f>
        <v>Implement the ability for the player to pick up items by running over them</v>
      </c>
    </row>
    <row r="68" spans="1:6" x14ac:dyDescent="0.25">
      <c r="A68" s="2">
        <v>45</v>
      </c>
      <c r="B68" s="28" t="str">
        <f>IF( ISBLANK($A68), "", VLOOKUP($A68,Backlog!$A$2:$F$207, COLUMN()))</f>
        <v>Completed</v>
      </c>
      <c r="C68" s="28">
        <v>0.25</v>
      </c>
      <c r="D68" s="28">
        <v>3</v>
      </c>
      <c r="E68" s="28">
        <f>IF( ISBLANK($A68), "", VLOOKUP($A68,Backlog!$A$2:$F$207, COLUMN()))</f>
        <v>36</v>
      </c>
      <c r="F68" s="31" t="str">
        <f>IF( ISBLANK($A68), "", VLOOKUP($A68,Backlog!$A$2:$F$207, COLUMN()))</f>
        <v>Implement an entrance and exit functionality for the player to travel from floor to floor</v>
      </c>
    </row>
    <row r="69" spans="1:6" x14ac:dyDescent="0.25">
      <c r="A69" s="2">
        <v>46</v>
      </c>
      <c r="B69" s="28" t="str">
        <f>IF( ISBLANK($A69), "", VLOOKUP($A69,Backlog!$A$2:$F$207, COLUMN()))</f>
        <v>Completed</v>
      </c>
      <c r="C69" s="28">
        <f>IF( ISBLANK($A69), "", VLOOKUP($A69,Backlog!$A$2:$F$207, COLUMN()))</f>
        <v>1</v>
      </c>
      <c r="D69" s="28">
        <f>IF( ISBLANK($A69), "", VLOOKUP($A69,Backlog!$A$2:$F$207, COLUMN()))</f>
        <v>0.5</v>
      </c>
      <c r="E69" s="28">
        <f>IF( ISBLANK($A69), "", VLOOKUP($A69,Backlog!$A$2:$F$207, COLUMN()))</f>
        <v>36</v>
      </c>
      <c r="F69" s="31" t="str">
        <f>IF( ISBLANK($A69), "", VLOOKUP($A69,Backlog!$A$2:$F$207, COLUMN()))</f>
        <v>Implement functionality for the player to return to the main menu upon losing all of their health</v>
      </c>
    </row>
    <row r="70" spans="1:6" x14ac:dyDescent="0.25">
      <c r="A70" s="2">
        <v>47</v>
      </c>
      <c r="B70" s="28" t="str">
        <f>IF( ISBLANK($A70), "", VLOOKUP($A70,Backlog!$A$2:$F$207, COLUMN()))</f>
        <v>Not Started</v>
      </c>
      <c r="C70" s="28">
        <f>IF( ISBLANK($A70), "", VLOOKUP($A70,Backlog!$A$2:$F$207, COLUMN()))</f>
        <v>1</v>
      </c>
      <c r="D70" s="28">
        <f>IF( ISBLANK($A70), "", VLOOKUP($A70,Backlog!$A$2:$F$207, COLUMN()))</f>
        <v>0</v>
      </c>
      <c r="E70" s="28">
        <f>IF( ISBLANK($A70), "", VLOOKUP($A70,Backlog!$A$2:$F$207, COLUMN()))</f>
        <v>39</v>
      </c>
      <c r="F70" s="31" t="str">
        <f>IF( ISBLANK($A70), "", VLOOKUP($A70,Backlog!$A$2:$F$207, COLUMN()))</f>
        <v>Increase enemy stats for every level</v>
      </c>
    </row>
    <row r="71" spans="1:6" x14ac:dyDescent="0.25">
      <c r="A71" s="2">
        <v>51</v>
      </c>
      <c r="B71" s="28" t="str">
        <f>IF( ISBLANK($A71), "", VLOOKUP($A71,Backlog!$A$2:$F$207, COLUMN()))</f>
        <v>Not Started</v>
      </c>
      <c r="C71" s="28">
        <f>IF( ISBLANK($A71), "", VLOOKUP($A71,Backlog!$A$2:$F$207, COLUMN()))</f>
        <v>1.5</v>
      </c>
      <c r="D71" s="28">
        <f>IF( ISBLANK($A71), "", VLOOKUP($A71,Backlog!$A$2:$F$207, COLUMN()))</f>
        <v>0</v>
      </c>
      <c r="E71" s="28">
        <f>IF( ISBLANK($A71), "", VLOOKUP($A71,Backlog!$A$2:$F$207, COLUMN()))</f>
        <v>37</v>
      </c>
      <c r="F71" s="31" t="str">
        <f>IF( ISBLANK($A71), "", VLOOKUP($A71,Backlog!$A$2:$F$207, COLUMN()))</f>
        <v>Write save state to XML</v>
      </c>
    </row>
    <row r="72" spans="1:6" x14ac:dyDescent="0.25">
      <c r="A72" s="2">
        <v>52</v>
      </c>
      <c r="B72" s="28" t="str">
        <f>IF( ISBLANK($A72), "", VLOOKUP($A72,Backlog!$A$2:$F$207, COLUMN()))</f>
        <v>Not Started</v>
      </c>
      <c r="C72" s="28">
        <f>IF( ISBLANK($A72), "", VLOOKUP($A72,Backlog!$A$2:$F$207, COLUMN()))</f>
        <v>1</v>
      </c>
      <c r="D72" s="28">
        <f>IF( ISBLANK($A72), "", VLOOKUP($A72,Backlog!$A$2:$F$207, COLUMN()))</f>
        <v>0</v>
      </c>
      <c r="E72" s="28">
        <f>IF( ISBLANK($A72), "", VLOOKUP($A72,Backlog!$A$2:$F$207, COLUMN()))</f>
        <v>37</v>
      </c>
      <c r="F72" s="31" t="str">
        <f>IF( ISBLANK($A72), "", VLOOKUP($A72,Backlog!$A$2:$F$207, COLUMN()))</f>
        <v>Read game save state from XML</v>
      </c>
    </row>
    <row r="73" spans="1:6" x14ac:dyDescent="0.25">
      <c r="A73" s="2">
        <v>58</v>
      </c>
      <c r="B73" s="28" t="str">
        <f>IF( ISBLANK($A73), "", VLOOKUP($A73,Backlog!$A$2:$F$207, COLUMN()))</f>
        <v>Completed</v>
      </c>
      <c r="C73" s="28">
        <f>IF( ISBLANK($A73), "", VLOOKUP($A73,Backlog!$A$2:$F$207, COLUMN()))</f>
        <v>1</v>
      </c>
      <c r="D73" s="28">
        <f>IF( ISBLANK($A73), "", VLOOKUP($A73,Backlog!$A$2:$F$207, COLUMN()))</f>
        <v>1.5</v>
      </c>
      <c r="E73" s="28" t="str">
        <f>IF( ISBLANK($A73), "", VLOOKUP($A73,Backlog!$A$2:$F$207, COLUMN()))</f>
        <v>3, 16</v>
      </c>
      <c r="F73" s="31" t="str">
        <f>IF( ISBLANK($A73), "", VLOOKUP($A73,Backlog!$A$2:$F$207, COLUMN()))</f>
        <v>Implement Projectile Ability type</v>
      </c>
    </row>
    <row r="74" spans="1:6" x14ac:dyDescent="0.25">
      <c r="A74" s="2">
        <v>59</v>
      </c>
      <c r="B74" s="28" t="str">
        <f>IF( ISBLANK($A74), "", VLOOKUP($A74,Backlog!$A$2:$F$207, COLUMN()))</f>
        <v>Completed</v>
      </c>
      <c r="C74" s="28">
        <f>IF( ISBLANK($A74), "", VLOOKUP($A74,Backlog!$A$2:$F$207, COLUMN()))</f>
        <v>1</v>
      </c>
      <c r="D74" s="28">
        <f>IF( ISBLANK($A74), "", VLOOKUP($A74,Backlog!$A$2:$F$207, COLUMN()))</f>
        <v>0.75</v>
      </c>
      <c r="E74" s="28" t="str">
        <f>IF( ISBLANK($A74), "", VLOOKUP($A74,Backlog!$A$2:$F$207, COLUMN()))</f>
        <v>3, 16</v>
      </c>
      <c r="F74" s="31" t="str">
        <f>IF( ISBLANK($A74), "", VLOOKUP($A74,Backlog!$A$2:$F$207, COLUMN()))</f>
        <v>Implement targeted ability type</v>
      </c>
    </row>
    <row r="75" spans="1:6" x14ac:dyDescent="0.25">
      <c r="A75" s="2">
        <v>86</v>
      </c>
      <c r="B75" s="28" t="str">
        <f>IF( ISBLANK($A75), "", VLOOKUP($A75,Backlog!$A$2:$F$207, COLUMN()))</f>
        <v>Completed</v>
      </c>
      <c r="C75" s="28">
        <f>IF( ISBLANK($A75), "", VLOOKUP($A75,Backlog!$A$2:$F$207, COLUMN()))</f>
        <v>1</v>
      </c>
      <c r="D75" s="28">
        <f>IF( ISBLANK($A75), "", VLOOKUP($A75,Backlog!$A$2:$F$207, COLUMN()))</f>
        <v>1</v>
      </c>
      <c r="E75" s="28" t="str">
        <f>IF( ISBLANK($A75), "", VLOOKUP($A75,Backlog!$A$2:$F$207, COLUMN()))</f>
        <v>-</v>
      </c>
      <c r="F75" s="31" t="str">
        <f>IF( ISBLANK($A75), "", VLOOKUP($A75,Backlog!$A$2:$F$207, COLUMN()))</f>
        <v>Add attack move cursor state</v>
      </c>
    </row>
    <row r="76" spans="1:6" x14ac:dyDescent="0.25">
      <c r="A76" s="2">
        <v>87</v>
      </c>
      <c r="B76" s="28" t="str">
        <f>IF( ISBLANK($A76), "", VLOOKUP($A76,Backlog!$A$2:$F$207, COLUMN()))</f>
        <v>Completed</v>
      </c>
      <c r="C76" s="28">
        <f>IF( ISBLANK($A76), "", VLOOKUP($A76,Backlog!$A$2:$F$207, COLUMN()))</f>
        <v>2</v>
      </c>
      <c r="D76" s="28">
        <f>IF( ISBLANK($A76), "", VLOOKUP($A76,Backlog!$A$2:$F$207, COLUMN()))</f>
        <v>1.5</v>
      </c>
      <c r="E76" s="28" t="str">
        <f>IF( ISBLANK($A76), "", VLOOKUP($A76,Backlog!$A$2:$F$207, COLUMN()))</f>
        <v>-</v>
      </c>
      <c r="F76" s="31" t="str">
        <f>IF( ISBLANK($A76), "", VLOOKUP($A76,Backlog!$A$2:$F$207, COLUMN()))</f>
        <v>Add player attack move state</v>
      </c>
    </row>
    <row r="77" spans="1:6" x14ac:dyDescent="0.25">
      <c r="A77" s="2">
        <v>88</v>
      </c>
      <c r="B77" s="28" t="str">
        <f>IF( ISBLANK($A77), "", VLOOKUP($A77,Backlog!$A$2:$F$207, COLUMN()))</f>
        <v>Completed</v>
      </c>
      <c r="C77" s="28">
        <f>IF( ISBLANK($A77), "", VLOOKUP($A77,Backlog!$A$2:$F$207, COLUMN()))</f>
        <v>1.5</v>
      </c>
      <c r="D77" s="28">
        <f>IF( ISBLANK($A77), "", VLOOKUP($A77,Backlog!$A$2:$F$207, COLUMN()))</f>
        <v>0.75</v>
      </c>
      <c r="E77" s="28" t="str">
        <f>IF( ISBLANK($A77), "", VLOOKUP($A77,Backlog!$A$2:$F$207, COLUMN()))</f>
        <v>-</v>
      </c>
      <c r="F77" s="31" t="str">
        <f>IF( ISBLANK($A77), "", VLOOKUP($A77,Backlog!$A$2:$F$207, COLUMN()))</f>
        <v>Add a raycast for line of sight logic</v>
      </c>
    </row>
    <row r="78" spans="1:6" x14ac:dyDescent="0.25">
      <c r="A78" s="2">
        <v>89</v>
      </c>
      <c r="B78" s="28" t="str">
        <f>IF( ISBLANK($A78), "", VLOOKUP($A78,Backlog!$A$2:$F$207, COLUMN()))</f>
        <v>Not Started</v>
      </c>
      <c r="C78" s="28">
        <f>IF( ISBLANK($A78), "", VLOOKUP($A78,Backlog!$A$2:$F$207, COLUMN()))</f>
        <v>3</v>
      </c>
      <c r="D78" s="28">
        <f>IF( ISBLANK($A78), "", VLOOKUP($A78,Backlog!$A$2:$F$207, COLUMN()))</f>
        <v>0</v>
      </c>
      <c r="E78" s="28" t="str">
        <f>IF( ISBLANK($A78), "", VLOOKUP($A78,Backlog!$A$2:$F$207, COLUMN()))</f>
        <v>-</v>
      </c>
      <c r="F78" s="31" t="str">
        <f>IF( ISBLANK($A78), "", VLOOKUP($A78,Backlog!$A$2:$F$207, COLUMN()))</f>
        <v>Add Map::PathFromLocationToPoint</v>
      </c>
    </row>
    <row r="79" spans="1:6" x14ac:dyDescent="0.25">
      <c r="A79" s="2">
        <v>90</v>
      </c>
      <c r="B79" s="28" t="str">
        <f>IF( ISBLANK($A79), "", VLOOKUP($A79,Backlog!$A$2:$F$207, COLUMN()))</f>
        <v>Completed</v>
      </c>
      <c r="C79" s="28">
        <f>IF( ISBLANK($A79), "", VLOOKUP($A79,Backlog!$A$2:$F$207, COLUMN()))</f>
        <v>2</v>
      </c>
      <c r="D79" s="28">
        <f>IF( ISBLANK($A79), "", VLOOKUP($A79,Backlog!$A$2:$F$207, COLUMN()))</f>
        <v>2</v>
      </c>
      <c r="E79" s="28" t="str">
        <f>IF( ISBLANK($A79), "", VLOOKUP($A79,Backlog!$A$2:$F$207, COLUMN()))</f>
        <v>-</v>
      </c>
      <c r="F79" s="31" t="str">
        <f>IF( ISBLANK($A79), "", VLOOKUP($A79,Backlog!$A$2:$F$207, COLUMN()))</f>
        <v>Get Audio assets for: BGM, PlayerAttack, EnemyAttack, pick up Item</v>
      </c>
    </row>
    <row r="80" spans="1:6" x14ac:dyDescent="0.25">
      <c r="A80" s="2">
        <v>91</v>
      </c>
      <c r="B80" s="28" t="str">
        <f>IF( ISBLANK($A80), "", VLOOKUP($A80,Backlog!$A$2:$F$207, COLUMN()))</f>
        <v>Completed</v>
      </c>
      <c r="C80" s="28">
        <f>IF( ISBLANK($A80), "", VLOOKUP($A80,Backlog!$A$2:$F$207, COLUMN()))</f>
        <v>1.5</v>
      </c>
      <c r="D80" s="28">
        <f>IF( ISBLANK($A80), "", VLOOKUP($A80,Backlog!$A$2:$F$207, COLUMN()))</f>
        <v>1.5</v>
      </c>
      <c r="E80" s="28" t="str">
        <f>IF( ISBLANK($A80), "", VLOOKUP($A80,Backlog!$A$2:$F$207, COLUMN()))</f>
        <v>-</v>
      </c>
      <c r="F80" s="31" t="str">
        <f>IF( ISBLANK($A80), "", VLOOKUP($A80,Backlog!$A$2:$F$207, COLUMN()))</f>
        <v>Implement playing audio on actions</v>
      </c>
    </row>
    <row r="81" spans="1:6" x14ac:dyDescent="0.25">
      <c r="A81" s="2">
        <v>92</v>
      </c>
      <c r="B81" s="28" t="str">
        <f>IF( ISBLANK($A81), "", VLOOKUP($A81,Backlog!$A$2:$F$207, COLUMN()))</f>
        <v>Completed</v>
      </c>
      <c r="C81" s="28">
        <f>IF( ISBLANK($A81), "", VLOOKUP($A81,Backlog!$A$2:$F$207, COLUMN()))</f>
        <v>1</v>
      </c>
      <c r="D81" s="28">
        <f>IF( ISBLANK($A81), "", VLOOKUP($A81,Backlog!$A$2:$F$207, COLUMN()))</f>
        <v>1</v>
      </c>
      <c r="E81" s="28" t="str">
        <f>IF( ISBLANK($A81), "", VLOOKUP($A81,Backlog!$A$2:$F$207, COLUMN()))</f>
        <v>-</v>
      </c>
      <c r="F81" s="31" t="str">
        <f>IF( ISBLANK($A81), "", VLOOKUP($A81,Backlog!$A$2:$F$207, COLUMN()))</f>
        <v>Creat UI button for menus</v>
      </c>
    </row>
    <row r="82" spans="1:6" x14ac:dyDescent="0.25">
      <c r="A82" s="2">
        <v>93</v>
      </c>
      <c r="B82" s="28" t="str">
        <f>IF( ISBLANK($A82), "", VLOOKUP($A82,Backlog!$A$2:$F$207, COLUMN()))</f>
        <v>Completed</v>
      </c>
      <c r="C82" s="28">
        <f>IF( ISBLANK($A82), "", VLOOKUP($A82,Backlog!$A$2:$F$207, COLUMN()))</f>
        <v>1.5</v>
      </c>
      <c r="D82" s="28">
        <f>IF( ISBLANK($A82), "", VLOOKUP($A82,Backlog!$A$2:$F$207, COLUMN()))</f>
        <v>1.5</v>
      </c>
      <c r="E82" s="28" t="str">
        <f>IF( ISBLANK($A82), "", VLOOKUP($A82,Backlog!$A$2:$F$207, COLUMN()))</f>
        <v>-</v>
      </c>
      <c r="F82" s="31" t="str">
        <f>IF( ISBLANK($A82), "", VLOOKUP($A82,Backlog!$A$2:$F$207, COLUMN()))</f>
        <v>Create Game management of states MENU-&gt;PLAYING-&gt;LOSE-&gt;MENU</v>
      </c>
    </row>
    <row r="83" spans="1:6" x14ac:dyDescent="0.25">
      <c r="A83" s="2">
        <v>94</v>
      </c>
      <c r="B83" s="28" t="str">
        <f>IF( ISBLANK($A83), "", VLOOKUP($A83,Backlog!$A$2:$F$207, COLUMN()))</f>
        <v>Completed</v>
      </c>
      <c r="C83" s="28">
        <f>IF( ISBLANK($A83), "", VLOOKUP($A83,Backlog!$A$2:$F$207, COLUMN()))</f>
        <v>1.5</v>
      </c>
      <c r="D83" s="28">
        <f>IF( ISBLANK($A83), "", VLOOKUP($A83,Backlog!$A$2:$F$207, COLUMN()))</f>
        <v>1</v>
      </c>
      <c r="E83" s="28" t="str">
        <f>IF( ISBLANK($A83), "", VLOOKUP($A83,Backlog!$A$2:$F$207, COLUMN()))</f>
        <v>-</v>
      </c>
      <c r="F83" s="31" t="str">
        <f>IF( ISBLANK($A83), "", VLOOKUP($A83,Backlog!$A$2:$F$207, COLUMN()))</f>
        <v>Create main menu</v>
      </c>
    </row>
    <row r="84" spans="1:6" x14ac:dyDescent="0.25">
      <c r="A84" s="2">
        <v>95</v>
      </c>
      <c r="B84" s="28" t="str">
        <f>IF( ISBLANK($A84), "", VLOOKUP($A84,Backlog!$A$2:$F$207, COLUMN()))</f>
        <v>Completed</v>
      </c>
      <c r="C84" s="28">
        <f>IF( ISBLANK($A84), "", VLOOKUP($A84,Backlog!$A$2:$F$207, COLUMN()))</f>
        <v>1.5</v>
      </c>
      <c r="D84" s="28">
        <f>IF( ISBLANK($A84), "", VLOOKUP($A84,Backlog!$A$2:$F$207, COLUMN()))</f>
        <v>1</v>
      </c>
      <c r="E84" s="28" t="str">
        <f>IF( ISBLANK($A84), "", VLOOKUP($A84,Backlog!$A$2:$F$207, COLUMN()))</f>
        <v>-</v>
      </c>
      <c r="F84" s="31" t="str">
        <f>IF( ISBLANK($A84), "", VLOOKUP($A84,Backlog!$A$2:$F$207, COLUMN()))</f>
        <v>Create pause menu</v>
      </c>
    </row>
    <row r="85" spans="1:6" x14ac:dyDescent="0.25">
      <c r="A85" s="2">
        <v>96</v>
      </c>
      <c r="B85" s="28" t="str">
        <f>IF( ISBLANK($A85), "", VLOOKUP($A85,Backlog!$A$2:$F$207, COLUMN()))</f>
        <v>Not Started</v>
      </c>
      <c r="C85" s="28">
        <f>IF( ISBLANK($A85), "", VLOOKUP($A85,Backlog!$A$2:$F$207, COLUMN()))</f>
        <v>1</v>
      </c>
      <c r="D85" s="28">
        <f>IF( ISBLANK($A85), "", VLOOKUP($A85,Backlog!$A$2:$F$207, COLUMN()))</f>
        <v>0</v>
      </c>
      <c r="E85" s="28" t="str">
        <f>IF( ISBLANK($A85), "", VLOOKUP($A85,Backlog!$A$2:$F$207, COLUMN()))</f>
        <v>-</v>
      </c>
      <c r="F85" s="31" t="str">
        <f>IF( ISBLANK($A85), "", VLOOKUP($A85,Backlog!$A$2:$F$207, COLUMN()))</f>
        <v>Add SFX volume control to menus</v>
      </c>
    </row>
    <row r="86" spans="1:6" x14ac:dyDescent="0.25">
      <c r="A86" s="2">
        <v>97</v>
      </c>
      <c r="B86" s="28" t="str">
        <f>IF( ISBLANK($A86), "", VLOOKUP($A86,Backlog!$A$2:$F$207, COLUMN()))</f>
        <v>Not Started</v>
      </c>
      <c r="C86" s="28">
        <f>IF( ISBLANK($A86), "", VLOOKUP($A86,Backlog!$A$2:$F$207, COLUMN()))</f>
        <v>1</v>
      </c>
      <c r="D86" s="28">
        <f>IF( ISBLANK($A86), "", VLOOKUP($A86,Backlog!$A$2:$F$207, COLUMN()))</f>
        <v>0</v>
      </c>
      <c r="E86" s="28" t="str">
        <f>IF( ISBLANK($A86), "", VLOOKUP($A86,Backlog!$A$2:$F$207, COLUMN()))</f>
        <v>-</v>
      </c>
      <c r="F86" s="31" t="str">
        <f>IF( ISBLANK($A86), "", VLOOKUP($A86,Backlog!$A$2:$F$207, COLUMN()))</f>
        <v>Add BGM volume control to menus</v>
      </c>
    </row>
    <row r="87" spans="1:6" ht="15.75" thickBot="1" x14ac:dyDescent="0.3">
      <c r="A87" s="59" t="s">
        <v>169</v>
      </c>
      <c r="B87" s="77"/>
      <c r="C87" s="77"/>
      <c r="D87" s="77"/>
      <c r="E87" s="77"/>
      <c r="F87" s="78"/>
    </row>
    <row r="88" spans="1:6" s="26" customFormat="1" ht="15.75" thickTop="1" x14ac:dyDescent="0.25">
      <c r="A88" s="26">
        <v>98</v>
      </c>
      <c r="B88" s="32" t="str">
        <f>IF( ISBLANK($A88), "", VLOOKUP($A88,Backlog!$A$2:$F$207, COLUMN()))</f>
        <v>Completed</v>
      </c>
      <c r="C88" s="32">
        <f>IF( ISBLANK($A88), "", VLOOKUP($A88,Backlog!$A$2:$F$207, COLUMN()))</f>
        <v>0</v>
      </c>
      <c r="D88" s="32">
        <f>IF( ISBLANK($A88), "", VLOOKUP($A88,Backlog!$A$2:$F$207, COLUMN()))</f>
        <v>0.25</v>
      </c>
      <c r="E88" s="32" t="str">
        <f>IF( ISBLANK($A88), "", VLOOKUP($A88,Backlog!$A$2:$F$207, COLUMN()))</f>
        <v>-</v>
      </c>
      <c r="F88" s="33" t="str">
        <f>IF( ISBLANK($A88), "", VLOOKUP($A88,Backlog!$A$2:$F$207, COLUMN()))</f>
        <v>Add Ability key to ability UI box</v>
      </c>
    </row>
    <row r="89" spans="1:6" ht="15.75" thickBot="1" x14ac:dyDescent="0.3">
      <c r="A89" s="2">
        <v>37</v>
      </c>
      <c r="B89" s="39" t="str">
        <f>IF( ISBLANK($A89), "", VLOOKUP($A89,Backlog!$A$2:$F$207, COLUMN()))</f>
        <v>Completed</v>
      </c>
      <c r="C89" s="39">
        <f>IF( ISBLANK($A89), "", VLOOKUP($A89,Backlog!$A$2:$F$207, COLUMN()))</f>
        <v>1.5</v>
      </c>
      <c r="D89" s="39">
        <f>IF( ISBLANK($A89), "", VLOOKUP($A89,Backlog!$A$2:$F$207, COLUMN()))</f>
        <v>1</v>
      </c>
      <c r="E89" s="39">
        <f>IF( ISBLANK($A89), "", VLOOKUP($A89,Backlog!$A$2:$F$207, COLUMN()))</f>
        <v>30</v>
      </c>
      <c r="F89" s="30" t="str">
        <f>IF( ISBLANK($A89), "", VLOOKUP($A89,Backlog!$A$2:$F$207, COLUMN()))</f>
        <v>Implement simple AI for enemy to move and attack the player</v>
      </c>
    </row>
    <row r="90" spans="1:6" s="57" customFormat="1" ht="4.5" customHeight="1" thickTop="1" x14ac:dyDescent="0.25">
      <c r="B90" s="58"/>
      <c r="C90" s="58"/>
      <c r="D90" s="58"/>
      <c r="E90" s="58"/>
    </row>
    <row r="91" spans="1:6" x14ac:dyDescent="0.25">
      <c r="A91" s="79" t="s">
        <v>174</v>
      </c>
      <c r="B91" s="80" t="s">
        <v>72</v>
      </c>
      <c r="C91" s="81">
        <v>44026</v>
      </c>
      <c r="D91" s="80" t="s">
        <v>73</v>
      </c>
      <c r="E91" s="81">
        <v>44032</v>
      </c>
      <c r="F91" s="79" t="str">
        <f>"Total Hours Completed: " &amp; SUM(D93:D105)</f>
        <v>Total Hours Completed: 12</v>
      </c>
    </row>
    <row r="92" spans="1:6" x14ac:dyDescent="0.25">
      <c r="A92" s="29">
        <v>47</v>
      </c>
      <c r="B92" s="39" t="str">
        <f>IF( ISBLANK($A92), "", VLOOKUP($A92,Backlog!$A$2:$F$207, COLUMN()))</f>
        <v>Not Started</v>
      </c>
      <c r="C92" s="39">
        <f>IF( ISBLANK($A92), "", VLOOKUP($A92,Backlog!$A$2:$F$207, COLUMN()))</f>
        <v>1</v>
      </c>
      <c r="D92" s="39">
        <f>IF( ISBLANK($A92), "", VLOOKUP($A92,Backlog!$A$2:$F$207, COLUMN()))</f>
        <v>0</v>
      </c>
      <c r="E92" s="39">
        <f>IF( ISBLANK($A92), "", VLOOKUP($A92,Backlog!$A$2:$F$207, COLUMN()))</f>
        <v>39</v>
      </c>
      <c r="F92" s="30" t="str">
        <f>IF( ISBLANK($A92), "", VLOOKUP($A92,Backlog!$A$2:$F$207, COLUMN()))</f>
        <v>Increase enemy stats for every level</v>
      </c>
    </row>
    <row r="93" spans="1:6" x14ac:dyDescent="0.25">
      <c r="A93" s="2">
        <v>51</v>
      </c>
      <c r="B93" s="39" t="str">
        <f>IF( ISBLANK($A93), "", VLOOKUP($A93,Backlog!$A$2:$F$207, COLUMN()))</f>
        <v>Not Started</v>
      </c>
      <c r="C93" s="39">
        <f>IF( ISBLANK($A93), "", VLOOKUP($A93,Backlog!$A$2:$F$207, COLUMN()))</f>
        <v>1.5</v>
      </c>
      <c r="D93" s="39">
        <f>IF( ISBLANK($A93), "", VLOOKUP($A93,Backlog!$A$2:$F$207, COLUMN()))</f>
        <v>0</v>
      </c>
      <c r="E93" s="39">
        <f>IF( ISBLANK($A93), "", VLOOKUP($A93,Backlog!$A$2:$F$207, COLUMN()))</f>
        <v>37</v>
      </c>
      <c r="F93" s="30" t="str">
        <f>IF( ISBLANK($A93), "", VLOOKUP($A93,Backlog!$A$2:$F$207, COLUMN()))</f>
        <v>Write save state to XML</v>
      </c>
    </row>
    <row r="94" spans="1:6" x14ac:dyDescent="0.25">
      <c r="A94" s="2">
        <v>52</v>
      </c>
      <c r="B94" s="39" t="str">
        <f>IF( ISBLANK($A94), "", VLOOKUP($A94,Backlog!$A$2:$F$207, COLUMN()))</f>
        <v>Not Started</v>
      </c>
      <c r="C94" s="39">
        <f>IF( ISBLANK($A94), "", VLOOKUP($A94,Backlog!$A$2:$F$207, COLUMN()))</f>
        <v>1</v>
      </c>
      <c r="D94" s="39">
        <f>IF( ISBLANK($A94), "", VLOOKUP($A94,Backlog!$A$2:$F$207, COLUMN()))</f>
        <v>0</v>
      </c>
      <c r="E94" s="39">
        <f>IF( ISBLANK($A94), "", VLOOKUP($A94,Backlog!$A$2:$F$207, COLUMN()))</f>
        <v>37</v>
      </c>
      <c r="F94" s="30" t="str">
        <f>IF( ISBLANK($A94), "", VLOOKUP($A94,Backlog!$A$2:$F$207, COLUMN()))</f>
        <v>Read game save state from XML</v>
      </c>
    </row>
    <row r="95" spans="1:6" x14ac:dyDescent="0.25">
      <c r="A95" s="2">
        <v>90</v>
      </c>
      <c r="B95" s="39" t="str">
        <f>IF( ISBLANK($A95), "", VLOOKUP($A95,Backlog!$A$2:$F$207, COLUMN()))</f>
        <v>Completed</v>
      </c>
      <c r="C95" s="39">
        <f>IF( ISBLANK($A95), "", VLOOKUP($A95,Backlog!$A$2:$F$207, COLUMN()))</f>
        <v>2</v>
      </c>
      <c r="D95" s="39">
        <f>IF( ISBLANK($A95), "", VLOOKUP($A95,Backlog!$A$2:$F$207, COLUMN()))</f>
        <v>2</v>
      </c>
      <c r="E95" s="39" t="str">
        <f>IF( ISBLANK($A95), "", VLOOKUP($A95,Backlog!$A$2:$F$207, COLUMN()))</f>
        <v>-</v>
      </c>
      <c r="F95" s="30" t="str">
        <f>IF( ISBLANK($A95), "", VLOOKUP($A95,Backlog!$A$2:$F$207, COLUMN()))</f>
        <v>Get Audio assets for: BGM, PlayerAttack, EnemyAttack, pick up Item</v>
      </c>
    </row>
    <row r="96" spans="1:6" x14ac:dyDescent="0.25">
      <c r="A96" s="2">
        <v>91</v>
      </c>
      <c r="B96" s="39" t="str">
        <f>IF( ISBLANK($A96), "", VLOOKUP($A96,Backlog!$A$2:$F$207, COLUMN()))</f>
        <v>Completed</v>
      </c>
      <c r="C96" s="39">
        <f>IF( ISBLANK($A96), "", VLOOKUP($A96,Backlog!$A$2:$F$207, COLUMN()))</f>
        <v>1.5</v>
      </c>
      <c r="D96" s="39">
        <f>IF( ISBLANK($A96), "", VLOOKUP($A96,Backlog!$A$2:$F$207, COLUMN()))</f>
        <v>1.5</v>
      </c>
      <c r="E96" s="39" t="str">
        <f>IF( ISBLANK($A96), "", VLOOKUP($A96,Backlog!$A$2:$F$207, COLUMN()))</f>
        <v>-</v>
      </c>
      <c r="F96" s="30" t="str">
        <f>IF( ISBLANK($A96), "", VLOOKUP($A96,Backlog!$A$2:$F$207, COLUMN()))</f>
        <v>Implement playing audio on actions</v>
      </c>
    </row>
    <row r="97" spans="1:6" x14ac:dyDescent="0.25">
      <c r="A97" s="2">
        <v>96</v>
      </c>
      <c r="B97" s="39" t="str">
        <f>IF( ISBLANK($A97), "", VLOOKUP($A97,Backlog!$A$2:$F$207, COLUMN()))</f>
        <v>Not Started</v>
      </c>
      <c r="C97" s="39">
        <f>IF( ISBLANK($A97), "", VLOOKUP($A97,Backlog!$A$2:$F$207, COLUMN()))</f>
        <v>1</v>
      </c>
      <c r="D97" s="39">
        <f>IF( ISBLANK($A97), "", VLOOKUP($A97,Backlog!$A$2:$F$207, COLUMN()))</f>
        <v>0</v>
      </c>
      <c r="E97" s="39" t="str">
        <f>IF( ISBLANK($A97), "", VLOOKUP($A97,Backlog!$A$2:$F$207, COLUMN()))</f>
        <v>-</v>
      </c>
      <c r="F97" s="30" t="str">
        <f>IF( ISBLANK($A97), "", VLOOKUP($A97,Backlog!$A$2:$F$207, COLUMN()))</f>
        <v>Add SFX volume control to menus</v>
      </c>
    </row>
    <row r="98" spans="1:6" x14ac:dyDescent="0.25">
      <c r="A98" s="2">
        <v>97</v>
      </c>
      <c r="B98" s="39" t="str">
        <f>IF( ISBLANK($A98), "", VLOOKUP($A98,Backlog!$A$2:$F$207, COLUMN()))</f>
        <v>Not Started</v>
      </c>
      <c r="C98" s="39">
        <f>IF( ISBLANK($A98), "", VLOOKUP($A98,Backlog!$A$2:$F$207, COLUMN()))</f>
        <v>1</v>
      </c>
      <c r="D98" s="39">
        <f>IF( ISBLANK($A98), "", VLOOKUP($A98,Backlog!$A$2:$F$207, COLUMN()))</f>
        <v>0</v>
      </c>
      <c r="E98" s="39" t="str">
        <f>IF( ISBLANK($A98), "", VLOOKUP($A98,Backlog!$A$2:$F$207, COLUMN()))</f>
        <v>-</v>
      </c>
      <c r="F98" s="30" t="str">
        <f>IF( ISBLANK($A98), "", VLOOKUP($A98,Backlog!$A$2:$F$207, COLUMN()))</f>
        <v>Add BGM volume control to menus</v>
      </c>
    </row>
    <row r="99" spans="1:6" x14ac:dyDescent="0.25">
      <c r="A99" s="2">
        <v>99</v>
      </c>
      <c r="B99" s="39" t="str">
        <f>IF( ISBLANK($A99), "", VLOOKUP($A99,Backlog!$A$2:$F$207, COLUMN()))</f>
        <v>Completed</v>
      </c>
      <c r="C99" s="39">
        <f>IF( ISBLANK($A99), "", VLOOKUP($A99,Backlog!$A$2:$F$207, COLUMN()))</f>
        <v>2</v>
      </c>
      <c r="D99" s="39">
        <f>IF( ISBLANK($A99), "", VLOOKUP($A99,Backlog!$A$2:$F$207, COLUMN()))</f>
        <v>2</v>
      </c>
      <c r="E99" s="39" t="str">
        <f>IF( ISBLANK($A99), "", VLOOKUP($A99,Backlog!$A$2:$F$207, COLUMN()))</f>
        <v>-</v>
      </c>
      <c r="F99" s="30" t="str">
        <f>IF( ISBLANK($A99), "", VLOOKUP($A99,Backlog!$A$2:$F$207, COLUMN()))</f>
        <v>Create 2 Additional Maps</v>
      </c>
    </row>
    <row r="100" spans="1:6" x14ac:dyDescent="0.25">
      <c r="A100" s="2">
        <v>100</v>
      </c>
      <c r="B100" s="39" t="str">
        <f>IF( ISBLANK($A100), "", VLOOKUP($A100,Backlog!$A$2:$F$207, COLUMN()))</f>
        <v>Completed</v>
      </c>
      <c r="C100" s="39">
        <f>IF( ISBLANK($A100), "", VLOOKUP($A100,Backlog!$A$2:$F$207, COLUMN()))</f>
        <v>2</v>
      </c>
      <c r="D100" s="39">
        <f>IF( ISBLANK($A100), "", VLOOKUP($A100,Backlog!$A$2:$F$207, COLUMN()))</f>
        <v>0.5</v>
      </c>
      <c r="E100" s="39" t="str">
        <f>IF( ISBLANK($A100), "", VLOOKUP($A100,Backlog!$A$2:$F$207, COLUMN()))</f>
        <v>-</v>
      </c>
      <c r="F100" s="30" t="str">
        <f>IF( ISBLANK($A100), "", VLOOKUP($A100,Backlog!$A$2:$F$207, COLUMN()))</f>
        <v>Create Additional Items</v>
      </c>
    </row>
    <row r="101" spans="1:6" x14ac:dyDescent="0.25">
      <c r="A101" s="2">
        <v>101</v>
      </c>
      <c r="B101" s="39" t="str">
        <f>IF( ISBLANK($A101), "", VLOOKUP($A101,Backlog!$A$2:$F$207, COLUMN()))</f>
        <v>Not Started</v>
      </c>
      <c r="C101" s="39">
        <f>IF( ISBLANK($A101), "", VLOOKUP($A101,Backlog!$A$2:$F$207, COLUMN()))</f>
        <v>2</v>
      </c>
      <c r="D101" s="39">
        <f>IF( ISBLANK($A101), "", VLOOKUP($A101,Backlog!$A$2:$F$207, COLUMN()))</f>
        <v>0</v>
      </c>
      <c r="E101" s="39" t="str">
        <f>IF( ISBLANK($A101), "", VLOOKUP($A101,Backlog!$A$2:$F$207, COLUMN()))</f>
        <v>-</v>
      </c>
      <c r="F101" s="30" t="str">
        <f>IF( ISBLANK($A101), "", VLOOKUP($A101,Backlog!$A$2:$F$207, COLUMN()))</f>
        <v>Create Additional Abilities</v>
      </c>
    </row>
    <row r="102" spans="1:6" x14ac:dyDescent="0.25">
      <c r="A102" s="2">
        <v>54</v>
      </c>
      <c r="B102" s="39" t="str">
        <f>IF( ISBLANK($A102), "", VLOOKUP($A102,Backlog!$A$2:$F$207, COLUMN()))</f>
        <v>Completed</v>
      </c>
      <c r="C102" s="39">
        <f>IF( ISBLANK($A102), "", VLOOKUP($A102,Backlog!$A$2:$F$207, COLUMN()))</f>
        <v>10</v>
      </c>
      <c r="D102" s="39">
        <f>IF( ISBLANK($A102), "", VLOOKUP($A102,Backlog!$A$2:$F$207, COLUMN()))</f>
        <v>1.5</v>
      </c>
      <c r="E102" s="39" t="str">
        <f>IF( ISBLANK($A102), "", VLOOKUP($A102,Backlog!$A$2:$F$207, COLUMN()))</f>
        <v>-</v>
      </c>
      <c r="F102" s="30" t="str">
        <f>IF( ISBLANK($A102), "", VLOOKUP($A102,Backlog!$A$2:$F$207, COLUMN()))</f>
        <v>Polish</v>
      </c>
    </row>
    <row r="103" spans="1:6" x14ac:dyDescent="0.25">
      <c r="A103" s="2">
        <v>55</v>
      </c>
      <c r="B103" s="39" t="str">
        <f>IF( ISBLANK($A103), "", VLOOKUP($A103,Backlog!$A$2:$F$207, COLUMN()))</f>
        <v>Completed</v>
      </c>
      <c r="C103" s="39">
        <f>IF( ISBLANK($A103), "", VLOOKUP($A103,Backlog!$A$2:$F$207, COLUMN()))</f>
        <v>10</v>
      </c>
      <c r="D103" s="39">
        <f>IF( ISBLANK($A103), "", VLOOKUP($A103,Backlog!$A$2:$F$207, COLUMN()))</f>
        <v>1</v>
      </c>
      <c r="E103" s="39" t="str">
        <f>IF( ISBLANK($A103), "", VLOOKUP($A103,Backlog!$A$2:$F$207, COLUMN()))</f>
        <v>-</v>
      </c>
      <c r="F103" s="30" t="str">
        <f>IF( ISBLANK($A103), "", VLOOKUP($A103,Backlog!$A$2:$F$207, COLUMN()))</f>
        <v>Bug Fixing</v>
      </c>
    </row>
    <row r="104" spans="1:6" x14ac:dyDescent="0.25">
      <c r="A104" s="2">
        <v>102</v>
      </c>
      <c r="B104" s="39" t="str">
        <f>IF( ISBLANK($A104), "", VLOOKUP($A104,Backlog!$A$2:$F$207, COLUMN()))</f>
        <v>Completed</v>
      </c>
      <c r="C104" s="39">
        <f>IF( ISBLANK($A104), "", VLOOKUP($A104,Backlog!$A$2:$F$207, COLUMN()))</f>
        <v>2</v>
      </c>
      <c r="D104" s="39">
        <f>IF( ISBLANK($A104), "", VLOOKUP($A104,Backlog!$A$2:$F$207, COLUMN()))</f>
        <v>2</v>
      </c>
      <c r="E104" s="39" t="str">
        <f>IF( ISBLANK($A104), "", VLOOKUP($A104,Backlog!$A$2:$F$207, COLUMN()))</f>
        <v>-</v>
      </c>
      <c r="F104" s="30" t="str">
        <f>IF( ISBLANK($A104), "", VLOOKUP($A104,Backlog!$A$2:$F$207, COLUMN()))</f>
        <v>Update Ability Select Menu to be navigable with mouse</v>
      </c>
    </row>
    <row r="105" spans="1:6" x14ac:dyDescent="0.25">
      <c r="A105" s="2">
        <v>103</v>
      </c>
      <c r="B105" s="39" t="str">
        <f>IF( ISBLANK($A105), "", VLOOKUP($A105,Backlog!$A$2:$F$207, COLUMN()))</f>
        <v>Completed</v>
      </c>
      <c r="C105" s="39">
        <f>IF( ISBLANK($A105), "", VLOOKUP($A105,Backlog!$A$2:$F$207, COLUMN()))</f>
        <v>1</v>
      </c>
      <c r="D105" s="39">
        <f>IF( ISBLANK($A105), "", VLOOKUP($A105,Backlog!$A$2:$F$207, COLUMN()))</f>
        <v>1.5</v>
      </c>
      <c r="E105" s="39" t="str">
        <f>IF( ISBLANK($A105), "", VLOOKUP($A105,Backlog!$A$2:$F$207, COLUMN()))</f>
        <v>-</v>
      </c>
      <c r="F105" s="30" t="str">
        <f>IF( ISBLANK($A105), "", VLOOKUP($A105,Backlog!$A$2:$F$207, COLUMN()))</f>
        <v>Display item stats when hovered</v>
      </c>
    </row>
  </sheetData>
  <conditionalFormatting sqref="B1:B3 B29:B30">
    <cfRule type="cellIs" dxfId="77" priority="29" operator="equal">
      <formula>"Completed"</formula>
    </cfRule>
    <cfRule type="cellIs" dxfId="76" priority="30" operator="equal">
      <formula>"In Progress"</formula>
    </cfRule>
    <cfRule type="cellIs" dxfId="75" priority="31" operator="equal">
      <formula>"Not Started"</formula>
    </cfRule>
  </conditionalFormatting>
  <conditionalFormatting sqref="C4:F4 B4:B28">
    <cfRule type="cellIs" dxfId="74" priority="26" operator="equal">
      <formula>"In Progress"</formula>
    </cfRule>
    <cfRule type="cellIs" dxfId="73" priority="27" operator="equal">
      <formula>"Completed"</formula>
    </cfRule>
    <cfRule type="cellIs" dxfId="72" priority="28" operator="equal">
      <formula>"Not Started"</formula>
    </cfRule>
  </conditionalFormatting>
  <conditionalFormatting sqref="B31:B55">
    <cfRule type="cellIs" dxfId="71" priority="20" operator="equal">
      <formula>"In Progress"</formula>
    </cfRule>
    <cfRule type="cellIs" dxfId="70" priority="21" operator="equal">
      <formula>"Completed"</formula>
    </cfRule>
    <cfRule type="cellIs" dxfId="69" priority="22" operator="equal">
      <formula>"Not Started"</formula>
    </cfRule>
  </conditionalFormatting>
  <conditionalFormatting sqref="A1:F87 A89">
    <cfRule type="expression" dxfId="68" priority="19">
      <formula>$B1="Deleted"</formula>
    </cfRule>
  </conditionalFormatting>
  <conditionalFormatting sqref="B57:B58">
    <cfRule type="cellIs" dxfId="67" priority="16" operator="equal">
      <formula>"Completed"</formula>
    </cfRule>
    <cfRule type="cellIs" dxfId="66" priority="17" operator="equal">
      <formula>"In Progress"</formula>
    </cfRule>
    <cfRule type="cellIs" dxfId="65" priority="18" operator="equal">
      <formula>"Not Started"</formula>
    </cfRule>
  </conditionalFormatting>
  <conditionalFormatting sqref="B59:B87">
    <cfRule type="cellIs" dxfId="64" priority="13" operator="equal">
      <formula>"In Progress"</formula>
    </cfRule>
    <cfRule type="cellIs" dxfId="63" priority="14" operator="equal">
      <formula>"Completed"</formula>
    </cfRule>
    <cfRule type="cellIs" dxfId="62" priority="15" operator="equal">
      <formula>"Not Started"</formula>
    </cfRule>
  </conditionalFormatting>
  <conditionalFormatting sqref="B88:F89">
    <cfRule type="expression" dxfId="61" priority="12">
      <formula>$B88="Deleted"</formula>
    </cfRule>
  </conditionalFormatting>
  <conditionalFormatting sqref="B88:B89">
    <cfRule type="cellIs" dxfId="60" priority="9" operator="equal">
      <formula>"In Progress"</formula>
    </cfRule>
    <cfRule type="cellIs" dxfId="59" priority="10" operator="equal">
      <formula>"Completed"</formula>
    </cfRule>
    <cfRule type="cellIs" dxfId="58" priority="11" operator="equal">
      <formula>"Not Started"</formula>
    </cfRule>
  </conditionalFormatting>
  <conditionalFormatting sqref="A91:F91">
    <cfRule type="expression" dxfId="57" priority="8">
      <formula>$B91="Deleted"</formula>
    </cfRule>
  </conditionalFormatting>
  <conditionalFormatting sqref="B91">
    <cfRule type="cellIs" dxfId="56" priority="5" operator="equal">
      <formula>"Completed"</formula>
    </cfRule>
    <cfRule type="cellIs" dxfId="55" priority="6" operator="equal">
      <formula>"In Progress"</formula>
    </cfRule>
    <cfRule type="cellIs" dxfId="54" priority="7" operator="equal">
      <formula>"Not Started"</formula>
    </cfRule>
  </conditionalFormatting>
  <conditionalFormatting sqref="B92:F105">
    <cfRule type="expression" dxfId="53" priority="4">
      <formula>$B92="Deleted"</formula>
    </cfRule>
  </conditionalFormatting>
  <conditionalFormatting sqref="B92:B105">
    <cfRule type="cellIs" dxfId="52" priority="1" operator="equal">
      <formula>"In Progress"</formula>
    </cfRule>
    <cfRule type="cellIs" dxfId="51" priority="2" operator="equal">
      <formula>"Completed"</formula>
    </cfRule>
    <cfRule type="cellIs" dxfId="50" priority="3" operator="equal">
      <formula>"Not Started"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D0D5-8BE9-4C2F-A748-65963B5C1812}">
  <dimension ref="A1:F87"/>
  <sheetViews>
    <sheetView tabSelected="1" topLeftCell="A52" workbookViewId="0">
      <selection activeCell="H83" sqref="H83"/>
    </sheetView>
  </sheetViews>
  <sheetFormatPr defaultRowHeight="15" x14ac:dyDescent="0.25"/>
  <cols>
    <col min="1" max="5" width="13.85546875" customWidth="1"/>
    <col min="6" max="6" width="90.85546875" customWidth="1"/>
  </cols>
  <sheetData>
    <row r="1" spans="1:6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6" ht="15.75" thickTop="1" x14ac:dyDescent="0.25">
      <c r="A2" s="41" t="s">
        <v>77</v>
      </c>
      <c r="B2" s="42">
        <v>43988</v>
      </c>
      <c r="C2" s="43"/>
      <c r="D2" s="41"/>
      <c r="E2" s="43"/>
      <c r="F2" s="44" t="str">
        <f>"Hours Worked: " &amp; SUM(D3:D10)</f>
        <v>Hours Worked: 7.25</v>
      </c>
    </row>
    <row r="3" spans="1:6" x14ac:dyDescent="0.25">
      <c r="A3">
        <v>1</v>
      </c>
      <c r="B3" s="28" t="s">
        <v>78</v>
      </c>
      <c r="C3" s="28">
        <f>IF( ISBLANK($A3), "", VLOOKUP($A3,Backlog!$A$2:$F$207, COLUMN()))</f>
        <v>1.5</v>
      </c>
      <c r="D3" s="28">
        <v>0.75</v>
      </c>
      <c r="E3" s="28">
        <f>IF( ISBLANK($A3), "", VLOOKUP($A3,Backlog!$A$2:$F$207, COLUMN()))</f>
        <v>18</v>
      </c>
      <c r="F3" s="31" t="str">
        <f>IF( ISBLANK($A3), "", VLOOKUP($A3,Backlog!$A$2:$F$207, COLUMN()))</f>
        <v>Create Ability class</v>
      </c>
    </row>
    <row r="4" spans="1:6" x14ac:dyDescent="0.25">
      <c r="A4">
        <v>6</v>
      </c>
      <c r="B4" s="28" t="str">
        <f>IF( ISBLANK($A4), "", VLOOKUP($A4,Backlog!$A$2:$F$63, COLUMN()))</f>
        <v>Completed</v>
      </c>
      <c r="C4" s="28">
        <f>IF( ISBLANK($A4), "", VLOOKUP($A4,Backlog!$A$2:$F$207, COLUMN()))</f>
        <v>1.5</v>
      </c>
      <c r="D4" s="28">
        <f>IF( ISBLANK($A4), "", VLOOKUP($A4,Backlog!$A$2:$F$207, COLUMN()))</f>
        <v>0.5</v>
      </c>
      <c r="E4" s="28">
        <f>IF( ISBLANK($A4), "", VLOOKUP($A4,Backlog!$A$2:$F$207, COLUMN()))</f>
        <v>32</v>
      </c>
      <c r="F4" s="31" t="str">
        <f>IF( ISBLANK($A4), "", VLOOKUP($A4,Backlog!$A$2:$F$207, COLUMN()))</f>
        <v>Create entity class</v>
      </c>
    </row>
    <row r="5" spans="1:6" x14ac:dyDescent="0.25">
      <c r="A5">
        <v>7</v>
      </c>
      <c r="B5" s="28" t="str">
        <f>IF( ISBLANK($A5), "", VLOOKUP($A5,Backlog!$A$2:$F$63, COLUMN()))</f>
        <v>Completed</v>
      </c>
      <c r="C5" s="28">
        <f>IF( ISBLANK($A5), "", VLOOKUP($A5,Backlog!$A$2:$F$207, COLUMN()))</f>
        <v>0.25</v>
      </c>
      <c r="D5" s="28">
        <f>IF( ISBLANK($A5), "", VLOOKUP($A5,Backlog!$A$2:$F$207, COLUMN()))</f>
        <v>0.25</v>
      </c>
      <c r="E5" s="28">
        <f>IF( ISBLANK($A5), "", VLOOKUP($A5,Backlog!$A$2:$F$207, COLUMN()))</f>
        <v>33</v>
      </c>
      <c r="F5" s="31" t="str">
        <f>IF( ISBLANK($A5), "", VLOOKUP($A5,Backlog!$A$2:$F$207, COLUMN()))</f>
        <v>allow entities to hold up to 4 abilities</v>
      </c>
    </row>
    <row r="6" spans="1:6" x14ac:dyDescent="0.25">
      <c r="A6">
        <v>10</v>
      </c>
      <c r="B6" s="28" t="str">
        <f>IF( ISBLANK($A6), "", VLOOKUP($A6,Backlog!$A$2:$F$63, COLUMN()))</f>
        <v>Completed</v>
      </c>
      <c r="C6" s="28">
        <f>IF( ISBLANK($A6), "", VLOOKUP($A6,Backlog!$A$2:$F$207, COLUMN()))</f>
        <v>2.5</v>
      </c>
      <c r="D6" s="28">
        <f>IF( ISBLANK($A6), "", VLOOKUP($A6,Backlog!$A$2:$F$207, COLUMN()))</f>
        <v>1.5</v>
      </c>
      <c r="E6" s="28">
        <f>IF( ISBLANK($A6), "", VLOOKUP($A6,Backlog!$A$2:$F$207, COLUMN()))</f>
        <v>1</v>
      </c>
      <c r="F6" s="31" t="str">
        <f>IF( ISBLANK($A6), "", VLOOKUP($A6,Backlog!$A$2:$F$207, COLUMN()))</f>
        <v>Create a player character class that inherits entity class</v>
      </c>
    </row>
    <row r="7" spans="1:6" x14ac:dyDescent="0.25">
      <c r="A7">
        <v>11</v>
      </c>
      <c r="B7" s="28" t="str">
        <f>IF( ISBLANK($A7), "", VLOOKUP($A7,Backlog!$A$2:$F$63, COLUMN()))</f>
        <v>Completed</v>
      </c>
      <c r="C7" s="28">
        <f>IF( ISBLANK($A7), "", VLOOKUP($A7,Backlog!$A$2:$F$207, COLUMN()))</f>
        <v>1.5</v>
      </c>
      <c r="D7" s="28">
        <f>IF( ISBLANK($A7), "", VLOOKUP($A7,Backlog!$A$2:$F$207, COLUMN()))</f>
        <v>0.5</v>
      </c>
      <c r="E7" s="28">
        <f>IF( ISBLANK($A7), "", VLOOKUP($A7,Backlog!$A$2:$F$207, COLUMN()))</f>
        <v>2</v>
      </c>
      <c r="F7" s="31" t="str">
        <f>IF( ISBLANK($A7), "", VLOOKUP($A7,Backlog!$A$2:$F$207, COLUMN()))</f>
        <v>Implement ability to control player character via mouse</v>
      </c>
    </row>
    <row r="8" spans="1:6" x14ac:dyDescent="0.25">
      <c r="A8">
        <v>12</v>
      </c>
      <c r="B8" s="28" t="str">
        <f>IF( ISBLANK($A8), "", VLOOKUP($A8,Backlog!$A$2:$F$63, COLUMN()))</f>
        <v>Completed</v>
      </c>
      <c r="C8" s="28">
        <f>IF( ISBLANK($A8), "", VLOOKUP($A8,Backlog!$A$2:$F$207, COLUMN()))</f>
        <v>1</v>
      </c>
      <c r="D8" s="28">
        <f>IF( ISBLANK($A8), "", VLOOKUP($A8,Backlog!$A$2:$F$207, COLUMN()))</f>
        <v>1</v>
      </c>
      <c r="E8" s="28">
        <f>IF( ISBLANK($A8), "", VLOOKUP($A8,Backlog!$A$2:$F$207, COLUMN()))</f>
        <v>2</v>
      </c>
      <c r="F8" s="31" t="str">
        <f>IF( ISBLANK($A8), "", VLOOKUP($A8,Backlog!$A$2:$F$207, COLUMN()))</f>
        <v>Implement ability for player to use abilities</v>
      </c>
    </row>
    <row r="9" spans="1:6" x14ac:dyDescent="0.25">
      <c r="A9">
        <v>30</v>
      </c>
      <c r="B9" s="28" t="str">
        <f>IF( ISBLANK($A9), "", VLOOKUP($A9,Backlog!$A$2:$F$63, COLUMN()))</f>
        <v>Completed</v>
      </c>
      <c r="C9" s="28">
        <f>IF( ISBLANK($A9), "", VLOOKUP($A9,Backlog!$A$2:$F$207, COLUMN()))</f>
        <v>1</v>
      </c>
      <c r="D9" s="28">
        <f>IF( ISBLANK($A9), "", VLOOKUP($A9,Backlog!$A$2:$F$207, COLUMN()))</f>
        <v>0.75</v>
      </c>
      <c r="E9" s="28">
        <f>IF( ISBLANK($A9), "", VLOOKUP($A9,Backlog!$A$2:$F$207, COLUMN()))</f>
        <v>46</v>
      </c>
      <c r="F9" s="31" t="str">
        <f>IF( ISBLANK($A9), "", VLOOKUP($A9,Backlog!$A$2:$F$207, COLUMN()))</f>
        <v>Create an in game ability bar Ui that shows cooldowns for all equipped abilities</v>
      </c>
    </row>
    <row r="10" spans="1:6" x14ac:dyDescent="0.25">
      <c r="A10">
        <v>56</v>
      </c>
      <c r="B10" s="28" t="str">
        <f>IF( ISBLANK($A10), "", VLOOKUP($A10,Backlog!$A$2:$F$63, COLUMN()))</f>
        <v>Completed</v>
      </c>
      <c r="C10" s="28">
        <f>IF( ISBLANK($A10), "", VLOOKUP($A10,Backlog!$A$2:$F$207, COLUMN()))</f>
        <v>1</v>
      </c>
      <c r="D10" s="28">
        <f>IF( ISBLANK($A10), "", VLOOKUP($A10,Backlog!$A$2:$F$207, COLUMN()))</f>
        <v>2</v>
      </c>
      <c r="E10" s="28" t="str">
        <f>IF( ISBLANK($A10), "", VLOOKUP($A10,Backlog!$A$2:$F$207, COLUMN()))</f>
        <v>3, 16</v>
      </c>
      <c r="F10" s="31" t="str">
        <f>IF( ISBLANK($A10), "", VLOOKUP($A10,Backlog!$A$2:$F$207, COLUMN()))</f>
        <v>Implement Blink Ability type</v>
      </c>
    </row>
    <row r="11" spans="1:6" x14ac:dyDescent="0.25">
      <c r="A11" s="41" t="s">
        <v>77</v>
      </c>
      <c r="B11" s="42">
        <v>43997</v>
      </c>
      <c r="C11" s="43"/>
      <c r="D11" s="41"/>
      <c r="E11" s="43"/>
      <c r="F11" s="44" t="str">
        <f>"Hours Worked: " &amp; SUM(D12:D20)</f>
        <v>Hours Worked: 9</v>
      </c>
    </row>
    <row r="12" spans="1:6" s="40" customFormat="1" x14ac:dyDescent="0.25">
      <c r="A12">
        <v>1</v>
      </c>
      <c r="B12" s="28" t="s">
        <v>78</v>
      </c>
      <c r="C12" s="28">
        <f>IF( ISBLANK($A12), "", VLOOKUP($A12,Backlog!$A$2:$F$207, COLUMN()))</f>
        <v>1.5</v>
      </c>
      <c r="D12" s="28">
        <v>0.75</v>
      </c>
      <c r="E12" s="28">
        <f>IF( ISBLANK($A12), "", VLOOKUP($A12,Backlog!$A$2:$F$207, COLUMN()))</f>
        <v>18</v>
      </c>
      <c r="F12" s="31" t="str">
        <f>IF( ISBLANK($A12), "", VLOOKUP($A12,Backlog!$A$2:$F$207, COLUMN()))</f>
        <v>Create Ability class</v>
      </c>
    </row>
    <row r="13" spans="1:6" x14ac:dyDescent="0.25">
      <c r="A13">
        <v>2</v>
      </c>
      <c r="B13" s="28" t="str">
        <f>IF( ISBLANK($A13), "", VLOOKUP($A13,Backlog!$A$2:$F$63, COLUMN()))</f>
        <v>Completed</v>
      </c>
      <c r="C13" s="28">
        <f>IF( ISBLANK($A13), "", VLOOKUP($A13,Backlog!$A$2:$F$207, COLUMN()))</f>
        <v>0.5</v>
      </c>
      <c r="D13" s="28">
        <f>IF( ISBLANK($A13), "", VLOOKUP($A13,Backlog!$A$2:$F$207, COLUMN()))</f>
        <v>1.75</v>
      </c>
      <c r="E13" s="28">
        <f>IF( ISBLANK($A13), "", VLOOKUP($A13,Backlog!$A$2:$F$207, COLUMN()))</f>
        <v>16</v>
      </c>
      <c r="F13" s="31" t="str">
        <f>IF( ISBLANK($A13), "", VLOOKUP($A13,Backlog!$A$2:$F$207, COLUMN()))</f>
        <v>Implement an XML format to create abilities</v>
      </c>
    </row>
    <row r="14" spans="1:6" x14ac:dyDescent="0.25">
      <c r="A14">
        <v>5</v>
      </c>
      <c r="B14" s="28" t="str">
        <f>IF( ISBLANK($A14), "", VLOOKUP($A14,Backlog!$A$2:$F$63, COLUMN()))</f>
        <v>Completed</v>
      </c>
      <c r="C14" s="28">
        <f>IF( ISBLANK($A14), "", VLOOKUP($A14,Backlog!$A$2:$F$207, COLUMN()))</f>
        <v>0.75</v>
      </c>
      <c r="D14" s="28">
        <f>IF( ISBLANK($A14), "", VLOOKUP($A14,Backlog!$A$2:$F$207, COLUMN()))</f>
        <v>0.75</v>
      </c>
      <c r="E14" s="28">
        <f>IF( ISBLANK($A14), "", VLOOKUP($A14,Backlog!$A$2:$F$207, COLUMN()))</f>
        <v>18</v>
      </c>
      <c r="F14" s="31" t="str">
        <f>IF( ISBLANK($A14), "", VLOOKUP($A14,Backlog!$A$2:$F$207, COLUMN()))</f>
        <v>Create projectile class that is used by abilities</v>
      </c>
    </row>
    <row r="15" spans="1:6" x14ac:dyDescent="0.25">
      <c r="A15">
        <v>17</v>
      </c>
      <c r="B15" s="28" t="str">
        <f>IF( ISBLANK($A15), "", VLOOKUP($A15,Backlog!$A$2:$F$63, COLUMN()))</f>
        <v>Completed</v>
      </c>
      <c r="C15" s="28">
        <f>IF( ISBLANK($A15), "", VLOOKUP($A15,Backlog!$A$2:$F$207, COLUMN()))</f>
        <v>1</v>
      </c>
      <c r="D15" s="28">
        <f>IF( ISBLANK($A15), "", VLOOKUP($A15,Backlog!$A$2:$F$207, COLUMN()))</f>
        <v>0.75</v>
      </c>
      <c r="E15" s="28">
        <f>IF( ISBLANK($A15), "", VLOOKUP($A15,Backlog!$A$2:$F$207, COLUMN()))</f>
        <v>31</v>
      </c>
      <c r="F15" s="31" t="str">
        <f>IF( ISBLANK($A15), "", VLOOKUP($A15,Backlog!$A$2:$F$207, COLUMN()))</f>
        <v>Create an enemy class that inherits from entity</v>
      </c>
    </row>
    <row r="16" spans="1:6" x14ac:dyDescent="0.25">
      <c r="A16">
        <v>28</v>
      </c>
      <c r="B16" s="28" t="str">
        <f>IF( ISBLANK($A16), "", VLOOKUP($A16,Backlog!$A$2:$F$63, COLUMN()))</f>
        <v>Completed</v>
      </c>
      <c r="C16" s="28">
        <f>IF( ISBLANK($A16), "", VLOOKUP($A16,Backlog!$A$2:$F$207, COLUMN()))</f>
        <v>0.5</v>
      </c>
      <c r="D16" s="28">
        <f>IF( ISBLANK($A16), "", VLOOKUP($A16,Backlog!$A$2:$F$207, COLUMN()))</f>
        <v>0.75</v>
      </c>
      <c r="E16" s="28">
        <f>IF( ISBLANK($A16), "", VLOOKUP($A16,Backlog!$A$2:$F$207, COLUMN()))</f>
        <v>45</v>
      </c>
      <c r="F16" s="31" t="str">
        <f>IF( ISBLANK($A16), "", VLOOKUP($A16,Backlog!$A$2:$F$207, COLUMN()))</f>
        <v>Create an in game player health bar UI element</v>
      </c>
    </row>
    <row r="17" spans="1:6" x14ac:dyDescent="0.25">
      <c r="A17">
        <v>29</v>
      </c>
      <c r="B17" s="28" t="str">
        <f>IF( ISBLANK($A17), "", VLOOKUP($A17,Backlog!$A$2:$F$63, COLUMN()))</f>
        <v>Completed</v>
      </c>
      <c r="C17" s="28">
        <f>IF( ISBLANK($A17), "", VLOOKUP($A17,Backlog!$A$2:$F$207, COLUMN()))</f>
        <v>0.5</v>
      </c>
      <c r="D17" s="28">
        <f>IF( ISBLANK($A17), "", VLOOKUP($A17,Backlog!$A$2:$F$207, COLUMN()))</f>
        <v>0.25</v>
      </c>
      <c r="E17" s="28">
        <f>IF( ISBLANK($A17), "", VLOOKUP($A17,Backlog!$A$2:$F$207, COLUMN()))</f>
        <v>48</v>
      </c>
      <c r="F17" s="31" t="str">
        <f>IF( ISBLANK($A17), "", VLOOKUP($A17,Backlog!$A$2:$F$207, COLUMN()))</f>
        <v>Create an in game enemy health bar UI element</v>
      </c>
    </row>
    <row r="18" spans="1:6" x14ac:dyDescent="0.25">
      <c r="A18">
        <v>57</v>
      </c>
      <c r="B18" s="28" t="str">
        <f>IF( ISBLANK($A18), "", VLOOKUP($A18,Backlog!$A$2:$F$63, COLUMN()))</f>
        <v>Completed</v>
      </c>
      <c r="C18" s="28">
        <f>IF( ISBLANK($A18), "", VLOOKUP($A18,Backlog!$A$2:$F$207, COLUMN()))</f>
        <v>1</v>
      </c>
      <c r="D18" s="28">
        <f>IF( ISBLANK($A18), "", VLOOKUP($A18,Backlog!$A$2:$F$207, COLUMN()))</f>
        <v>1</v>
      </c>
      <c r="E18" s="28" t="str">
        <f>IF( ISBLANK($A18), "", VLOOKUP($A18,Backlog!$A$2:$F$207, COLUMN()))</f>
        <v>3, 16</v>
      </c>
      <c r="F18" s="31" t="str">
        <f>IF( ISBLANK($A18), "", VLOOKUP($A18,Backlog!$A$2:$F$207, COLUMN()))</f>
        <v>Implement Buff Ability type</v>
      </c>
    </row>
    <row r="19" spans="1:6" x14ac:dyDescent="0.25">
      <c r="A19">
        <v>60</v>
      </c>
      <c r="B19" s="28" t="str">
        <f>IF( ISBLANK($A19), "", VLOOKUP($A19,Backlog!$A$2:$F$63, COLUMN()))</f>
        <v>Completed</v>
      </c>
      <c r="C19" s="28">
        <f>IF( ISBLANK($A19), "", VLOOKUP($A19,Backlog!$A$2:$F$207, COLUMN()))</f>
        <v>1</v>
      </c>
      <c r="D19" s="28">
        <f>IF( ISBLANK($A19), "", VLOOKUP($A19,Backlog!$A$2:$F$207, COLUMN()))</f>
        <v>1</v>
      </c>
      <c r="E19" s="28">
        <f>IF( ISBLANK($A19), "", VLOOKUP($A19,Backlog!$A$2:$F$207, COLUMN()))</f>
        <v>0</v>
      </c>
      <c r="F19" s="31" t="str">
        <f>IF( ISBLANK($A19), "", VLOOKUP($A19,Backlog!$A$2:$F$207, COLUMN()))</f>
        <v>Give the player the ability to attack the enemies (basic attack)</v>
      </c>
    </row>
    <row r="20" spans="1:6" x14ac:dyDescent="0.25">
      <c r="A20">
        <v>61</v>
      </c>
      <c r="B20" s="28" t="str">
        <f>IF( ISBLANK($A20), "", VLOOKUP($A20,Backlog!$A$2:$F$63, COLUMN()))</f>
        <v>Completed</v>
      </c>
      <c r="C20" s="28">
        <f>IF( ISBLANK($A20), "", VLOOKUP($A20,Backlog!$A$2:$F$207, COLUMN()))</f>
        <v>1.5</v>
      </c>
      <c r="D20" s="28">
        <f>IF( ISBLANK($A20), "", VLOOKUP($A20,Backlog!$A$2:$F$207, COLUMN()))</f>
        <v>2</v>
      </c>
      <c r="E20" s="28">
        <f>IF( ISBLANK($A20), "", VLOOKUP($A20,Backlog!$A$2:$F$207, COLUMN()))</f>
        <v>16</v>
      </c>
      <c r="F20" s="31" t="str">
        <f>IF( ISBLANK($A20), "", VLOOKUP($A20,Backlog!$A$2:$F$207, COLUMN()))</f>
        <v>Create a method to create abilities from definitions</v>
      </c>
    </row>
    <row r="21" spans="1:6" x14ac:dyDescent="0.25">
      <c r="A21" s="41" t="s">
        <v>77</v>
      </c>
      <c r="B21" s="42">
        <v>44005</v>
      </c>
      <c r="C21" s="43"/>
      <c r="D21" s="41"/>
      <c r="E21" s="43"/>
      <c r="F21" s="44" t="str">
        <f>"Hours Worked: " &amp; SUM(D22:D35)</f>
        <v>Hours Worked: 9.5</v>
      </c>
    </row>
    <row r="22" spans="1:6" x14ac:dyDescent="0.25">
      <c r="A22">
        <v>63</v>
      </c>
      <c r="B22" s="28" t="s">
        <v>78</v>
      </c>
      <c r="C22" s="28">
        <f>IF( ISBLANK($A22), "", VLOOKUP($A22,Backlog!$A$2:$F$207, COLUMN()))</f>
        <v>1</v>
      </c>
      <c r="D22" s="28">
        <v>0.5</v>
      </c>
      <c r="E22" s="28" t="str">
        <f>IF( ISBLANK($A22), "", VLOOKUP($A22,Backlog!$A$2:$F$207, COLUMN()))</f>
        <v>-</v>
      </c>
      <c r="F22" s="31" t="str">
        <f>IF( ISBLANK($A22), "", VLOOKUP($A22,Backlog!$A$2:$F$207, COLUMN()))</f>
        <v>Reevaluate Milestones and Features</v>
      </c>
    </row>
    <row r="23" spans="1:6" x14ac:dyDescent="0.25">
      <c r="A23">
        <v>62</v>
      </c>
      <c r="B23" s="28" t="s">
        <v>78</v>
      </c>
      <c r="C23" s="28">
        <f>IF( ISBLANK($A23), "", VLOOKUP($A23,Backlog!$A$2:$F$207, COLUMN()))</f>
        <v>1</v>
      </c>
      <c r="D23" s="28">
        <v>0.5</v>
      </c>
      <c r="E23" s="28" t="str">
        <f>IF( ISBLANK($A23), "", VLOOKUP($A23,Backlog!$A$2:$F$207, COLUMN()))</f>
        <v>-</v>
      </c>
      <c r="F23" s="31" t="str">
        <f>IF( ISBLANK($A23), "", VLOOKUP($A23,Backlog!$A$2:$F$207, COLUMN()))</f>
        <v>Sprint 2 Planning</v>
      </c>
    </row>
    <row r="24" spans="1:6" x14ac:dyDescent="0.25">
      <c r="A24">
        <v>39</v>
      </c>
      <c r="B24" s="28" t="s">
        <v>78</v>
      </c>
      <c r="C24" s="28">
        <f>IF( ISBLANK($A24), "", VLOOKUP($A24,Backlog!$A$2:$F$207, COLUMN()))</f>
        <v>2</v>
      </c>
      <c r="D24" s="28">
        <v>1</v>
      </c>
      <c r="E24" s="28">
        <f>IF( ISBLANK($A24), "", VLOOKUP($A24,Backlog!$A$2:$F$207, COLUMN()))</f>
        <v>24</v>
      </c>
      <c r="F24" s="31" t="str">
        <f>IF( ISBLANK($A24), "", VLOOKUP($A24,Backlog!$A$2:$F$207, COLUMN()))</f>
        <v>Implement room generation based on png files</v>
      </c>
    </row>
    <row r="25" spans="1:6" x14ac:dyDescent="0.25">
      <c r="A25">
        <v>64</v>
      </c>
      <c r="B25" s="28" t="str">
        <f>IF( ISBLANK($A25), "", VLOOKUP($A25,Backlog!$A$2:$F$203, COLUMN()))</f>
        <v>Completed</v>
      </c>
      <c r="C25" s="28">
        <f>IF( ISBLANK($A25), "", VLOOKUP($A25,Backlog!$A$2:$F$207, COLUMN()))</f>
        <v>1</v>
      </c>
      <c r="D25" s="28">
        <f>IF( ISBLANK($A25), "", VLOOKUP($A25,Backlog!$A$2:$F$207, COLUMN()))</f>
        <v>0.5</v>
      </c>
      <c r="E25" s="28" t="str">
        <f>IF( ISBLANK($A25), "", VLOOKUP($A25,Backlog!$A$2:$F$207, COLUMN()))</f>
        <v>-</v>
      </c>
      <c r="F25" s="31" t="str">
        <f>IF( ISBLANK($A25), "", VLOOKUP($A25,Backlog!$A$2:$F$207, COLUMN()))</f>
        <v>Explore posibilities of vector art</v>
      </c>
    </row>
    <row r="26" spans="1:6" x14ac:dyDescent="0.25">
      <c r="A26">
        <v>65</v>
      </c>
      <c r="B26" s="28" t="str">
        <f>IF( ISBLANK($A26), "", VLOOKUP($A26,Backlog!$A$2:$F$203, COLUMN()))</f>
        <v>Completed</v>
      </c>
      <c r="C26" s="28">
        <f>IF( ISBLANK($A26), "", VLOOKUP($A26,Backlog!$A$2:$F$207, COLUMN()))</f>
        <v>1</v>
      </c>
      <c r="D26" s="28">
        <f>IF( ISBLANK($A26), "", VLOOKUP($A26,Backlog!$A$2:$F$207, COLUMN()))</f>
        <v>1.5</v>
      </c>
      <c r="E26" s="28" t="str">
        <f>IF( ISBLANK($A26), "", VLOOKUP($A26,Backlog!$A$2:$F$207, COLUMN()))</f>
        <v>-</v>
      </c>
      <c r="F26" s="31" t="str">
        <f>IF( ISBLANK($A26), "", VLOOKUP($A26,Backlog!$A$2:$F$207, COLUMN()))</f>
        <v>Explore posibilities of using sprite art</v>
      </c>
    </row>
    <row r="27" spans="1:6" x14ac:dyDescent="0.25">
      <c r="A27">
        <v>66</v>
      </c>
      <c r="B27" s="28" t="s">
        <v>78</v>
      </c>
      <c r="C27" s="28">
        <f>IF( ISBLANK($A27), "", VLOOKUP($A27,Backlog!$A$2:$F$207, COLUMN()))</f>
        <v>1</v>
      </c>
      <c r="D27" s="28">
        <v>1</v>
      </c>
      <c r="E27" s="28" t="str">
        <f>IF( ISBLANK($A27), "", VLOOKUP($A27,Backlog!$A$2:$F$207, COLUMN()))</f>
        <v>-</v>
      </c>
      <c r="F27" s="31" t="str">
        <f>IF( ISBLANK($A27), "", VLOOKUP($A27,Backlog!$A$2:$F$207, COLUMN()))</f>
        <v>Get sprites to use in game</v>
      </c>
    </row>
    <row r="28" spans="1:6" x14ac:dyDescent="0.25">
      <c r="A28">
        <v>67</v>
      </c>
      <c r="B28" s="28" t="str">
        <f>IF( ISBLANK($A28), "", VLOOKUP($A28,Backlog!$A$2:$F$203, COLUMN()))</f>
        <v>Completed</v>
      </c>
      <c r="C28" s="28">
        <f>IF( ISBLANK($A28), "", VLOOKUP($A28,Backlog!$A$2:$F$207, COLUMN()))</f>
        <v>0.5</v>
      </c>
      <c r="D28" s="28">
        <f>IF( ISBLANK($A28), "", VLOOKUP($A28,Backlog!$A$2:$F$207, COLUMN()))</f>
        <v>0.5</v>
      </c>
      <c r="E28" s="28" t="str">
        <f>IF( ISBLANK($A28), "", VLOOKUP($A28,Backlog!$A$2:$F$207, COLUMN()))</f>
        <v>-</v>
      </c>
      <c r="F28" s="31" t="str">
        <f>IF( ISBLANK($A28), "", VLOOKUP($A28,Backlog!$A$2:$F$207, COLUMN()))</f>
        <v>Create World class to manage maps</v>
      </c>
    </row>
    <row r="29" spans="1:6" x14ac:dyDescent="0.25">
      <c r="A29">
        <v>68</v>
      </c>
      <c r="B29" s="28" t="str">
        <f>IF( ISBLANK($A29), "", VLOOKUP($A29,Backlog!$A$2:$F$203, COLUMN()))</f>
        <v>Completed</v>
      </c>
      <c r="C29" s="28">
        <f>IF( ISBLANK($A29), "", VLOOKUP($A29,Backlog!$A$2:$F$207, COLUMN()))</f>
        <v>0.5</v>
      </c>
      <c r="D29" s="28">
        <f>IF( ISBLANK($A29), "", VLOOKUP($A29,Backlog!$A$2:$F$207, COLUMN()))</f>
        <v>0.5</v>
      </c>
      <c r="E29" s="28" t="str">
        <f>IF( ISBLANK($A29), "", VLOOKUP($A29,Backlog!$A$2:$F$207, COLUMN()))</f>
        <v>-</v>
      </c>
      <c r="F29" s="31" t="str">
        <f>IF( ISBLANK($A29), "", VLOOKUP($A29,Backlog!$A$2:$F$207, COLUMN()))</f>
        <v>Create Map Class to hold tiled map</v>
      </c>
    </row>
    <row r="30" spans="1:6" x14ac:dyDescent="0.25">
      <c r="A30">
        <v>69</v>
      </c>
      <c r="B30" s="28" t="str">
        <f>IF( ISBLANK($A30), "", VLOOKUP($A30,Backlog!$A$2:$F$203, COLUMN()))</f>
        <v>Completed</v>
      </c>
      <c r="C30" s="28">
        <f>IF( ISBLANK($A30), "", VLOOKUP($A30,Backlog!$A$2:$F$207, COLUMN()))</f>
        <v>0.5</v>
      </c>
      <c r="D30" s="28">
        <f>IF( ISBLANK($A30), "", VLOOKUP($A30,Backlog!$A$2:$F$207, COLUMN()))</f>
        <v>0.5</v>
      </c>
      <c r="E30" s="28" t="str">
        <f>IF( ISBLANK($A30), "", VLOOKUP($A30,Backlog!$A$2:$F$207, COLUMN()))</f>
        <v>-</v>
      </c>
      <c r="F30" s="31" t="str">
        <f>IF( ISBLANK($A30), "", VLOOKUP($A30,Backlog!$A$2:$F$207, COLUMN()))</f>
        <v>Create tile struct to hold tile definitions</v>
      </c>
    </row>
    <row r="31" spans="1:6" x14ac:dyDescent="0.25">
      <c r="A31">
        <v>70</v>
      </c>
      <c r="B31" s="28" t="str">
        <f>IF( ISBLANK($A31), "", VLOOKUP($A31,Backlog!$A$2:$F$203, COLUMN()))</f>
        <v>Completed</v>
      </c>
      <c r="C31" s="28">
        <f>IF( ISBLANK($A31), "", VLOOKUP($A31,Backlog!$A$2:$F$207, COLUMN()))</f>
        <v>1</v>
      </c>
      <c r="D31" s="28">
        <f>IF( ISBLANK($A31), "", VLOOKUP($A31,Backlog!$A$2:$F$207, COLUMN()))</f>
        <v>0.75</v>
      </c>
      <c r="E31" s="28" t="str">
        <f>IF( ISBLANK($A31), "", VLOOKUP($A31,Backlog!$A$2:$F$207, COLUMN()))</f>
        <v>-</v>
      </c>
      <c r="F31" s="31" t="str">
        <f>IF( ISBLANK($A31), "", VLOOKUP($A31,Backlog!$A$2:$F$207, COLUMN()))</f>
        <v>Create tile definitions read in from XML</v>
      </c>
    </row>
    <row r="32" spans="1:6" x14ac:dyDescent="0.25">
      <c r="A32">
        <v>72</v>
      </c>
      <c r="B32" s="28" t="str">
        <f>IF( ISBLANK($A32), "", VLOOKUP($A32,Backlog!$A$2:$F$203, COLUMN()))</f>
        <v>Completed</v>
      </c>
      <c r="C32" s="28">
        <f>IF( ISBLANK($A32), "", VLOOKUP($A32,Backlog!$A$2:$F$207, COLUMN()))</f>
        <v>0.75</v>
      </c>
      <c r="D32" s="28">
        <f>IF( ISBLANK($A32), "", VLOOKUP($A32,Backlog!$A$2:$F$207, COLUMN()))</f>
        <v>0.75</v>
      </c>
      <c r="E32" s="28" t="str">
        <f>IF( ISBLANK($A32), "", VLOOKUP($A32,Backlog!$A$2:$F$207, COLUMN()))</f>
        <v>-</v>
      </c>
      <c r="F32" s="31" t="str">
        <f>IF( ISBLANK($A32), "", VLOOKUP($A32,Backlog!$A$2:$F$207, COLUMN()))</f>
        <v>Draw Tiles on screen with test texture</v>
      </c>
    </row>
    <row r="33" spans="1:6" x14ac:dyDescent="0.25">
      <c r="A33">
        <v>73</v>
      </c>
      <c r="B33" s="28" t="str">
        <f>IF( ISBLANK($A33), "", VLOOKUP($A33,Backlog!$A$2:$F$203, COLUMN()))</f>
        <v>Completed</v>
      </c>
      <c r="C33" s="28">
        <f>IF( ISBLANK($A33), "", VLOOKUP($A33,Backlog!$A$2:$F$207, COLUMN()))</f>
        <v>0.75</v>
      </c>
      <c r="D33" s="28">
        <f>IF( ISBLANK($A33), "", VLOOKUP($A33,Backlog!$A$2:$F$207, COLUMN()))</f>
        <v>0.5</v>
      </c>
      <c r="E33" s="28" t="str">
        <f>IF( ISBLANK($A33), "", VLOOKUP($A33,Backlog!$A$2:$F$207, COLUMN()))</f>
        <v>-</v>
      </c>
      <c r="F33" s="31" t="str">
        <f>IF( ISBLANK($A33), "", VLOOKUP($A33,Backlog!$A$2:$F$207, COLUMN()))</f>
        <v>Draw Tiles on screen with tile def textures</v>
      </c>
    </row>
    <row r="34" spans="1:6" x14ac:dyDescent="0.25">
      <c r="A34">
        <v>74</v>
      </c>
      <c r="B34" s="28" t="str">
        <f>IF( ISBLANK($A34), "", VLOOKUP($A34,Backlog!$A$2:$F$203, COLUMN()))</f>
        <v>Completed</v>
      </c>
      <c r="C34" s="28">
        <f>IF( ISBLANK($A34), "", VLOOKUP($A34,Backlog!$A$2:$F$207, COLUMN()))</f>
        <v>0.25</v>
      </c>
      <c r="D34" s="28">
        <f>IF( ISBLANK($A34), "", VLOOKUP($A34,Backlog!$A$2:$F$207, COLUMN()))</f>
        <v>0.25</v>
      </c>
      <c r="E34" s="28" t="str">
        <f>IF( ISBLANK($A34), "", VLOOKUP($A34,Backlog!$A$2:$F$207, COLUMN()))</f>
        <v>-</v>
      </c>
      <c r="F34" s="31" t="str">
        <f>IF( ISBLANK($A34), "", VLOOKUP($A34,Backlog!$A$2:$F$207, COLUMN()))</f>
        <v>Create a debugDraw button</v>
      </c>
    </row>
    <row r="35" spans="1:6" x14ac:dyDescent="0.25">
      <c r="A35">
        <v>75</v>
      </c>
      <c r="B35" s="28" t="str">
        <f>IF( ISBLANK($A35), "", VLOOKUP($A35,Backlog!$A$2:$F$203, COLUMN()))</f>
        <v>Completed</v>
      </c>
      <c r="C35" s="28">
        <f>IF( ISBLANK($A35), "", VLOOKUP($A35,Backlog!$A$2:$F$207, COLUMN()))</f>
        <v>0</v>
      </c>
      <c r="D35" s="28">
        <f>IF( ISBLANK($A35), "", VLOOKUP($A35,Backlog!$A$2:$F$207, COLUMN()))</f>
        <v>0.75</v>
      </c>
      <c r="E35" s="28" t="str">
        <f>IF( ISBLANK($A35), "", VLOOKUP($A35,Backlog!$A$2:$F$207, COLUMN()))</f>
        <v>-</v>
      </c>
      <c r="F35" s="31" t="str">
        <f>IF( ISBLANK($A35), "", VLOOKUP($A35,Backlog!$A$2:$F$207, COLUMN()))</f>
        <v>Debug existing SpriteSheet class</v>
      </c>
    </row>
    <row r="36" spans="1:6" x14ac:dyDescent="0.25">
      <c r="A36" s="41" t="s">
        <v>77</v>
      </c>
      <c r="B36" s="42">
        <v>44011</v>
      </c>
      <c r="C36" s="43"/>
      <c r="D36" s="41"/>
      <c r="E36" s="43"/>
      <c r="F36" s="44" t="str">
        <f>"Hours Worked: " &amp; SUM(D37:D50)</f>
        <v>Hours Worked: 12.25</v>
      </c>
    </row>
    <row r="37" spans="1:6" x14ac:dyDescent="0.25">
      <c r="A37">
        <v>63</v>
      </c>
      <c r="B37" s="28" t="str">
        <f>IF( ISBLANK($A37), "", VLOOKUP($A37,Backlog!$A$2:$F$203, COLUMN()))</f>
        <v>Completed</v>
      </c>
      <c r="C37" s="28">
        <f>IF( ISBLANK($A37), "", VLOOKUP($A37,Backlog!$A$2:$F$207, COLUMN()))</f>
        <v>1</v>
      </c>
      <c r="D37" s="28">
        <v>0.5</v>
      </c>
      <c r="E37" s="28" t="str">
        <f>IF( ISBLANK($A37), "", VLOOKUP($A37,Backlog!$A$2:$F$207, COLUMN()))</f>
        <v>-</v>
      </c>
      <c r="F37" s="31" t="str">
        <f>IF( ISBLANK($A37), "", VLOOKUP($A37,Backlog!$A$2:$F$207, COLUMN()))</f>
        <v>Reevaluate Milestones and Features</v>
      </c>
    </row>
    <row r="38" spans="1:6" x14ac:dyDescent="0.25">
      <c r="A38">
        <v>62</v>
      </c>
      <c r="B38" s="28" t="str">
        <f>IF( ISBLANK($A38), "", VLOOKUP($A38,Backlog!$A$2:$F$203, COLUMN()))</f>
        <v>Completed</v>
      </c>
      <c r="C38" s="28">
        <f>IF( ISBLANK($A38), "", VLOOKUP($A38,Backlog!$A$2:$F$207, COLUMN()))</f>
        <v>1</v>
      </c>
      <c r="D38" s="28">
        <v>0.5</v>
      </c>
      <c r="E38" s="28" t="str">
        <f>IF( ISBLANK($A38), "", VLOOKUP($A38,Backlog!$A$2:$F$207, COLUMN()))</f>
        <v>-</v>
      </c>
      <c r="F38" s="31" t="str">
        <f>IF( ISBLANK($A38), "", VLOOKUP($A38,Backlog!$A$2:$F$207, COLUMN()))</f>
        <v>Sprint 2 Planning</v>
      </c>
    </row>
    <row r="39" spans="1:6" x14ac:dyDescent="0.25">
      <c r="A39">
        <v>39</v>
      </c>
      <c r="B39" s="28" t="str">
        <f>IF( ISBLANK($A39), "", VLOOKUP($A39,Backlog!$A$2:$F$203, COLUMN()))</f>
        <v>Completed</v>
      </c>
      <c r="C39" s="28">
        <f>IF( ISBLANK($A39), "", VLOOKUP($A39,Backlog!$A$2:$F$207, COLUMN()))</f>
        <v>2</v>
      </c>
      <c r="D39" s="28">
        <v>0.5</v>
      </c>
      <c r="E39" s="28">
        <f>IF( ISBLANK($A39), "", VLOOKUP($A39,Backlog!$A$2:$F$207, COLUMN()))</f>
        <v>24</v>
      </c>
      <c r="F39" s="31" t="str">
        <f>IF( ISBLANK($A39), "", VLOOKUP($A39,Backlog!$A$2:$F$207, COLUMN()))</f>
        <v>Implement room generation based on png files</v>
      </c>
    </row>
    <row r="40" spans="1:6" x14ac:dyDescent="0.25">
      <c r="A40">
        <v>45</v>
      </c>
      <c r="B40" s="28" t="s">
        <v>78</v>
      </c>
      <c r="C40" s="28">
        <f>IF( ISBLANK($A40), "", VLOOKUP($A40,Backlog!$A$2:$F$207, COLUMN()))</f>
        <v>1</v>
      </c>
      <c r="D40" s="28">
        <f>IF( ISBLANK($A40), "", VLOOKUP($A40,Backlog!$A$2:$F$207, COLUMN()))</f>
        <v>3.75</v>
      </c>
      <c r="E40" s="28">
        <f>IF( ISBLANK($A40), "", VLOOKUP($A40,Backlog!$A$2:$F$207, COLUMN()))</f>
        <v>36</v>
      </c>
      <c r="F40" s="31" t="str">
        <f>IF( ISBLANK($A40), "", VLOOKUP($A40,Backlog!$A$2:$F$207, COLUMN()))</f>
        <v>Implement an entrance and exit functionality for the player to travel from floor to floor</v>
      </c>
    </row>
    <row r="41" spans="1:6" x14ac:dyDescent="0.25">
      <c r="A41">
        <v>66</v>
      </c>
      <c r="B41" s="28" t="str">
        <f>IF( ISBLANK($A41), "", VLOOKUP($A41,Backlog!$A$2:$F$203, COLUMN()))</f>
        <v>Completed</v>
      </c>
      <c r="C41" s="28">
        <f>IF( ISBLANK($A41), "", VLOOKUP($A41,Backlog!$A$2:$F$207, COLUMN()))</f>
        <v>1</v>
      </c>
      <c r="D41" s="28">
        <v>1</v>
      </c>
      <c r="E41" s="28" t="str">
        <f>IF( ISBLANK($A41), "", VLOOKUP($A41,Backlog!$A$2:$F$207, COLUMN()))</f>
        <v>-</v>
      </c>
      <c r="F41" s="31" t="str">
        <f>IF( ISBLANK($A41), "", VLOOKUP($A41,Backlog!$A$2:$F$207, COLUMN()))</f>
        <v>Get sprites to use in game</v>
      </c>
    </row>
    <row r="42" spans="1:6" x14ac:dyDescent="0.25">
      <c r="A42">
        <v>71</v>
      </c>
      <c r="B42" s="28" t="str">
        <f>IF( ISBLANK($A42), "", VLOOKUP($A42,Backlog!$A$2:$F$203, COLUMN()))</f>
        <v>Completed</v>
      </c>
      <c r="C42" s="28">
        <f>IF( ISBLANK($A42), "", VLOOKUP($A42,Backlog!$A$2:$F$207, COLUMN()))</f>
        <v>0.5</v>
      </c>
      <c r="D42" s="28">
        <f>IF( ISBLANK($A42), "", VLOOKUP($A42,Backlog!$A$2:$F$207, COLUMN()))</f>
        <v>0.25</v>
      </c>
      <c r="E42" s="28" t="str">
        <f>IF( ISBLANK($A42), "", VLOOKUP($A42,Backlog!$A$2:$F$207, COLUMN()))</f>
        <v>-</v>
      </c>
      <c r="F42" s="31" t="str">
        <f>IF( ISBLANK($A42), "", VLOOKUP($A42,Backlog!$A$2:$F$207, COLUMN()))</f>
        <v>Update game management to to World-&gt;Map-&gt;Entites</v>
      </c>
    </row>
    <row r="43" spans="1:6" x14ac:dyDescent="0.25">
      <c r="A43">
        <v>78</v>
      </c>
      <c r="B43" s="28" t="str">
        <f>IF( ISBLANK($A43), "", VLOOKUP($A43,Backlog!$A$2:$F$203, COLUMN()))</f>
        <v>Completed</v>
      </c>
      <c r="C43" s="28">
        <f>IF( ISBLANK($A43), "", VLOOKUP($A43,Backlog!$A$2:$F$207, COLUMN()))</f>
        <v>0.5</v>
      </c>
      <c r="D43" s="28">
        <f>IF( ISBLANK($A43), "", VLOOKUP($A43,Backlog!$A$2:$F$207, COLUMN()))</f>
        <v>0.5</v>
      </c>
      <c r="E43" s="28" t="str">
        <f>IF( ISBLANK($A43), "", VLOOKUP($A43,Backlog!$A$2:$F$207, COLUMN()))</f>
        <v>-</v>
      </c>
      <c r="F43" s="31" t="str">
        <f>IF( ISBLANK($A43), "", VLOOKUP($A43,Backlog!$A$2:$F$207, COLUMN()))</f>
        <v>Update cursor logic to exist withing a Cursor class</v>
      </c>
    </row>
    <row r="44" spans="1:6" x14ac:dyDescent="0.25">
      <c r="A44">
        <v>79</v>
      </c>
      <c r="B44" s="28" t="str">
        <f>IF( ISBLANK($A44), "", VLOOKUP($A44,Backlog!$A$2:$F$203, COLUMN()))</f>
        <v>Completed</v>
      </c>
      <c r="C44" s="28">
        <f>IF( ISBLANK($A44), "", VLOOKUP($A44,Backlog!$A$2:$F$207, COLUMN()))</f>
        <v>0.5</v>
      </c>
      <c r="D44" s="28">
        <f>IF( ISBLANK($A44), "", VLOOKUP($A44,Backlog!$A$2:$F$207, COLUMN()))</f>
        <v>0.25</v>
      </c>
      <c r="E44" s="28" t="str">
        <f>IF( ISBLANK($A44), "", VLOOKUP($A44,Backlog!$A$2:$F$207, COLUMN()))</f>
        <v>-</v>
      </c>
      <c r="F44" s="31" t="str">
        <f>IF( ISBLANK($A44), "", VLOOKUP($A44,Backlog!$A$2:$F$207, COLUMN()))</f>
        <v>Add different states to cursor</v>
      </c>
    </row>
    <row r="45" spans="1:6" x14ac:dyDescent="0.25">
      <c r="A45">
        <v>80</v>
      </c>
      <c r="B45" s="28" t="str">
        <f>IF( ISBLANK($A45), "", VLOOKUP($A45,Backlog!$A$2:$F$203, COLUMN()))</f>
        <v>Completed</v>
      </c>
      <c r="C45" s="28">
        <f>IF( ISBLANK($A45), "", VLOOKUP($A45,Backlog!$A$2:$F$207, COLUMN()))</f>
        <v>0.5</v>
      </c>
      <c r="D45" s="28">
        <f>IF( ISBLANK($A45), "", VLOOKUP($A45,Backlog!$A$2:$F$207, COLUMN()))</f>
        <v>0.5</v>
      </c>
      <c r="E45" s="28" t="str">
        <f>IF( ISBLANK($A45), "", VLOOKUP($A45,Backlog!$A$2:$F$207, COLUMN()))</f>
        <v>-</v>
      </c>
      <c r="F45" s="31" t="str">
        <f>IF( ISBLANK($A45), "", VLOOKUP($A45,Backlog!$A$2:$F$207, COLUMN()))</f>
        <v>Update Cursor logic to allow easier modification</v>
      </c>
    </row>
    <row r="46" spans="1:6" x14ac:dyDescent="0.25">
      <c r="A46">
        <v>81</v>
      </c>
      <c r="B46" s="28" t="str">
        <f>IF( ISBLANK($A46), "", VLOOKUP($A46,Backlog!$A$2:$F$203, COLUMN()))</f>
        <v>Completed</v>
      </c>
      <c r="C46" s="28">
        <f>IF( ISBLANK($A46), "", VLOOKUP($A46,Backlog!$A$2:$F$207, COLUMN()))</f>
        <v>0.5</v>
      </c>
      <c r="D46" s="28">
        <f>IF( ISBLANK($A46), "", VLOOKUP($A46,Backlog!$A$2:$F$207, COLUMN()))</f>
        <v>0.5</v>
      </c>
      <c r="E46" s="28" t="str">
        <f>IF( ISBLANK($A46), "", VLOOKUP($A46,Backlog!$A$2:$F$207, COLUMN()))</f>
        <v>-</v>
      </c>
      <c r="F46" s="31" t="str">
        <f>IF( ISBLANK($A46), "", VLOOKUP($A46,Backlog!$A$2:$F$207, COLUMN()))</f>
        <v>Update Player logic to allow for easier modification</v>
      </c>
    </row>
    <row r="47" spans="1:6" x14ac:dyDescent="0.25">
      <c r="A47">
        <v>82</v>
      </c>
      <c r="B47" s="28" t="str">
        <f>IF( ISBLANK($A47), "", VLOOKUP($A47,Backlog!$A$2:$F$203, COLUMN()))</f>
        <v>Completed</v>
      </c>
      <c r="C47" s="28">
        <f>IF( ISBLANK($A47), "", VLOOKUP($A47,Backlog!$A$2:$F$207, COLUMN()))</f>
        <v>2</v>
      </c>
      <c r="D47" s="28">
        <f>IF( ISBLANK($A47), "", VLOOKUP($A47,Backlog!$A$2:$F$207, COLUMN()))</f>
        <v>1</v>
      </c>
      <c r="E47" s="28" t="str">
        <f>IF( ISBLANK($A47), "", VLOOKUP($A47,Backlog!$A$2:$F$207, COLUMN()))</f>
        <v>-</v>
      </c>
      <c r="F47" s="31" t="str">
        <f>IF( ISBLANK($A47), "", VLOOKUP($A47,Backlog!$A$2:$F$207, COLUMN()))</f>
        <v>Update entities to render sprites</v>
      </c>
    </row>
    <row r="48" spans="1:6" x14ac:dyDescent="0.25">
      <c r="A48">
        <v>77</v>
      </c>
      <c r="B48" s="28" t="str">
        <f>IF( ISBLANK($A48), "", VLOOKUP($A48,Backlog!$A$2:$F$203, COLUMN()))</f>
        <v>Completed</v>
      </c>
      <c r="C48" s="28">
        <f>IF( ISBLANK($A48), "", VLOOKUP($A48,Backlog!$A$2:$F$207, COLUMN()))</f>
        <v>0</v>
      </c>
      <c r="D48" s="28">
        <f>IF( ISBLANK($A48), "", VLOOKUP($A48,Backlog!$A$2:$F$207, COLUMN()))</f>
        <v>0.5</v>
      </c>
      <c r="E48" s="28" t="str">
        <f>IF( ISBLANK($A48), "", VLOOKUP($A48,Backlog!$A$2:$F$207, COLUMN()))</f>
        <v>-</v>
      </c>
      <c r="F48" s="31" t="str">
        <f>IF( ISBLANK($A48), "", VLOOKUP($A48,Backlog!$A$2:$F$207, COLUMN()))</f>
        <v>Create Cursor SpriteSheet</v>
      </c>
    </row>
    <row r="49" spans="1:6" x14ac:dyDescent="0.25">
      <c r="A49">
        <v>83</v>
      </c>
      <c r="B49" s="28" t="str">
        <f>IF( ISBLANK($A49), "", VLOOKUP($A49,Backlog!$A$2:$F$203, COLUMN()))</f>
        <v>Completed</v>
      </c>
      <c r="C49" s="28">
        <f>IF( ISBLANK($A49), "", VLOOKUP($A49,Backlog!$A$2:$F$207, COLUMN()))</f>
        <v>0</v>
      </c>
      <c r="D49" s="28">
        <f>IF( ISBLANK($A49), "", VLOOKUP($A49,Backlog!$A$2:$F$207, COLUMN()))</f>
        <v>1.5</v>
      </c>
      <c r="E49" s="28" t="str">
        <f>IF( ISBLANK($A49), "", VLOOKUP($A49,Backlog!$A$2:$F$207, COLUMN()))</f>
        <v>-</v>
      </c>
      <c r="F49" s="31" t="str">
        <f>IF( ISBLANK($A49), "", VLOOKUP($A49,Backlog!$A$2:$F$207, COLUMN()))</f>
        <v>Animate Player actions</v>
      </c>
    </row>
    <row r="50" spans="1:6" x14ac:dyDescent="0.25">
      <c r="A50">
        <v>84</v>
      </c>
      <c r="B50" s="28" t="str">
        <f>IF( ISBLANK($A50), "", VLOOKUP($A50,Backlog!$A$2:$F$203, COLUMN()))</f>
        <v>Completed</v>
      </c>
      <c r="C50" s="28">
        <f>IF( ISBLANK($A50), "", VLOOKUP($A50,Backlog!$A$2:$F$207, COLUMN()))</f>
        <v>0</v>
      </c>
      <c r="D50" s="28">
        <f>IF( ISBLANK($A50), "", VLOOKUP($A50,Backlog!$A$2:$F$207, COLUMN()))</f>
        <v>1</v>
      </c>
      <c r="E50" s="28" t="str">
        <f>IF( ISBLANK($A50), "", VLOOKUP($A50,Backlog!$A$2:$F$207, COLUMN()))</f>
        <v>-</v>
      </c>
      <c r="F50" s="31" t="str">
        <f>IF( ISBLANK($A50), "", VLOOKUP($A50,Backlog!$A$2:$F$207, COLUMN()))</f>
        <v>Find an effective way to use external sprite sheets not in out typical format</v>
      </c>
    </row>
    <row r="51" spans="1:6" x14ac:dyDescent="0.25">
      <c r="A51" s="41" t="s">
        <v>77</v>
      </c>
      <c r="B51" s="42">
        <v>44018</v>
      </c>
      <c r="C51" s="43"/>
      <c r="D51" s="41"/>
      <c r="E51" s="43"/>
      <c r="F51" s="44" t="str">
        <f>"Hours Worked: " &amp; SUM(D52:D60)</f>
        <v>Hours Worked: 4</v>
      </c>
    </row>
    <row r="52" spans="1:6" x14ac:dyDescent="0.25">
      <c r="A52">
        <v>3</v>
      </c>
      <c r="B52" s="28" t="str">
        <f>IF( ISBLANK($A52), "", VLOOKUP($A52,Backlog!$A$2:$F$203, COLUMN()))</f>
        <v>Completed</v>
      </c>
      <c r="C52" s="28">
        <f>IF( ISBLANK($A52), "", VLOOKUP($A52,Backlog!$A$2:$F$207, COLUMN()))</f>
        <v>1</v>
      </c>
      <c r="D52" s="28">
        <f>IF( ISBLANK($A52), "", VLOOKUP($A52,Backlog!$A$2:$F$207, COLUMN()))</f>
        <v>1</v>
      </c>
      <c r="E52" s="28">
        <f>IF( ISBLANK($A52), "", VLOOKUP($A52,Backlog!$A$2:$F$207, COLUMN()))</f>
        <v>19</v>
      </c>
      <c r="F52" s="31" t="str">
        <f>IF( ISBLANK($A52), "", VLOOKUP($A52,Backlog!$A$2:$F$207, COLUMN()))</f>
        <v>Create Item class</v>
      </c>
    </row>
    <row r="53" spans="1:6" x14ac:dyDescent="0.25">
      <c r="A53">
        <v>4</v>
      </c>
      <c r="B53" s="28" t="str">
        <f>IF( ISBLANK($A53), "", VLOOKUP($A53,Backlog!$A$2:$F$203, COLUMN()))</f>
        <v>Completed</v>
      </c>
      <c r="C53" s="28">
        <f>IF( ISBLANK($A53), "", VLOOKUP($A53,Backlog!$A$2:$F$207, COLUMN()))</f>
        <v>0.5</v>
      </c>
      <c r="D53" s="28">
        <f>IF( ISBLANK($A53), "", VLOOKUP($A53,Backlog!$A$2:$F$207, COLUMN()))</f>
        <v>0.25</v>
      </c>
      <c r="E53" s="28">
        <f>IF( ISBLANK($A53), "", VLOOKUP($A53,Backlog!$A$2:$F$207, COLUMN()))</f>
        <v>22</v>
      </c>
      <c r="F53" s="31" t="str">
        <f>IF( ISBLANK($A53), "", VLOOKUP($A53,Backlog!$A$2:$F$207, COLUMN()))</f>
        <v>Implement an XML format to create items</v>
      </c>
    </row>
    <row r="54" spans="1:6" x14ac:dyDescent="0.25">
      <c r="A54">
        <v>8</v>
      </c>
      <c r="B54" s="28" t="str">
        <f>IF( ISBLANK($A54), "", VLOOKUP($A54,Backlog!$A$2:$F$203, COLUMN()))</f>
        <v>Completed</v>
      </c>
      <c r="C54" s="28">
        <f>IF( ISBLANK($A54), "", VLOOKUP($A54,Backlog!$A$2:$F$207, COLUMN()))</f>
        <v>0.25</v>
      </c>
      <c r="D54" s="28">
        <f>IF( ISBLANK($A54), "", VLOOKUP($A54,Backlog!$A$2:$F$207, COLUMN()))</f>
        <v>0.25</v>
      </c>
      <c r="E54" s="28">
        <f>IF( ISBLANK($A54), "", VLOOKUP($A54,Backlog!$A$2:$F$207, COLUMN()))</f>
        <v>34</v>
      </c>
      <c r="F54" s="31" t="str">
        <f>IF( ISBLANK($A54), "", VLOOKUP($A54,Backlog!$A$2:$F$207, COLUMN()))</f>
        <v>Allow entities to hold an "infinite" number of items</v>
      </c>
    </row>
    <row r="55" spans="1:6" x14ac:dyDescent="0.25">
      <c r="A55">
        <v>9</v>
      </c>
      <c r="B55" s="28" t="str">
        <f>IF( ISBLANK($A55), "", VLOOKUP($A55,Backlog!$A$2:$F$203, COLUMN()))</f>
        <v>Completed</v>
      </c>
      <c r="C55" s="28">
        <f>IF( ISBLANK($A55), "", VLOOKUP($A55,Backlog!$A$2:$F$207, COLUMN()))</f>
        <v>0.5</v>
      </c>
      <c r="D55" s="28">
        <f>IF( ISBLANK($A55), "", VLOOKUP($A55,Backlog!$A$2:$F$207, COLUMN()))</f>
        <v>0.5</v>
      </c>
      <c r="E55" s="28">
        <f>IF( ISBLANK($A55), "", VLOOKUP($A55,Backlog!$A$2:$F$207, COLUMN()))</f>
        <v>35</v>
      </c>
      <c r="F55" s="31" t="str">
        <f>IF( ISBLANK($A55), "", VLOOKUP($A55,Backlog!$A$2:$F$207, COLUMN()))</f>
        <v>store number of item type { [1,Axe], [1,Arrow], [2,Sword] }</v>
      </c>
    </row>
    <row r="56" spans="1:6" x14ac:dyDescent="0.25">
      <c r="A56">
        <v>98</v>
      </c>
      <c r="B56" s="28" t="str">
        <f>IF( ISBLANK($A56), "", VLOOKUP($A56,Backlog!$A$2:$F$203, COLUMN()))</f>
        <v>Completed</v>
      </c>
      <c r="C56" s="28">
        <f>IF( ISBLANK($A56), "", VLOOKUP($A56,Backlog!$A$2:$F$207, COLUMN()))</f>
        <v>0</v>
      </c>
      <c r="D56" s="28">
        <f>IF( ISBLANK($A56), "", VLOOKUP($A56,Backlog!$A$2:$F$207, COLUMN()))</f>
        <v>0.25</v>
      </c>
      <c r="E56" s="28" t="str">
        <f>IF( ISBLANK($A56), "", VLOOKUP($A56,Backlog!$A$2:$F$207, COLUMN()))</f>
        <v>-</v>
      </c>
      <c r="F56" s="31" t="str">
        <f>IF( ISBLANK($A56), "", VLOOKUP($A56,Backlog!$A$2:$F$207, COLUMN()))</f>
        <v>Add Ability key to ability UI box</v>
      </c>
    </row>
    <row r="57" spans="1:6" x14ac:dyDescent="0.25">
      <c r="A57">
        <v>14</v>
      </c>
      <c r="B57" s="28" t="str">
        <f>IF( ISBLANK($A57), "", VLOOKUP($A57,Backlog!$A$2:$F$203, COLUMN()))</f>
        <v>Completed</v>
      </c>
      <c r="C57" s="28">
        <f>IF( ISBLANK($A57), "", VLOOKUP($A57,Backlog!$A$2:$F$207, COLUMN()))</f>
        <v>1</v>
      </c>
      <c r="D57" s="28">
        <f>IF( ISBLANK($A57), "", VLOOKUP($A57,Backlog!$A$2:$F$207, COLUMN()))</f>
        <v>0.25</v>
      </c>
      <c r="E57" s="28">
        <f>IF( ISBLANK($A57), "", VLOOKUP($A57,Backlog!$A$2:$F$207, COLUMN()))</f>
        <v>20</v>
      </c>
      <c r="F57" s="31" t="str">
        <f>IF( ISBLANK($A57), "", VLOOKUP($A57,Backlog!$A$2:$F$207, COLUMN()))</f>
        <v>Implement item stats that effect the entity if held</v>
      </c>
    </row>
    <row r="58" spans="1:6" x14ac:dyDescent="0.25">
      <c r="A58">
        <v>92</v>
      </c>
      <c r="B58" s="28" t="s">
        <v>78</v>
      </c>
      <c r="C58" s="28">
        <f>IF( ISBLANK($A58), "", VLOOKUP($A58,Backlog!$A$2:$F$207, COLUMN()))</f>
        <v>1</v>
      </c>
      <c r="D58" s="28">
        <v>0.5</v>
      </c>
      <c r="E58" s="28" t="str">
        <f>IF( ISBLANK($A58), "", VLOOKUP($A58,Backlog!$A$2:$F$207, COLUMN()))</f>
        <v>-</v>
      </c>
      <c r="F58" s="31" t="str">
        <f>IF( ISBLANK($A58), "", VLOOKUP($A58,Backlog!$A$2:$F$207, COLUMN()))</f>
        <v>Creat UI button for menus</v>
      </c>
    </row>
    <row r="59" spans="1:6" x14ac:dyDescent="0.25">
      <c r="A59">
        <v>93</v>
      </c>
      <c r="B59" s="28" t="s">
        <v>78</v>
      </c>
      <c r="C59" s="28">
        <f>IF( ISBLANK($A59), "", VLOOKUP($A59,Backlog!$A$2:$F$207, COLUMN()))</f>
        <v>1.5</v>
      </c>
      <c r="D59" s="28">
        <v>0.5</v>
      </c>
      <c r="E59" s="28" t="str">
        <f>IF( ISBLANK($A59), "", VLOOKUP($A59,Backlog!$A$2:$F$207, COLUMN()))</f>
        <v>-</v>
      </c>
      <c r="F59" s="31" t="str">
        <f>IF( ISBLANK($A59), "", VLOOKUP($A59,Backlog!$A$2:$F$207, COLUMN()))</f>
        <v>Create Game management of states MENU-&gt;PLAYING-&gt;LOSE-&gt;MENU</v>
      </c>
    </row>
    <row r="60" spans="1:6" x14ac:dyDescent="0.25">
      <c r="A60">
        <v>94</v>
      </c>
      <c r="B60" s="28" t="s">
        <v>78</v>
      </c>
      <c r="C60" s="28">
        <f>IF( ISBLANK($A60), "", VLOOKUP($A60,Backlog!$A$2:$F$207, COLUMN()))</f>
        <v>1.5</v>
      </c>
      <c r="D60" s="28">
        <v>0.5</v>
      </c>
      <c r="E60" s="28" t="str">
        <f>IF( ISBLANK($A60), "", VLOOKUP($A60,Backlog!$A$2:$F$207, COLUMN()))</f>
        <v>-</v>
      </c>
      <c r="F60" s="31" t="str">
        <f>IF( ISBLANK($A60), "", VLOOKUP($A60,Backlog!$A$2:$F$207, COLUMN()))</f>
        <v>Create main menu</v>
      </c>
    </row>
    <row r="61" spans="1:6" x14ac:dyDescent="0.25">
      <c r="A61" s="41" t="s">
        <v>77</v>
      </c>
      <c r="B61" s="42">
        <v>44019</v>
      </c>
      <c r="C61" s="43"/>
      <c r="D61" s="41"/>
      <c r="E61" s="43"/>
      <c r="F61" s="44" t="str">
        <f>"Hours Worked: " &amp; SUM(D62:D66)</f>
        <v>Hours Worked: 5.5</v>
      </c>
    </row>
    <row r="62" spans="1:6" x14ac:dyDescent="0.25">
      <c r="A62">
        <v>92</v>
      </c>
      <c r="B62" s="28" t="str">
        <f>IF( ISBLANK($A62), "", VLOOKUP($A62,Backlog!$A$2:$F$203, COLUMN()))</f>
        <v>Completed</v>
      </c>
      <c r="C62" s="28">
        <f>IF( ISBLANK($A62), "", VLOOKUP($A62,Backlog!$A$2:$F$207, COLUMN()))</f>
        <v>1</v>
      </c>
      <c r="D62" s="28">
        <v>0.5</v>
      </c>
      <c r="E62" s="28" t="str">
        <f>IF( ISBLANK($A62), "", VLOOKUP($A62,Backlog!$A$2:$F$207, COLUMN()))</f>
        <v>-</v>
      </c>
      <c r="F62" s="31" t="str">
        <f>IF( ISBLANK($A62), "", VLOOKUP($A62,Backlog!$A$2:$F$207, COLUMN()))</f>
        <v>Creat UI button for menus</v>
      </c>
    </row>
    <row r="63" spans="1:6" x14ac:dyDescent="0.25">
      <c r="A63">
        <v>94</v>
      </c>
      <c r="B63" s="28" t="s">
        <v>60</v>
      </c>
      <c r="C63" s="28">
        <f>IF( ISBLANK($A63), "", VLOOKUP($A63,Backlog!$A$2:$F$207, COLUMN()))</f>
        <v>1.5</v>
      </c>
      <c r="D63" s="28">
        <v>0.5</v>
      </c>
      <c r="E63" s="28" t="str">
        <f>IF( ISBLANK($A63), "", VLOOKUP($A63,Backlog!$A$2:$F$207, COLUMN()))</f>
        <v>-</v>
      </c>
      <c r="F63" s="31" t="str">
        <f>IF( ISBLANK($A63), "", VLOOKUP($A63,Backlog!$A$2:$F$207, COLUMN()))</f>
        <v>Create main menu</v>
      </c>
    </row>
    <row r="64" spans="1:6" x14ac:dyDescent="0.25">
      <c r="A64">
        <v>24</v>
      </c>
      <c r="B64" s="28" t="str">
        <f>IF( ISBLANK($A64), "", VLOOKUP($A64,Backlog!$A$2:$F$203, COLUMN()))</f>
        <v>Completed</v>
      </c>
      <c r="C64" s="28">
        <f>IF( ISBLANK($A64), "", VLOOKUP($A64,Backlog!$A$2:$F$207, COLUMN()))</f>
        <v>1.5</v>
      </c>
      <c r="D64" s="28">
        <f>IF( ISBLANK($A64), "", VLOOKUP($A64,Backlog!$A$2:$F$207, COLUMN()))</f>
        <v>2</v>
      </c>
      <c r="E64" s="28">
        <f>IF( ISBLANK($A64), "", VLOOKUP($A64,Backlog!$A$2:$F$207, COLUMN()))</f>
        <v>3</v>
      </c>
      <c r="F64" s="31" t="str">
        <f>IF( ISBLANK($A64), "", VLOOKUP($A64,Backlog!$A$2:$F$207, COLUMN()))</f>
        <v>Create a menu that allows the player to choose 4 abilites from a catalog of abilities</v>
      </c>
    </row>
    <row r="65" spans="1:6" x14ac:dyDescent="0.25">
      <c r="A65">
        <v>86</v>
      </c>
      <c r="B65" s="28" t="str">
        <f>IF( ISBLANK($A65), "", VLOOKUP($A65,Backlog!$A$2:$F$203, COLUMN()))</f>
        <v>Completed</v>
      </c>
      <c r="C65" s="28">
        <f>IF( ISBLANK($A65), "", VLOOKUP($A65,Backlog!$A$2:$F$207, COLUMN()))</f>
        <v>1</v>
      </c>
      <c r="D65" s="28">
        <f>IF( ISBLANK($A65), "", VLOOKUP($A65,Backlog!$A$2:$F$207, COLUMN()))</f>
        <v>1</v>
      </c>
      <c r="E65" s="28" t="str">
        <f>IF( ISBLANK($A65), "", VLOOKUP($A65,Backlog!$A$2:$F$207, COLUMN()))</f>
        <v>-</v>
      </c>
      <c r="F65" s="31" t="str">
        <f>IF( ISBLANK($A65), "", VLOOKUP($A65,Backlog!$A$2:$F$207, COLUMN()))</f>
        <v>Add attack move cursor state</v>
      </c>
    </row>
    <row r="66" spans="1:6" x14ac:dyDescent="0.25">
      <c r="A66">
        <v>87</v>
      </c>
      <c r="B66" s="28" t="str">
        <f>IF( ISBLANK($A66), "", VLOOKUP($A66,Backlog!$A$2:$F$203, COLUMN()))</f>
        <v>Completed</v>
      </c>
      <c r="C66" s="28">
        <f>IF( ISBLANK($A66), "", VLOOKUP($A66,Backlog!$A$2:$F$207, COLUMN()))</f>
        <v>2</v>
      </c>
      <c r="D66" s="28">
        <f>IF( ISBLANK($A66), "", VLOOKUP($A66,Backlog!$A$2:$F$207, COLUMN()))</f>
        <v>1.5</v>
      </c>
      <c r="E66" s="28" t="str">
        <f>IF( ISBLANK($A66), "", VLOOKUP($A66,Backlog!$A$2:$F$207, COLUMN()))</f>
        <v>-</v>
      </c>
      <c r="F66" s="31" t="str">
        <f>IF( ISBLANK($A66), "", VLOOKUP($A66,Backlog!$A$2:$F$207, COLUMN()))</f>
        <v>Add player attack move state</v>
      </c>
    </row>
    <row r="67" spans="1:6" x14ac:dyDescent="0.25">
      <c r="A67" s="41" t="s">
        <v>77</v>
      </c>
      <c r="B67" s="42">
        <v>44024</v>
      </c>
      <c r="C67" s="43"/>
      <c r="D67" s="41"/>
      <c r="E67" s="43"/>
      <c r="F67" s="44" t="str">
        <f>"Hours Worked: " &amp; SUM(D68:D68)</f>
        <v>Hours Worked: 3</v>
      </c>
    </row>
    <row r="68" spans="1:6" x14ac:dyDescent="0.25">
      <c r="A68">
        <v>45</v>
      </c>
      <c r="B68" s="28" t="str">
        <f>IF( ISBLANK($A68), "", VLOOKUP($A68,Backlog!$A$2:$F$203, COLUMN()))</f>
        <v>Completed</v>
      </c>
      <c r="C68" s="28">
        <v>0.25</v>
      </c>
      <c r="D68" s="28">
        <v>3</v>
      </c>
      <c r="E68" s="28">
        <f>IF( ISBLANK($A68), "", VLOOKUP($A68,Backlog!$A$2:$F$207, COLUMN()))</f>
        <v>36</v>
      </c>
      <c r="F68" s="31" t="str">
        <f>IF( ISBLANK($A68), "", VLOOKUP($A68,Backlog!$A$2:$F$207, COLUMN()))</f>
        <v>Implement an entrance and exit functionality for the player to travel from floor to floor</v>
      </c>
    </row>
    <row r="69" spans="1:6" x14ac:dyDescent="0.25">
      <c r="A69" s="41" t="s">
        <v>77</v>
      </c>
      <c r="B69" s="42">
        <v>44025</v>
      </c>
      <c r="C69" s="43"/>
      <c r="D69" s="41"/>
      <c r="E69" s="43"/>
      <c r="F69" s="44" t="str">
        <f>"Hours Worked: " &amp; SUM(D70:D78)</f>
        <v>Hours Worked: 9.5</v>
      </c>
    </row>
    <row r="70" spans="1:6" x14ac:dyDescent="0.25">
      <c r="A70">
        <v>35</v>
      </c>
      <c r="B70" s="28" t="str">
        <f>IF( ISBLANK($A70), "", VLOOKUP($A70,Backlog!$A$2:$F$203, COLUMN()))</f>
        <v>Completed</v>
      </c>
      <c r="C70" s="28">
        <f>IF( ISBLANK($A70), "", VLOOKUP($A70,Backlog!$A$2:$F$207, COLUMN()))</f>
        <v>1</v>
      </c>
      <c r="D70" s="28">
        <f>IF( ISBLANK($A70), "", VLOOKUP($A70,Backlog!$A$2:$F$207, COLUMN()))</f>
        <v>2</v>
      </c>
      <c r="E70" s="28">
        <f>IF( ISBLANK($A70), "", VLOOKUP($A70,Backlog!$A$2:$F$207, COLUMN()))</f>
        <v>29</v>
      </c>
      <c r="F70" s="31" t="str">
        <f>IF( ISBLANK($A70), "", VLOOKUP($A70,Backlog!$A$2:$F$207, COLUMN()))</f>
        <v>Create quick melee weak enemy type</v>
      </c>
    </row>
    <row r="71" spans="1:6" x14ac:dyDescent="0.25">
      <c r="A71">
        <v>37</v>
      </c>
      <c r="B71" s="28" t="str">
        <f>IF( ISBLANK($A71), "", VLOOKUP($A71,Backlog!$A$2:$F$203, COLUMN()))</f>
        <v>Completed</v>
      </c>
      <c r="C71" s="28">
        <f>IF( ISBLANK($A71), "", VLOOKUP($A71,Backlog!$A$2:$F$207, COLUMN()))</f>
        <v>1.5</v>
      </c>
      <c r="D71" s="28">
        <f>IF( ISBLANK($A71), "", VLOOKUP($A71,Backlog!$A$2:$F$207, COLUMN()))</f>
        <v>1</v>
      </c>
      <c r="E71" s="28">
        <f>IF( ISBLANK($A71), "", VLOOKUP($A71,Backlog!$A$2:$F$207, COLUMN()))</f>
        <v>30</v>
      </c>
      <c r="F71" s="31" t="str">
        <f>IF( ISBLANK($A71), "", VLOOKUP($A71,Backlog!$A$2:$F$207, COLUMN()))</f>
        <v>Implement simple AI for enemy to move and attack the player</v>
      </c>
    </row>
    <row r="72" spans="1:6" x14ac:dyDescent="0.25">
      <c r="A72">
        <v>44</v>
      </c>
      <c r="B72" s="28" t="str">
        <f>IF( ISBLANK($A72), "", VLOOKUP($A72,Backlog!$A$2:$F$203, COLUMN()))</f>
        <v>Completed</v>
      </c>
      <c r="C72" s="28">
        <f>IF( ISBLANK($A72), "", VLOOKUP($A72,Backlog!$A$2:$F$207, COLUMN()))</f>
        <v>1</v>
      </c>
      <c r="D72" s="28">
        <f>IF( ISBLANK($A72), "", VLOOKUP($A72,Backlog!$A$2:$F$207, COLUMN()))</f>
        <v>1</v>
      </c>
      <c r="E72" s="28">
        <f>IF( ISBLANK($A72), "", VLOOKUP($A72,Backlog!$A$2:$F$207, COLUMN()))</f>
        <v>38</v>
      </c>
      <c r="F72" s="31" t="str">
        <f>IF( ISBLANK($A72), "", VLOOKUP($A72,Backlog!$A$2:$F$207, COLUMN()))</f>
        <v>Implement the ability for the player to pick up items by running over them</v>
      </c>
    </row>
    <row r="73" spans="1:6" x14ac:dyDescent="0.25">
      <c r="A73">
        <v>46</v>
      </c>
      <c r="B73" s="28" t="str">
        <f>IF( ISBLANK($A73), "", VLOOKUP($A73,Backlog!$A$2:$F$203, COLUMN()))</f>
        <v>Completed</v>
      </c>
      <c r="C73" s="28">
        <f>IF( ISBLANK($A73), "", VLOOKUP($A73,Backlog!$A$2:$F$207, COLUMN()))</f>
        <v>1</v>
      </c>
      <c r="D73" s="28">
        <f>IF( ISBLANK($A73), "", VLOOKUP($A73,Backlog!$A$2:$F$207, COLUMN()))</f>
        <v>0.5</v>
      </c>
      <c r="E73" s="28">
        <f>IF( ISBLANK($A73), "", VLOOKUP($A73,Backlog!$A$2:$F$207, COLUMN()))</f>
        <v>36</v>
      </c>
      <c r="F73" s="31" t="str">
        <f>IF( ISBLANK($A73), "", VLOOKUP($A73,Backlog!$A$2:$F$207, COLUMN()))</f>
        <v>Implement functionality for the player to return to the main menu upon losing all of their health</v>
      </c>
    </row>
    <row r="74" spans="1:6" x14ac:dyDescent="0.25">
      <c r="A74">
        <v>58</v>
      </c>
      <c r="B74" s="28" t="str">
        <f>IF( ISBLANK($A74), "", VLOOKUP($A74,Backlog!$A$2:$F$203, COLUMN()))</f>
        <v>Completed</v>
      </c>
      <c r="C74" s="28">
        <f>IF( ISBLANK($A74), "", VLOOKUP($A74,Backlog!$A$2:$F$207, COLUMN()))</f>
        <v>1</v>
      </c>
      <c r="D74" s="28">
        <f>IF( ISBLANK($A74), "", VLOOKUP($A74,Backlog!$A$2:$F$207, COLUMN()))</f>
        <v>1.5</v>
      </c>
      <c r="E74" s="28" t="str">
        <f>IF( ISBLANK($A74), "", VLOOKUP($A74,Backlog!$A$2:$F$207, COLUMN()))</f>
        <v>3, 16</v>
      </c>
      <c r="F74" s="31" t="str">
        <f>IF( ISBLANK($A74), "", VLOOKUP($A74,Backlog!$A$2:$F$207, COLUMN()))</f>
        <v>Implement Projectile Ability type</v>
      </c>
    </row>
    <row r="75" spans="1:6" x14ac:dyDescent="0.25">
      <c r="A75">
        <v>59</v>
      </c>
      <c r="B75" s="28" t="str">
        <f>IF( ISBLANK($A75), "", VLOOKUP($A75,Backlog!$A$2:$F$203, COLUMN()))</f>
        <v>Completed</v>
      </c>
      <c r="C75" s="28">
        <f>IF( ISBLANK($A75), "", VLOOKUP($A75,Backlog!$A$2:$F$207, COLUMN()))</f>
        <v>1</v>
      </c>
      <c r="D75" s="28">
        <f>IF( ISBLANK($A75), "", VLOOKUP($A75,Backlog!$A$2:$F$207, COLUMN()))</f>
        <v>0.75</v>
      </c>
      <c r="E75" s="28" t="str">
        <f>IF( ISBLANK($A75), "", VLOOKUP($A75,Backlog!$A$2:$F$207, COLUMN()))</f>
        <v>3, 16</v>
      </c>
      <c r="F75" s="31" t="str">
        <f>IF( ISBLANK($A75), "", VLOOKUP($A75,Backlog!$A$2:$F$207, COLUMN()))</f>
        <v>Implement targeted ability type</v>
      </c>
    </row>
    <row r="76" spans="1:6" x14ac:dyDescent="0.25">
      <c r="A76">
        <v>88</v>
      </c>
      <c r="B76" s="28" t="str">
        <f>IF( ISBLANK($A76), "", VLOOKUP($A76,Backlog!$A$2:$F$203, COLUMN()))</f>
        <v>Completed</v>
      </c>
      <c r="C76" s="28">
        <f>IF( ISBLANK($A76), "", VLOOKUP($A76,Backlog!$A$2:$F$207, COLUMN()))</f>
        <v>1.5</v>
      </c>
      <c r="D76" s="28">
        <f>IF( ISBLANK($A76), "", VLOOKUP($A76,Backlog!$A$2:$F$207, COLUMN()))</f>
        <v>0.75</v>
      </c>
      <c r="E76" s="28" t="str">
        <f>IF( ISBLANK($A76), "", VLOOKUP($A76,Backlog!$A$2:$F$207, COLUMN()))</f>
        <v>-</v>
      </c>
      <c r="F76" s="31" t="str">
        <f>IF( ISBLANK($A76), "", VLOOKUP($A76,Backlog!$A$2:$F$207, COLUMN()))</f>
        <v>Add a raycast for line of sight logic</v>
      </c>
    </row>
    <row r="77" spans="1:6" x14ac:dyDescent="0.25">
      <c r="A77">
        <v>93</v>
      </c>
      <c r="B77" s="28" t="str">
        <f>IF( ISBLANK($A77), "", VLOOKUP($A77,Backlog!$A$2:$F$203, COLUMN()))</f>
        <v>Completed</v>
      </c>
      <c r="C77" s="28">
        <f>IF( ISBLANK($A77), "", VLOOKUP($A77,Backlog!$A$2:$F$207, COLUMN()))</f>
        <v>1.5</v>
      </c>
      <c r="D77" s="28">
        <v>1</v>
      </c>
      <c r="E77" s="28" t="str">
        <f>IF( ISBLANK($A77), "", VLOOKUP($A77,Backlog!$A$2:$F$207, COLUMN()))</f>
        <v>-</v>
      </c>
      <c r="F77" s="31" t="str">
        <f>IF( ISBLANK($A77), "", VLOOKUP($A77,Backlog!$A$2:$F$207, COLUMN()))</f>
        <v>Create Game management of states MENU-&gt;PLAYING-&gt;LOSE-&gt;MENU</v>
      </c>
    </row>
    <row r="78" spans="1:6" x14ac:dyDescent="0.25">
      <c r="A78">
        <v>95</v>
      </c>
      <c r="B78" s="28" t="str">
        <f>IF( ISBLANK($A78), "", VLOOKUP($A78,Backlog!$A$2:$F$203, COLUMN()))</f>
        <v>Completed</v>
      </c>
      <c r="C78" s="28">
        <f>IF( ISBLANK($A78), "", VLOOKUP($A78,Backlog!$A$2:$F$207, COLUMN()))</f>
        <v>1.5</v>
      </c>
      <c r="D78" s="28">
        <f>IF( ISBLANK($A78), "", VLOOKUP($A78,Backlog!$A$2:$F$207, COLUMN()))</f>
        <v>1</v>
      </c>
      <c r="E78" s="28" t="str">
        <f>IF( ISBLANK($A78), "", VLOOKUP($A78,Backlog!$A$2:$F$207, COLUMN()))</f>
        <v>-</v>
      </c>
      <c r="F78" s="31" t="str">
        <f>IF( ISBLANK($A78), "", VLOOKUP($A78,Backlog!$A$2:$F$207, COLUMN()))</f>
        <v>Create pause menu</v>
      </c>
    </row>
    <row r="79" spans="1:6" x14ac:dyDescent="0.25">
      <c r="A79" s="41" t="s">
        <v>77</v>
      </c>
      <c r="B79" s="42">
        <v>44032</v>
      </c>
      <c r="C79" s="43"/>
      <c r="D79" s="41"/>
      <c r="E79" s="43"/>
      <c r="F79" s="44" t="str">
        <f>"Hours Worked: " &amp; SUM(D80:D88)</f>
        <v>Hours Worked: 12</v>
      </c>
    </row>
    <row r="80" spans="1:6" x14ac:dyDescent="0.25">
      <c r="A80" s="2">
        <v>90</v>
      </c>
      <c r="B80" s="28" t="str">
        <f>IF( ISBLANK($A80), "", VLOOKUP($A80,Backlog!$A$2:$F$203, COLUMN()))</f>
        <v>Completed</v>
      </c>
      <c r="C80" s="28">
        <f>IF( ISBLANK($A80), "", VLOOKUP($A80,Backlog!$A$2:$F$207, COLUMN()))</f>
        <v>2</v>
      </c>
      <c r="D80" s="28">
        <f>IF( ISBLANK($A80), "", VLOOKUP($A80,Backlog!$A$2:$F$207, COLUMN()))</f>
        <v>2</v>
      </c>
      <c r="E80" s="28" t="str">
        <f>IF( ISBLANK($A80), "", VLOOKUP($A80,Backlog!$A$2:$F$207, COLUMN()))</f>
        <v>-</v>
      </c>
      <c r="F80" s="31" t="str">
        <f>IF( ISBLANK($A80), "", VLOOKUP($A80,Backlog!$A$2:$F$207, COLUMN()))</f>
        <v>Get Audio assets for: BGM, PlayerAttack, EnemyAttack, pick up Item</v>
      </c>
    </row>
    <row r="81" spans="1:6" x14ac:dyDescent="0.25">
      <c r="A81" s="2">
        <v>91</v>
      </c>
      <c r="B81" s="28" t="str">
        <f>IF( ISBLANK($A81), "", VLOOKUP($A81,Backlog!$A$2:$F$203, COLUMN()))</f>
        <v>Completed</v>
      </c>
      <c r="C81" s="28">
        <f>IF( ISBLANK($A81), "", VLOOKUP($A81,Backlog!$A$2:$F$207, COLUMN()))</f>
        <v>1.5</v>
      </c>
      <c r="D81" s="28">
        <f>IF( ISBLANK($A81), "", VLOOKUP($A81,Backlog!$A$2:$F$207, COLUMN()))</f>
        <v>1.5</v>
      </c>
      <c r="E81" s="28" t="str">
        <f>IF( ISBLANK($A81), "", VLOOKUP($A81,Backlog!$A$2:$F$207, COLUMN()))</f>
        <v>-</v>
      </c>
      <c r="F81" s="31" t="str">
        <f>IF( ISBLANK($A81), "", VLOOKUP($A81,Backlog!$A$2:$F$207, COLUMN()))</f>
        <v>Implement playing audio on actions</v>
      </c>
    </row>
    <row r="82" spans="1:6" x14ac:dyDescent="0.25">
      <c r="A82" s="2">
        <v>99</v>
      </c>
      <c r="B82" s="28" t="str">
        <f>IF( ISBLANK($A82), "", VLOOKUP($A82,Backlog!$A$2:$F$203, COLUMN()))</f>
        <v>Completed</v>
      </c>
      <c r="C82" s="28">
        <f>IF( ISBLANK($A82), "", VLOOKUP($A82,Backlog!$A$2:$F$207, COLUMN()))</f>
        <v>2</v>
      </c>
      <c r="D82" s="28">
        <f>IF( ISBLANK($A82), "", VLOOKUP($A82,Backlog!$A$2:$F$207, COLUMN()))</f>
        <v>2</v>
      </c>
      <c r="E82" s="28" t="str">
        <f>IF( ISBLANK($A82), "", VLOOKUP($A82,Backlog!$A$2:$F$207, COLUMN()))</f>
        <v>-</v>
      </c>
      <c r="F82" s="31" t="str">
        <f>IF( ISBLANK($A82), "", VLOOKUP($A82,Backlog!$A$2:$F$207, COLUMN()))</f>
        <v>Create 2 Additional Maps</v>
      </c>
    </row>
    <row r="83" spans="1:6" x14ac:dyDescent="0.25">
      <c r="A83" s="2">
        <v>100</v>
      </c>
      <c r="B83" s="28" t="str">
        <f>IF( ISBLANK($A83), "", VLOOKUP($A83,Backlog!$A$2:$F$203, COLUMN()))</f>
        <v>Completed</v>
      </c>
      <c r="C83" s="28">
        <f>IF( ISBLANK($A83), "", VLOOKUP($A83,Backlog!$A$2:$F$207, COLUMN()))</f>
        <v>2</v>
      </c>
      <c r="D83" s="28">
        <f>IF( ISBLANK($A83), "", VLOOKUP($A83,Backlog!$A$2:$F$207, COLUMN()))</f>
        <v>0.5</v>
      </c>
      <c r="E83" s="28" t="str">
        <f>IF( ISBLANK($A83), "", VLOOKUP($A83,Backlog!$A$2:$F$207, COLUMN()))</f>
        <v>-</v>
      </c>
      <c r="F83" s="31" t="str">
        <f>IF( ISBLANK($A83), "", VLOOKUP($A83,Backlog!$A$2:$F$207, COLUMN()))</f>
        <v>Create Additional Items</v>
      </c>
    </row>
    <row r="84" spans="1:6" x14ac:dyDescent="0.25">
      <c r="A84" s="2">
        <v>54</v>
      </c>
      <c r="B84" s="28" t="str">
        <f>IF( ISBLANK($A84), "", VLOOKUP($A84,Backlog!$A$2:$F$203, COLUMN()))</f>
        <v>Completed</v>
      </c>
      <c r="C84" s="28">
        <f>IF( ISBLANK($A84), "", VLOOKUP($A84,Backlog!$A$2:$F$207, COLUMN()))</f>
        <v>10</v>
      </c>
      <c r="D84" s="28">
        <f>IF( ISBLANK($A84), "", VLOOKUP($A84,Backlog!$A$2:$F$207, COLUMN()))</f>
        <v>1.5</v>
      </c>
      <c r="E84" s="28" t="str">
        <f>IF( ISBLANK($A84), "", VLOOKUP($A84,Backlog!$A$2:$F$207, COLUMN()))</f>
        <v>-</v>
      </c>
      <c r="F84" s="31" t="str">
        <f>IF( ISBLANK($A84), "", VLOOKUP($A84,Backlog!$A$2:$F$207, COLUMN()))</f>
        <v>Polish</v>
      </c>
    </row>
    <row r="85" spans="1:6" x14ac:dyDescent="0.25">
      <c r="A85" s="2">
        <v>55</v>
      </c>
      <c r="B85" s="28" t="str">
        <f>IF( ISBLANK($A85), "", VLOOKUP($A85,Backlog!$A$2:$F$203, COLUMN()))</f>
        <v>Completed</v>
      </c>
      <c r="C85" s="28">
        <f>IF( ISBLANK($A85), "", VLOOKUP($A85,Backlog!$A$2:$F$207, COLUMN()))</f>
        <v>10</v>
      </c>
      <c r="D85" s="28">
        <f>IF( ISBLANK($A85), "", VLOOKUP($A85,Backlog!$A$2:$F$207, COLUMN()))</f>
        <v>1</v>
      </c>
      <c r="E85" s="28" t="str">
        <f>IF( ISBLANK($A85), "", VLOOKUP($A85,Backlog!$A$2:$F$207, COLUMN()))</f>
        <v>-</v>
      </c>
      <c r="F85" s="31" t="str">
        <f>IF( ISBLANK($A85), "", VLOOKUP($A85,Backlog!$A$2:$F$207, COLUMN()))</f>
        <v>Bug Fixing</v>
      </c>
    </row>
    <row r="86" spans="1:6" x14ac:dyDescent="0.25">
      <c r="A86" s="2">
        <v>102</v>
      </c>
      <c r="B86" s="28" t="str">
        <f>IF( ISBLANK($A86), "", VLOOKUP($A86,Backlog!$A$2:$F$203, COLUMN()))</f>
        <v>Completed</v>
      </c>
      <c r="C86" s="28">
        <f>IF( ISBLANK($A86), "", VLOOKUP($A86,Backlog!$A$2:$F$207, COLUMN()))</f>
        <v>2</v>
      </c>
      <c r="D86" s="28">
        <f>IF( ISBLANK($A86), "", VLOOKUP($A86,Backlog!$A$2:$F$207, COLUMN()))</f>
        <v>2</v>
      </c>
      <c r="E86" s="28" t="str">
        <f>IF( ISBLANK($A86), "", VLOOKUP($A86,Backlog!$A$2:$F$207, COLUMN()))</f>
        <v>-</v>
      </c>
      <c r="F86" s="31" t="str">
        <f>IF( ISBLANK($A86), "", VLOOKUP($A86,Backlog!$A$2:$F$207, COLUMN()))</f>
        <v>Update Ability Select Menu to be navigable with mouse</v>
      </c>
    </row>
    <row r="87" spans="1:6" x14ac:dyDescent="0.25">
      <c r="A87" s="2">
        <v>103</v>
      </c>
      <c r="B87" s="28" t="str">
        <f>IF( ISBLANK($A87), "", VLOOKUP($A87,Backlog!$A$2:$F$203, COLUMN()))</f>
        <v>Completed</v>
      </c>
      <c r="C87" s="28">
        <f>IF( ISBLANK($A87), "", VLOOKUP($A87,Backlog!$A$2:$F$207, COLUMN()))</f>
        <v>1</v>
      </c>
      <c r="D87" s="28">
        <f>IF( ISBLANK($A87), "", VLOOKUP($A87,Backlog!$A$2:$F$207, COLUMN()))</f>
        <v>1.5</v>
      </c>
      <c r="E87" s="28" t="str">
        <f>IF( ISBLANK($A87), "", VLOOKUP($A87,Backlog!$A$2:$F$207, COLUMN()))</f>
        <v>-</v>
      </c>
      <c r="F87" s="31" t="str">
        <f>IF( ISBLANK($A87), "", VLOOKUP($A87,Backlog!$A$2:$F$207, COLUMN()))</f>
        <v>Display item stats when hovered</v>
      </c>
    </row>
  </sheetData>
  <conditionalFormatting sqref="B1:B2">
    <cfRule type="cellIs" dxfId="49" priority="46" operator="equal">
      <formula>"Completed"</formula>
    </cfRule>
    <cfRule type="cellIs" dxfId="48" priority="47" operator="equal">
      <formula>"In Progress"</formula>
    </cfRule>
    <cfRule type="cellIs" dxfId="47" priority="48" operator="equal">
      <formula>"Not Started"</formula>
    </cfRule>
  </conditionalFormatting>
  <conditionalFormatting sqref="B3:B10 B22:B35 B62:B66 B68 B70:B78 B80:B87">
    <cfRule type="cellIs" dxfId="46" priority="43" operator="equal">
      <formula>"In Progress"</formula>
    </cfRule>
    <cfRule type="cellIs" dxfId="45" priority="44" operator="equal">
      <formula>"Completed"</formula>
    </cfRule>
    <cfRule type="cellIs" dxfId="44" priority="45" operator="equal">
      <formula>"Not Started"</formula>
    </cfRule>
  </conditionalFormatting>
  <conditionalFormatting sqref="B11">
    <cfRule type="cellIs" dxfId="43" priority="40" operator="equal">
      <formula>"Completed"</formula>
    </cfRule>
    <cfRule type="cellIs" dxfId="42" priority="41" operator="equal">
      <formula>"In Progress"</formula>
    </cfRule>
    <cfRule type="cellIs" dxfId="41" priority="42" operator="equal">
      <formula>"Not Started"</formula>
    </cfRule>
  </conditionalFormatting>
  <conditionalFormatting sqref="B13:B20">
    <cfRule type="cellIs" dxfId="40" priority="37" operator="equal">
      <formula>"In Progress"</formula>
    </cfRule>
    <cfRule type="cellIs" dxfId="39" priority="38" operator="equal">
      <formula>"Completed"</formula>
    </cfRule>
    <cfRule type="cellIs" dxfId="38" priority="39" operator="equal">
      <formula>"Not Started"</formula>
    </cfRule>
  </conditionalFormatting>
  <conditionalFormatting sqref="B12">
    <cfRule type="cellIs" dxfId="37" priority="34" operator="equal">
      <formula>"In Progress"</formula>
    </cfRule>
    <cfRule type="cellIs" dxfId="36" priority="35" operator="equal">
      <formula>"Completed"</formula>
    </cfRule>
    <cfRule type="cellIs" dxfId="35" priority="36" operator="equal">
      <formula>"Not Started"</formula>
    </cfRule>
  </conditionalFormatting>
  <conditionalFormatting sqref="B21">
    <cfRule type="cellIs" dxfId="34" priority="31" operator="equal">
      <formula>"Completed"</formula>
    </cfRule>
    <cfRule type="cellIs" dxfId="33" priority="32" operator="equal">
      <formula>"In Progress"</formula>
    </cfRule>
    <cfRule type="cellIs" dxfId="32" priority="33" operator="equal">
      <formula>"Not Started"</formula>
    </cfRule>
  </conditionalFormatting>
  <conditionalFormatting sqref="B36">
    <cfRule type="cellIs" dxfId="31" priority="28" operator="equal">
      <formula>"Completed"</formula>
    </cfRule>
    <cfRule type="cellIs" dxfId="30" priority="29" operator="equal">
      <formula>"In Progress"</formula>
    </cfRule>
    <cfRule type="cellIs" dxfId="29" priority="30" operator="equal">
      <formula>"Not Started"</formula>
    </cfRule>
  </conditionalFormatting>
  <conditionalFormatting sqref="B37:B50">
    <cfRule type="cellIs" dxfId="28" priority="22" operator="equal">
      <formula>"In Progress"</formula>
    </cfRule>
    <cfRule type="cellIs" dxfId="27" priority="23" operator="equal">
      <formula>"Completed"</formula>
    </cfRule>
    <cfRule type="cellIs" dxfId="26" priority="24" operator="equal">
      <formula>"Not Started"</formula>
    </cfRule>
  </conditionalFormatting>
  <conditionalFormatting sqref="B51">
    <cfRule type="cellIs" dxfId="25" priority="19" operator="equal">
      <formula>"Completed"</formula>
    </cfRule>
    <cfRule type="cellIs" dxfId="24" priority="20" operator="equal">
      <formula>"In Progress"</formula>
    </cfRule>
    <cfRule type="cellIs" dxfId="23" priority="21" operator="equal">
      <formula>"Not Started"</formula>
    </cfRule>
  </conditionalFormatting>
  <conditionalFormatting sqref="B52:B60">
    <cfRule type="cellIs" dxfId="22" priority="16" operator="equal">
      <formula>"In Progress"</formula>
    </cfRule>
    <cfRule type="cellIs" dxfId="21" priority="17" operator="equal">
      <formula>"Completed"</formula>
    </cfRule>
    <cfRule type="cellIs" dxfId="20" priority="18" operator="equal">
      <formula>"Not Started"</formula>
    </cfRule>
  </conditionalFormatting>
  <conditionalFormatting sqref="B61">
    <cfRule type="cellIs" dxfId="19" priority="13" operator="equal">
      <formula>"Completed"</formula>
    </cfRule>
    <cfRule type="cellIs" dxfId="18" priority="14" operator="equal">
      <formula>"In Progress"</formula>
    </cfRule>
    <cfRule type="cellIs" dxfId="17" priority="15" operator="equal">
      <formula>"Not Started"</formula>
    </cfRule>
  </conditionalFormatting>
  <conditionalFormatting sqref="B67">
    <cfRule type="cellIs" dxfId="16" priority="7" operator="equal">
      <formula>"Completed"</formula>
    </cfRule>
    <cfRule type="cellIs" dxfId="15" priority="8" operator="equal">
      <formula>"In Progress"</formula>
    </cfRule>
    <cfRule type="cellIs" dxfId="14" priority="9" operator="equal">
      <formula>"Not Started"</formula>
    </cfRule>
  </conditionalFormatting>
  <conditionalFormatting sqref="B69">
    <cfRule type="cellIs" dxfId="13" priority="4" operator="equal">
      <formula>"Completed"</formula>
    </cfRule>
    <cfRule type="cellIs" dxfId="12" priority="5" operator="equal">
      <formula>"In Progress"</formula>
    </cfRule>
    <cfRule type="cellIs" dxfId="11" priority="6" operator="equal">
      <formula>"Not Started"</formula>
    </cfRule>
  </conditionalFormatting>
  <conditionalFormatting sqref="B79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"Not Started"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1A4A-4DDC-43C7-AE99-DE5692A5CCCA}">
  <dimension ref="A1:F113"/>
  <sheetViews>
    <sheetView workbookViewId="0">
      <pane ySplit="1" topLeftCell="A44" activePane="bottomLeft" state="frozen"/>
      <selection pane="bottomLeft" activeCell="C56" sqref="C56"/>
    </sheetView>
  </sheetViews>
  <sheetFormatPr defaultRowHeight="15" x14ac:dyDescent="0.25"/>
  <cols>
    <col min="1" max="1" width="13" style="7" customWidth="1"/>
    <col min="2" max="2" width="17.140625" style="13" customWidth="1"/>
    <col min="3" max="3" width="16.85546875" style="13" customWidth="1"/>
    <col min="4" max="4" width="16.85546875" style="8" customWidth="1"/>
    <col min="5" max="5" width="13.28515625" style="13" customWidth="1"/>
    <col min="6" max="6" width="88.5703125" style="10" bestFit="1" customWidth="1"/>
  </cols>
  <sheetData>
    <row r="1" spans="1:6" s="3" customFormat="1" ht="15.75" thickBot="1" x14ac:dyDescent="0.3">
      <c r="A1" s="4" t="s">
        <v>0</v>
      </c>
      <c r="B1" s="15" t="s">
        <v>1</v>
      </c>
      <c r="C1" s="15" t="s">
        <v>2</v>
      </c>
      <c r="D1" s="5" t="s">
        <v>3</v>
      </c>
      <c r="E1" s="15" t="s">
        <v>4</v>
      </c>
      <c r="F1" s="6" t="s">
        <v>5</v>
      </c>
    </row>
    <row r="2" spans="1:6" ht="15.75" thickTop="1" x14ac:dyDescent="0.25">
      <c r="A2" s="7">
        <f>ROW() - 1</f>
        <v>1</v>
      </c>
      <c r="B2" s="13" t="s">
        <v>60</v>
      </c>
      <c r="C2" s="18">
        <v>1.5</v>
      </c>
      <c r="D2" s="16">
        <v>1.5</v>
      </c>
      <c r="E2" s="13">
        <v>18</v>
      </c>
      <c r="F2" s="10" t="s">
        <v>7</v>
      </c>
    </row>
    <row r="3" spans="1:6" x14ac:dyDescent="0.25">
      <c r="A3" s="7">
        <f t="shared" ref="A3:A56" si="0">ROW() - 1</f>
        <v>2</v>
      </c>
      <c r="B3" s="13" t="s">
        <v>60</v>
      </c>
      <c r="C3" s="18">
        <v>0.5</v>
      </c>
      <c r="D3" s="16">
        <v>1.75</v>
      </c>
      <c r="E3" s="13">
        <v>16</v>
      </c>
      <c r="F3" s="10" t="s">
        <v>8</v>
      </c>
    </row>
    <row r="4" spans="1:6" x14ac:dyDescent="0.25">
      <c r="A4" s="7">
        <f t="shared" si="0"/>
        <v>3</v>
      </c>
      <c r="B4" s="13" t="s">
        <v>60</v>
      </c>
      <c r="C4" s="18">
        <v>1</v>
      </c>
      <c r="D4" s="16">
        <v>1</v>
      </c>
      <c r="E4" s="13">
        <v>19</v>
      </c>
      <c r="F4" s="10" t="s">
        <v>9</v>
      </c>
    </row>
    <row r="5" spans="1:6" x14ac:dyDescent="0.25">
      <c r="A5" s="7">
        <f t="shared" si="0"/>
        <v>4</v>
      </c>
      <c r="B5" s="13" t="s">
        <v>60</v>
      </c>
      <c r="C5" s="18">
        <v>0.5</v>
      </c>
      <c r="D5" s="16">
        <v>0.25</v>
      </c>
      <c r="E5" s="13">
        <v>22</v>
      </c>
      <c r="F5" s="10" t="s">
        <v>10</v>
      </c>
    </row>
    <row r="6" spans="1:6" x14ac:dyDescent="0.25">
      <c r="A6" s="7">
        <f t="shared" si="0"/>
        <v>5</v>
      </c>
      <c r="B6" s="13" t="s">
        <v>60</v>
      </c>
      <c r="C6" s="18">
        <v>0.75</v>
      </c>
      <c r="D6" s="16">
        <v>0.75</v>
      </c>
      <c r="E6" s="13">
        <v>18</v>
      </c>
      <c r="F6" s="10" t="s">
        <v>71</v>
      </c>
    </row>
    <row r="7" spans="1:6" x14ac:dyDescent="0.25">
      <c r="A7" s="7">
        <f t="shared" si="0"/>
        <v>6</v>
      </c>
      <c r="B7" s="13" t="s">
        <v>60</v>
      </c>
      <c r="C7" s="18">
        <v>1.5</v>
      </c>
      <c r="D7" s="16">
        <v>0.5</v>
      </c>
      <c r="E7" s="13">
        <v>32</v>
      </c>
      <c r="F7" s="10" t="s">
        <v>11</v>
      </c>
    </row>
    <row r="8" spans="1:6" x14ac:dyDescent="0.25">
      <c r="A8" s="7">
        <f t="shared" si="0"/>
        <v>7</v>
      </c>
      <c r="B8" s="13" t="s">
        <v>60</v>
      </c>
      <c r="C8" s="18">
        <v>0.25</v>
      </c>
      <c r="D8" s="16">
        <v>0.25</v>
      </c>
      <c r="E8" s="13">
        <v>33</v>
      </c>
      <c r="F8" s="10" t="s">
        <v>12</v>
      </c>
    </row>
    <row r="9" spans="1:6" x14ac:dyDescent="0.25">
      <c r="A9" s="7">
        <f t="shared" si="0"/>
        <v>8</v>
      </c>
      <c r="B9" s="13" t="s">
        <v>60</v>
      </c>
      <c r="C9" s="18">
        <v>0.25</v>
      </c>
      <c r="D9" s="16">
        <v>0.25</v>
      </c>
      <c r="E9" s="13">
        <v>34</v>
      </c>
      <c r="F9" s="10" t="s">
        <v>13</v>
      </c>
    </row>
    <row r="10" spans="1:6" x14ac:dyDescent="0.25">
      <c r="A10" s="7">
        <f t="shared" si="0"/>
        <v>9</v>
      </c>
      <c r="B10" s="13" t="s">
        <v>60</v>
      </c>
      <c r="C10" s="18">
        <v>0.5</v>
      </c>
      <c r="D10" s="16">
        <v>0.5</v>
      </c>
      <c r="E10" s="13">
        <v>35</v>
      </c>
      <c r="F10" s="10" t="s">
        <v>14</v>
      </c>
    </row>
    <row r="11" spans="1:6" x14ac:dyDescent="0.25">
      <c r="A11" s="7">
        <f t="shared" si="0"/>
        <v>10</v>
      </c>
      <c r="B11" s="13" t="s">
        <v>60</v>
      </c>
      <c r="C11" s="18">
        <v>2.5</v>
      </c>
      <c r="D11" s="16">
        <v>1.5</v>
      </c>
      <c r="E11" s="13">
        <v>1</v>
      </c>
      <c r="F11" s="10" t="s">
        <v>15</v>
      </c>
    </row>
    <row r="12" spans="1:6" x14ac:dyDescent="0.25">
      <c r="A12" s="7">
        <f t="shared" si="0"/>
        <v>11</v>
      </c>
      <c r="B12" s="13" t="s">
        <v>60</v>
      </c>
      <c r="C12" s="18">
        <v>1.5</v>
      </c>
      <c r="D12" s="16">
        <v>0.5</v>
      </c>
      <c r="E12" s="13">
        <v>2</v>
      </c>
      <c r="F12" s="10" t="s">
        <v>16</v>
      </c>
    </row>
    <row r="13" spans="1:6" x14ac:dyDescent="0.25">
      <c r="A13" s="7">
        <f t="shared" si="0"/>
        <v>12</v>
      </c>
      <c r="B13" s="13" t="s">
        <v>60</v>
      </c>
      <c r="C13" s="18">
        <v>1</v>
      </c>
      <c r="D13" s="16">
        <v>1</v>
      </c>
      <c r="E13" s="13">
        <v>2</v>
      </c>
      <c r="F13" s="10" t="s">
        <v>17</v>
      </c>
    </row>
    <row r="14" spans="1:6" x14ac:dyDescent="0.25">
      <c r="A14" s="7">
        <f t="shared" si="0"/>
        <v>13</v>
      </c>
      <c r="B14" s="13" t="s">
        <v>81</v>
      </c>
      <c r="C14" s="18">
        <v>1</v>
      </c>
      <c r="D14" s="16"/>
      <c r="E14" s="13">
        <v>7</v>
      </c>
      <c r="F14" s="10" t="s">
        <v>18</v>
      </c>
    </row>
    <row r="15" spans="1:6" x14ac:dyDescent="0.25">
      <c r="A15" s="7">
        <f t="shared" si="0"/>
        <v>14</v>
      </c>
      <c r="B15" s="13" t="s">
        <v>60</v>
      </c>
      <c r="C15" s="18">
        <v>1</v>
      </c>
      <c r="D15" s="16">
        <v>0.25</v>
      </c>
      <c r="E15" s="13">
        <v>20</v>
      </c>
      <c r="F15" s="10" t="s">
        <v>19</v>
      </c>
    </row>
    <row r="16" spans="1:6" x14ac:dyDescent="0.25">
      <c r="A16" s="7">
        <f t="shared" si="0"/>
        <v>15</v>
      </c>
      <c r="B16" s="13" t="s">
        <v>81</v>
      </c>
      <c r="C16" s="18">
        <v>1</v>
      </c>
      <c r="D16" s="16"/>
      <c r="E16" s="13">
        <v>21</v>
      </c>
      <c r="F16" s="10" t="s">
        <v>20</v>
      </c>
    </row>
    <row r="17" spans="1:6" x14ac:dyDescent="0.25">
      <c r="A17" s="7">
        <f t="shared" si="0"/>
        <v>16</v>
      </c>
      <c r="B17" s="13" t="s">
        <v>81</v>
      </c>
      <c r="C17" s="18">
        <v>1</v>
      </c>
      <c r="D17" s="16"/>
      <c r="E17" s="13">
        <v>21</v>
      </c>
      <c r="F17" s="10" t="s">
        <v>61</v>
      </c>
    </row>
    <row r="18" spans="1:6" ht="15.75" thickBot="1" x14ac:dyDescent="0.3">
      <c r="A18" s="7">
        <f t="shared" si="0"/>
        <v>17</v>
      </c>
      <c r="B18" s="13" t="s">
        <v>60</v>
      </c>
      <c r="C18" s="18">
        <v>1</v>
      </c>
      <c r="D18" s="16">
        <v>0.75</v>
      </c>
      <c r="E18" s="13">
        <v>31</v>
      </c>
      <c r="F18" s="10" t="s">
        <v>21</v>
      </c>
    </row>
    <row r="19" spans="1:6" s="1" customFormat="1" x14ac:dyDescent="0.25">
      <c r="A19" s="11">
        <f t="shared" si="0"/>
        <v>18</v>
      </c>
      <c r="B19" s="14" t="s">
        <v>81</v>
      </c>
      <c r="C19" s="19">
        <v>2</v>
      </c>
      <c r="D19" s="17"/>
      <c r="E19" s="14">
        <v>8</v>
      </c>
      <c r="F19" s="12" t="s">
        <v>23</v>
      </c>
    </row>
    <row r="20" spans="1:6" x14ac:dyDescent="0.25">
      <c r="A20" s="7">
        <f t="shared" si="0"/>
        <v>19</v>
      </c>
      <c r="B20" s="13" t="s">
        <v>81</v>
      </c>
      <c r="C20" s="20">
        <v>0.5</v>
      </c>
      <c r="D20" s="16"/>
      <c r="E20" s="21">
        <v>9</v>
      </c>
      <c r="F20" s="10" t="s">
        <v>24</v>
      </c>
    </row>
    <row r="21" spans="1:6" x14ac:dyDescent="0.25">
      <c r="A21" s="7">
        <f t="shared" si="0"/>
        <v>20</v>
      </c>
      <c r="B21" s="13" t="s">
        <v>81</v>
      </c>
      <c r="C21" s="20">
        <v>0.5</v>
      </c>
      <c r="D21" s="16"/>
      <c r="E21" s="21">
        <v>9</v>
      </c>
      <c r="F21" s="10" t="s">
        <v>25</v>
      </c>
    </row>
    <row r="22" spans="1:6" x14ac:dyDescent="0.25">
      <c r="A22" s="7">
        <f t="shared" si="0"/>
        <v>21</v>
      </c>
      <c r="B22" s="13" t="s">
        <v>81</v>
      </c>
      <c r="C22" s="20">
        <v>1</v>
      </c>
      <c r="D22" s="16"/>
      <c r="E22" s="13" t="s">
        <v>22</v>
      </c>
      <c r="F22" s="10" t="s">
        <v>26</v>
      </c>
    </row>
    <row r="23" spans="1:6" x14ac:dyDescent="0.25">
      <c r="A23" s="7">
        <f t="shared" si="0"/>
        <v>22</v>
      </c>
      <c r="B23" s="13" t="s">
        <v>81</v>
      </c>
      <c r="C23" s="20">
        <v>1.5</v>
      </c>
      <c r="D23" s="16"/>
      <c r="E23" s="13">
        <v>14</v>
      </c>
      <c r="F23" s="10" t="s">
        <v>27</v>
      </c>
    </row>
    <row r="24" spans="1:6" x14ac:dyDescent="0.25">
      <c r="A24" s="7">
        <f t="shared" si="0"/>
        <v>23</v>
      </c>
      <c r="B24" s="13" t="s">
        <v>81</v>
      </c>
      <c r="C24" s="20">
        <v>1</v>
      </c>
      <c r="D24" s="16"/>
      <c r="E24" s="13">
        <v>10</v>
      </c>
      <c r="F24" s="10" t="s">
        <v>28</v>
      </c>
    </row>
    <row r="25" spans="1:6" x14ac:dyDescent="0.25">
      <c r="A25" s="7">
        <f t="shared" si="0"/>
        <v>24</v>
      </c>
      <c r="B25" s="13" t="s">
        <v>60</v>
      </c>
      <c r="C25" s="20">
        <v>1.5</v>
      </c>
      <c r="D25" s="16">
        <v>2</v>
      </c>
      <c r="E25" s="13">
        <v>3</v>
      </c>
      <c r="F25" s="10" t="s">
        <v>168</v>
      </c>
    </row>
    <row r="26" spans="1:6" x14ac:dyDescent="0.25">
      <c r="A26" s="7">
        <f t="shared" si="0"/>
        <v>25</v>
      </c>
      <c r="B26" s="13" t="s">
        <v>81</v>
      </c>
      <c r="C26" s="20">
        <v>0.5</v>
      </c>
      <c r="D26" s="16"/>
      <c r="E26" s="13">
        <v>4</v>
      </c>
      <c r="F26" s="10" t="s">
        <v>29</v>
      </c>
    </row>
    <row r="27" spans="1:6" x14ac:dyDescent="0.25">
      <c r="A27" s="7">
        <f t="shared" si="0"/>
        <v>26</v>
      </c>
      <c r="B27" s="13" t="s">
        <v>81</v>
      </c>
      <c r="C27" s="20">
        <v>0.5</v>
      </c>
      <c r="D27" s="16"/>
      <c r="E27" s="13">
        <v>4</v>
      </c>
      <c r="F27" s="10" t="s">
        <v>30</v>
      </c>
    </row>
    <row r="28" spans="1:6" x14ac:dyDescent="0.25">
      <c r="A28" s="7">
        <f t="shared" si="0"/>
        <v>27</v>
      </c>
      <c r="B28" s="13" t="s">
        <v>81</v>
      </c>
      <c r="C28" s="20">
        <v>1</v>
      </c>
      <c r="D28" s="16"/>
      <c r="E28" s="13">
        <v>5</v>
      </c>
      <c r="F28" s="10" t="s">
        <v>31</v>
      </c>
    </row>
    <row r="29" spans="1:6" x14ac:dyDescent="0.25">
      <c r="A29" s="7">
        <f t="shared" si="0"/>
        <v>28</v>
      </c>
      <c r="B29" s="13" t="s">
        <v>60</v>
      </c>
      <c r="C29" s="20">
        <v>0.5</v>
      </c>
      <c r="D29" s="16">
        <v>0.75</v>
      </c>
      <c r="E29" s="13">
        <v>45</v>
      </c>
      <c r="F29" s="10" t="s">
        <v>32</v>
      </c>
    </row>
    <row r="30" spans="1:6" x14ac:dyDescent="0.25">
      <c r="A30" s="7">
        <f t="shared" si="0"/>
        <v>29</v>
      </c>
      <c r="B30" s="13" t="s">
        <v>60</v>
      </c>
      <c r="C30" s="20">
        <v>0.5</v>
      </c>
      <c r="D30" s="16">
        <v>0.25</v>
      </c>
      <c r="E30" s="13">
        <v>48</v>
      </c>
      <c r="F30" s="10" t="s">
        <v>33</v>
      </c>
    </row>
    <row r="31" spans="1:6" x14ac:dyDescent="0.25">
      <c r="A31" s="7">
        <f t="shared" si="0"/>
        <v>30</v>
      </c>
      <c r="B31" s="13" t="s">
        <v>60</v>
      </c>
      <c r="C31" s="20">
        <v>1</v>
      </c>
      <c r="D31" s="16">
        <v>0.75</v>
      </c>
      <c r="E31" s="13">
        <v>46</v>
      </c>
      <c r="F31" s="10" t="s">
        <v>34</v>
      </c>
    </row>
    <row r="32" spans="1:6" x14ac:dyDescent="0.25">
      <c r="A32" s="7">
        <f t="shared" si="0"/>
        <v>31</v>
      </c>
      <c r="B32" s="13" t="s">
        <v>81</v>
      </c>
      <c r="C32" s="20">
        <v>2</v>
      </c>
      <c r="D32" s="16"/>
      <c r="E32" s="13">
        <v>6</v>
      </c>
      <c r="F32" s="10" t="s">
        <v>35</v>
      </c>
    </row>
    <row r="33" spans="1:6" x14ac:dyDescent="0.25">
      <c r="A33" s="7">
        <f t="shared" si="0"/>
        <v>32</v>
      </c>
      <c r="B33" s="13" t="s">
        <v>81</v>
      </c>
      <c r="C33" s="20">
        <v>0.75</v>
      </c>
      <c r="D33" s="16"/>
      <c r="E33" s="13">
        <v>47</v>
      </c>
      <c r="F33" s="10" t="s">
        <v>36</v>
      </c>
    </row>
    <row r="34" spans="1:6" x14ac:dyDescent="0.25">
      <c r="A34" s="7">
        <f t="shared" si="0"/>
        <v>33</v>
      </c>
      <c r="B34" s="13" t="s">
        <v>6</v>
      </c>
      <c r="C34" s="20">
        <v>1</v>
      </c>
      <c r="D34" s="16"/>
      <c r="E34" s="13">
        <v>29</v>
      </c>
      <c r="F34" s="10" t="s">
        <v>37</v>
      </c>
    </row>
    <row r="35" spans="1:6" x14ac:dyDescent="0.25">
      <c r="A35" s="7">
        <f t="shared" si="0"/>
        <v>34</v>
      </c>
      <c r="B35" s="13" t="s">
        <v>6</v>
      </c>
      <c r="C35" s="20">
        <v>1</v>
      </c>
      <c r="D35" s="16"/>
      <c r="E35" s="13">
        <v>29</v>
      </c>
      <c r="F35" s="10" t="s">
        <v>38</v>
      </c>
    </row>
    <row r="36" spans="1:6" x14ac:dyDescent="0.25">
      <c r="A36" s="7">
        <f t="shared" si="0"/>
        <v>35</v>
      </c>
      <c r="B36" s="13" t="s">
        <v>60</v>
      </c>
      <c r="C36" s="20">
        <v>1</v>
      </c>
      <c r="D36" s="16">
        <v>2</v>
      </c>
      <c r="E36" s="13">
        <v>29</v>
      </c>
      <c r="F36" s="10" t="s">
        <v>39</v>
      </c>
    </row>
    <row r="37" spans="1:6" x14ac:dyDescent="0.25">
      <c r="A37" s="7">
        <f t="shared" si="0"/>
        <v>36</v>
      </c>
      <c r="B37" s="13" t="s">
        <v>6</v>
      </c>
      <c r="C37" s="20">
        <v>1</v>
      </c>
      <c r="D37" s="16"/>
      <c r="E37" s="13">
        <v>29</v>
      </c>
      <c r="F37" s="10" t="s">
        <v>40</v>
      </c>
    </row>
    <row r="38" spans="1:6" ht="15.75" thickBot="1" x14ac:dyDescent="0.3">
      <c r="A38" s="7">
        <f t="shared" si="0"/>
        <v>37</v>
      </c>
      <c r="B38" s="13" t="s">
        <v>60</v>
      </c>
      <c r="C38" s="20">
        <v>1.5</v>
      </c>
      <c r="D38" s="16">
        <v>1</v>
      </c>
      <c r="E38" s="13">
        <v>30</v>
      </c>
      <c r="F38" s="10" t="s">
        <v>41</v>
      </c>
    </row>
    <row r="39" spans="1:6" s="1" customFormat="1" x14ac:dyDescent="0.25">
      <c r="A39" s="11">
        <f t="shared" si="0"/>
        <v>38</v>
      </c>
      <c r="B39" s="14" t="s">
        <v>81</v>
      </c>
      <c r="C39" s="19">
        <v>2</v>
      </c>
      <c r="D39" s="17"/>
      <c r="E39" s="14">
        <v>23</v>
      </c>
      <c r="F39" s="12" t="s">
        <v>42</v>
      </c>
    </row>
    <row r="40" spans="1:6" x14ac:dyDescent="0.25">
      <c r="A40" s="7">
        <f t="shared" si="0"/>
        <v>39</v>
      </c>
      <c r="B40" s="13" t="s">
        <v>60</v>
      </c>
      <c r="C40" s="20">
        <v>2</v>
      </c>
      <c r="D40" s="16">
        <v>1.5</v>
      </c>
      <c r="E40" s="13">
        <v>24</v>
      </c>
      <c r="F40" s="10" t="s">
        <v>43</v>
      </c>
    </row>
    <row r="41" spans="1:6" x14ac:dyDescent="0.25">
      <c r="A41" s="7">
        <f t="shared" si="0"/>
        <v>40</v>
      </c>
      <c r="B41" s="13" t="s">
        <v>81</v>
      </c>
      <c r="C41" s="20">
        <v>1.5</v>
      </c>
      <c r="D41" s="16"/>
      <c r="E41" s="13">
        <v>25</v>
      </c>
      <c r="F41" s="10" t="s">
        <v>44</v>
      </c>
    </row>
    <row r="42" spans="1:6" x14ac:dyDescent="0.25">
      <c r="A42" s="7">
        <f t="shared" si="0"/>
        <v>41</v>
      </c>
      <c r="B42" s="13" t="s">
        <v>81</v>
      </c>
      <c r="C42" s="20">
        <v>0.5</v>
      </c>
      <c r="D42" s="16"/>
      <c r="E42" s="13">
        <v>26</v>
      </c>
      <c r="F42" s="10" t="s">
        <v>45</v>
      </c>
    </row>
    <row r="43" spans="1:6" x14ac:dyDescent="0.25">
      <c r="A43" s="7">
        <f t="shared" si="0"/>
        <v>42</v>
      </c>
      <c r="B43" s="13" t="s">
        <v>81</v>
      </c>
      <c r="C43" s="20">
        <v>0.5</v>
      </c>
      <c r="D43" s="16"/>
      <c r="E43" s="13">
        <v>28</v>
      </c>
      <c r="F43" s="10" t="s">
        <v>46</v>
      </c>
    </row>
    <row r="44" spans="1:6" x14ac:dyDescent="0.25">
      <c r="A44" s="7">
        <f t="shared" si="0"/>
        <v>43</v>
      </c>
      <c r="B44" s="13" t="s">
        <v>81</v>
      </c>
      <c r="C44" s="20">
        <v>1</v>
      </c>
      <c r="D44" s="16"/>
      <c r="E44" s="13">
        <v>38</v>
      </c>
      <c r="F44" s="10" t="s">
        <v>47</v>
      </c>
    </row>
    <row r="45" spans="1:6" x14ac:dyDescent="0.25">
      <c r="A45" s="7">
        <f t="shared" si="0"/>
        <v>44</v>
      </c>
      <c r="B45" s="13" t="s">
        <v>60</v>
      </c>
      <c r="C45" s="20">
        <v>1</v>
      </c>
      <c r="D45" s="16">
        <v>1</v>
      </c>
      <c r="E45" s="13">
        <v>38</v>
      </c>
      <c r="F45" s="10" t="s">
        <v>48</v>
      </c>
    </row>
    <row r="46" spans="1:6" x14ac:dyDescent="0.25">
      <c r="A46" s="7">
        <f t="shared" si="0"/>
        <v>45</v>
      </c>
      <c r="B46" s="13" t="s">
        <v>60</v>
      </c>
      <c r="C46" s="20">
        <v>1</v>
      </c>
      <c r="D46" s="16">
        <v>3.75</v>
      </c>
      <c r="E46" s="13">
        <v>36</v>
      </c>
      <c r="F46" s="10" t="s">
        <v>49</v>
      </c>
    </row>
    <row r="47" spans="1:6" x14ac:dyDescent="0.25">
      <c r="A47" s="7">
        <f t="shared" si="0"/>
        <v>46</v>
      </c>
      <c r="B47" s="13" t="s">
        <v>60</v>
      </c>
      <c r="C47" s="20">
        <v>1</v>
      </c>
      <c r="D47" s="16">
        <v>0.5</v>
      </c>
      <c r="E47" s="13">
        <v>36</v>
      </c>
      <c r="F47" s="10" t="s">
        <v>50</v>
      </c>
    </row>
    <row r="48" spans="1:6" x14ac:dyDescent="0.25">
      <c r="A48" s="7">
        <f t="shared" si="0"/>
        <v>47</v>
      </c>
      <c r="B48" s="13" t="s">
        <v>6</v>
      </c>
      <c r="C48" s="20">
        <v>1</v>
      </c>
      <c r="D48" s="16"/>
      <c r="E48" s="13">
        <v>39</v>
      </c>
      <c r="F48" s="10" t="s">
        <v>51</v>
      </c>
    </row>
    <row r="49" spans="1:6" x14ac:dyDescent="0.25">
      <c r="A49" s="7">
        <f t="shared" si="0"/>
        <v>48</v>
      </c>
      <c r="B49" s="13" t="s">
        <v>81</v>
      </c>
      <c r="C49" s="20">
        <v>1</v>
      </c>
      <c r="D49" s="16"/>
      <c r="E49" s="13">
        <v>40</v>
      </c>
      <c r="F49" s="10" t="s">
        <v>52</v>
      </c>
    </row>
    <row r="50" spans="1:6" x14ac:dyDescent="0.25">
      <c r="A50" s="7">
        <f t="shared" si="0"/>
        <v>49</v>
      </c>
      <c r="B50" s="13" t="s">
        <v>81</v>
      </c>
      <c r="C50" s="20">
        <v>2</v>
      </c>
      <c r="D50" s="16"/>
      <c r="E50" s="13">
        <v>41</v>
      </c>
      <c r="F50" s="10" t="s">
        <v>53</v>
      </c>
    </row>
    <row r="51" spans="1:6" x14ac:dyDescent="0.25">
      <c r="A51" s="7">
        <f t="shared" si="0"/>
        <v>50</v>
      </c>
      <c r="B51" s="13" t="s">
        <v>81</v>
      </c>
      <c r="C51" s="20">
        <v>2</v>
      </c>
      <c r="D51" s="16"/>
      <c r="E51" s="13">
        <v>13</v>
      </c>
      <c r="F51" s="10" t="s">
        <v>54</v>
      </c>
    </row>
    <row r="52" spans="1:6" x14ac:dyDescent="0.25">
      <c r="A52" s="7">
        <f t="shared" si="0"/>
        <v>51</v>
      </c>
      <c r="B52" s="13" t="s">
        <v>6</v>
      </c>
      <c r="C52" s="20">
        <v>1.5</v>
      </c>
      <c r="D52" s="16"/>
      <c r="E52" s="13">
        <v>37</v>
      </c>
      <c r="F52" s="10" t="s">
        <v>181</v>
      </c>
    </row>
    <row r="53" spans="1:6" x14ac:dyDescent="0.25">
      <c r="A53" s="7">
        <f t="shared" si="0"/>
        <v>52</v>
      </c>
      <c r="B53" s="13" t="s">
        <v>6</v>
      </c>
      <c r="C53" s="20">
        <v>1</v>
      </c>
      <c r="D53" s="16"/>
      <c r="E53" s="13">
        <v>37</v>
      </c>
      <c r="F53" s="10" t="s">
        <v>55</v>
      </c>
    </row>
    <row r="54" spans="1:6" x14ac:dyDescent="0.25">
      <c r="A54" s="7">
        <f t="shared" si="0"/>
        <v>53</v>
      </c>
      <c r="B54" s="13" t="s">
        <v>6</v>
      </c>
      <c r="C54" s="20">
        <v>2</v>
      </c>
      <c r="D54" s="16"/>
      <c r="E54" s="13" t="s">
        <v>56</v>
      </c>
      <c r="F54" s="10" t="s">
        <v>57</v>
      </c>
    </row>
    <row r="55" spans="1:6" x14ac:dyDescent="0.25">
      <c r="A55" s="7">
        <f t="shared" si="0"/>
        <v>54</v>
      </c>
      <c r="B55" s="13" t="s">
        <v>60</v>
      </c>
      <c r="C55" s="20">
        <v>10</v>
      </c>
      <c r="D55" s="16">
        <v>1.5</v>
      </c>
      <c r="E55" s="13" t="s">
        <v>56</v>
      </c>
      <c r="F55" s="10" t="s">
        <v>58</v>
      </c>
    </row>
    <row r="56" spans="1:6" x14ac:dyDescent="0.25">
      <c r="A56" s="7">
        <f t="shared" si="0"/>
        <v>55</v>
      </c>
      <c r="B56" s="13" t="s">
        <v>60</v>
      </c>
      <c r="C56" s="20">
        <v>10</v>
      </c>
      <c r="D56" s="16">
        <v>1</v>
      </c>
      <c r="E56" s="13" t="s">
        <v>56</v>
      </c>
      <c r="F56" s="10" t="s">
        <v>59</v>
      </c>
    </row>
    <row r="57" spans="1:6" s="67" customFormat="1" ht="15.75" thickBot="1" x14ac:dyDescent="0.3">
      <c r="A57" s="62" t="s">
        <v>116</v>
      </c>
      <c r="B57" s="63"/>
      <c r="C57" s="64"/>
      <c r="D57" s="65"/>
      <c r="E57" s="63"/>
      <c r="F57" s="66"/>
    </row>
    <row r="58" spans="1:6" s="26" customFormat="1" ht="15.75" thickTop="1" x14ac:dyDescent="0.25">
      <c r="A58" s="22">
        <f>ROW() - 2</f>
        <v>56</v>
      </c>
      <c r="B58" s="23" t="s">
        <v>60</v>
      </c>
      <c r="C58" s="27">
        <v>1</v>
      </c>
      <c r="D58" s="24">
        <v>2</v>
      </c>
      <c r="E58" s="23" t="s">
        <v>74</v>
      </c>
      <c r="F58" s="25" t="s">
        <v>62</v>
      </c>
    </row>
    <row r="59" spans="1:6" x14ac:dyDescent="0.25">
      <c r="A59" s="7">
        <f t="shared" ref="A59:A65" si="1">ROW() - 2</f>
        <v>57</v>
      </c>
      <c r="B59" s="13" t="s">
        <v>60</v>
      </c>
      <c r="C59" s="18">
        <v>1</v>
      </c>
      <c r="D59" s="16">
        <v>1</v>
      </c>
      <c r="E59" s="13" t="s">
        <v>74</v>
      </c>
      <c r="F59" s="10" t="s">
        <v>63</v>
      </c>
    </row>
    <row r="60" spans="1:6" x14ac:dyDescent="0.25">
      <c r="A60" s="7">
        <f t="shared" si="1"/>
        <v>58</v>
      </c>
      <c r="B60" s="13" t="s">
        <v>60</v>
      </c>
      <c r="C60" s="18">
        <v>1</v>
      </c>
      <c r="D60" s="16">
        <v>1.5</v>
      </c>
      <c r="E60" s="13" t="s">
        <v>74</v>
      </c>
      <c r="F60" s="10" t="s">
        <v>64</v>
      </c>
    </row>
    <row r="61" spans="1:6" x14ac:dyDescent="0.25">
      <c r="A61" s="7">
        <f t="shared" si="1"/>
        <v>59</v>
      </c>
      <c r="B61" s="13" t="s">
        <v>60</v>
      </c>
      <c r="C61" s="18">
        <v>1</v>
      </c>
      <c r="D61" s="16">
        <v>0.75</v>
      </c>
      <c r="E61" s="13" t="s">
        <v>74</v>
      </c>
      <c r="F61" s="10" t="s">
        <v>65</v>
      </c>
    </row>
    <row r="62" spans="1:6" x14ac:dyDescent="0.25">
      <c r="A62" s="7">
        <f t="shared" si="1"/>
        <v>60</v>
      </c>
      <c r="B62" s="13" t="s">
        <v>60</v>
      </c>
      <c r="C62" s="18">
        <v>1</v>
      </c>
      <c r="D62" s="16">
        <v>1</v>
      </c>
      <c r="F62" s="10" t="s">
        <v>66</v>
      </c>
    </row>
    <row r="63" spans="1:6" x14ac:dyDescent="0.25">
      <c r="A63" s="7">
        <f t="shared" si="1"/>
        <v>61</v>
      </c>
      <c r="B63" s="13" t="s">
        <v>60</v>
      </c>
      <c r="C63" s="18">
        <v>1.5</v>
      </c>
      <c r="D63" s="16">
        <v>2</v>
      </c>
      <c r="E63" s="13">
        <v>16</v>
      </c>
      <c r="F63" s="10" t="s">
        <v>67</v>
      </c>
    </row>
    <row r="64" spans="1:6" x14ac:dyDescent="0.25">
      <c r="A64" s="7">
        <f t="shared" si="1"/>
        <v>62</v>
      </c>
      <c r="B64" s="13" t="s">
        <v>60</v>
      </c>
      <c r="C64" s="13">
        <v>1</v>
      </c>
      <c r="D64" s="8">
        <v>1</v>
      </c>
      <c r="E64" s="13" t="s">
        <v>56</v>
      </c>
      <c r="F64" s="10" t="s">
        <v>75</v>
      </c>
    </row>
    <row r="65" spans="1:6" x14ac:dyDescent="0.25">
      <c r="A65" s="7">
        <f t="shared" si="1"/>
        <v>63</v>
      </c>
      <c r="B65" s="13" t="s">
        <v>60</v>
      </c>
      <c r="C65" s="13">
        <v>1</v>
      </c>
      <c r="D65" s="8">
        <v>1</v>
      </c>
      <c r="E65" s="13" t="s">
        <v>56</v>
      </c>
      <c r="F65" s="10" t="s">
        <v>76</v>
      </c>
    </row>
    <row r="66" spans="1:6" s="67" customFormat="1" ht="15.75" thickBot="1" x14ac:dyDescent="0.3">
      <c r="A66" s="62" t="s">
        <v>117</v>
      </c>
      <c r="B66" s="63"/>
      <c r="C66" s="63"/>
      <c r="D66" s="68"/>
      <c r="E66" s="63"/>
      <c r="F66" s="66"/>
    </row>
    <row r="67" spans="1:6" s="26" customFormat="1" ht="15.75" thickTop="1" x14ac:dyDescent="0.25">
      <c r="A67" s="22">
        <f>ROW() - 3</f>
        <v>64</v>
      </c>
      <c r="B67" s="23" t="s">
        <v>60</v>
      </c>
      <c r="C67" s="23">
        <v>1</v>
      </c>
      <c r="D67" s="55">
        <v>0.5</v>
      </c>
      <c r="E67" s="23" t="s">
        <v>56</v>
      </c>
      <c r="F67" s="25" t="s">
        <v>82</v>
      </c>
    </row>
    <row r="68" spans="1:6" x14ac:dyDescent="0.25">
      <c r="A68" s="7">
        <f t="shared" ref="A68:A100" si="2">ROW() - 3</f>
        <v>65</v>
      </c>
      <c r="B68" s="13" t="s">
        <v>60</v>
      </c>
      <c r="C68" s="13">
        <v>1</v>
      </c>
      <c r="D68" s="8">
        <v>1.5</v>
      </c>
      <c r="E68" s="13" t="s">
        <v>56</v>
      </c>
      <c r="F68" s="10" t="s">
        <v>83</v>
      </c>
    </row>
    <row r="69" spans="1:6" x14ac:dyDescent="0.25">
      <c r="A69" s="7">
        <f t="shared" si="2"/>
        <v>66</v>
      </c>
      <c r="B69" s="13" t="s">
        <v>60</v>
      </c>
      <c r="C69" s="13">
        <v>1</v>
      </c>
      <c r="D69" s="8">
        <v>2</v>
      </c>
      <c r="E69" s="13" t="s">
        <v>56</v>
      </c>
      <c r="F69" s="10" t="s">
        <v>102</v>
      </c>
    </row>
    <row r="70" spans="1:6" x14ac:dyDescent="0.25">
      <c r="A70" s="7">
        <f t="shared" si="2"/>
        <v>67</v>
      </c>
      <c r="B70" s="13" t="s">
        <v>60</v>
      </c>
      <c r="C70" s="13">
        <v>0.5</v>
      </c>
      <c r="D70" s="8">
        <v>0.5</v>
      </c>
      <c r="E70" s="13" t="s">
        <v>56</v>
      </c>
      <c r="F70" s="10" t="s">
        <v>84</v>
      </c>
    </row>
    <row r="71" spans="1:6" x14ac:dyDescent="0.25">
      <c r="A71" s="7">
        <f t="shared" si="2"/>
        <v>68</v>
      </c>
      <c r="B71" s="13" t="s">
        <v>60</v>
      </c>
      <c r="C71" s="13">
        <v>0.5</v>
      </c>
      <c r="D71" s="8">
        <v>0.5</v>
      </c>
      <c r="E71" s="13" t="s">
        <v>56</v>
      </c>
      <c r="F71" s="10" t="s">
        <v>85</v>
      </c>
    </row>
    <row r="72" spans="1:6" x14ac:dyDescent="0.25">
      <c r="A72" s="7">
        <f t="shared" si="2"/>
        <v>69</v>
      </c>
      <c r="B72" s="13" t="s">
        <v>60</v>
      </c>
      <c r="C72" s="13">
        <v>0.5</v>
      </c>
      <c r="D72" s="8">
        <v>0.5</v>
      </c>
      <c r="E72" s="13" t="s">
        <v>56</v>
      </c>
      <c r="F72" s="10" t="s">
        <v>86</v>
      </c>
    </row>
    <row r="73" spans="1:6" x14ac:dyDescent="0.25">
      <c r="A73" s="7">
        <f t="shared" si="2"/>
        <v>70</v>
      </c>
      <c r="B73" s="13" t="s">
        <v>60</v>
      </c>
      <c r="C73" s="13">
        <v>1</v>
      </c>
      <c r="D73" s="8">
        <v>0.75</v>
      </c>
      <c r="E73" s="13" t="s">
        <v>56</v>
      </c>
      <c r="F73" s="10" t="s">
        <v>87</v>
      </c>
    </row>
    <row r="74" spans="1:6" x14ac:dyDescent="0.25">
      <c r="A74" s="7">
        <f t="shared" si="2"/>
        <v>71</v>
      </c>
      <c r="B74" s="13" t="s">
        <v>60</v>
      </c>
      <c r="C74" s="13">
        <v>0.5</v>
      </c>
      <c r="D74" s="8">
        <v>0.25</v>
      </c>
      <c r="E74" s="13" t="s">
        <v>56</v>
      </c>
      <c r="F74" s="10" t="s">
        <v>88</v>
      </c>
    </row>
    <row r="75" spans="1:6" x14ac:dyDescent="0.25">
      <c r="A75" s="7">
        <f t="shared" si="2"/>
        <v>72</v>
      </c>
      <c r="B75" s="13" t="s">
        <v>60</v>
      </c>
      <c r="C75" s="13">
        <v>0.75</v>
      </c>
      <c r="D75" s="8">
        <v>0.75</v>
      </c>
      <c r="E75" s="13" t="s">
        <v>56</v>
      </c>
      <c r="F75" s="10" t="s">
        <v>89</v>
      </c>
    </row>
    <row r="76" spans="1:6" x14ac:dyDescent="0.25">
      <c r="A76" s="7">
        <f t="shared" si="2"/>
        <v>73</v>
      </c>
      <c r="B76" s="13" t="s">
        <v>60</v>
      </c>
      <c r="C76" s="13">
        <v>0.75</v>
      </c>
      <c r="D76" s="8">
        <v>0.5</v>
      </c>
      <c r="E76" s="13" t="s">
        <v>56</v>
      </c>
      <c r="F76" s="10" t="s">
        <v>90</v>
      </c>
    </row>
    <row r="77" spans="1:6" x14ac:dyDescent="0.25">
      <c r="A77" s="7">
        <f t="shared" si="2"/>
        <v>74</v>
      </c>
      <c r="B77" s="13" t="s">
        <v>60</v>
      </c>
      <c r="C77" s="13">
        <v>0.25</v>
      </c>
      <c r="D77" s="8">
        <v>0.25</v>
      </c>
      <c r="E77" s="13" t="s">
        <v>56</v>
      </c>
      <c r="F77" s="10" t="s">
        <v>115</v>
      </c>
    </row>
    <row r="78" spans="1:6" x14ac:dyDescent="0.25">
      <c r="A78" s="7">
        <f t="shared" si="2"/>
        <v>75</v>
      </c>
      <c r="B78" s="13" t="s">
        <v>60</v>
      </c>
      <c r="C78" s="13">
        <v>0</v>
      </c>
      <c r="D78" s="8">
        <v>0.75</v>
      </c>
      <c r="E78" s="13" t="s">
        <v>56</v>
      </c>
      <c r="F78" s="10" t="s">
        <v>91</v>
      </c>
    </row>
    <row r="79" spans="1:6" x14ac:dyDescent="0.25">
      <c r="A79" s="7">
        <f t="shared" si="2"/>
        <v>76</v>
      </c>
      <c r="B79" s="13" t="s">
        <v>81</v>
      </c>
      <c r="C79" s="13">
        <v>2</v>
      </c>
      <c r="D79" s="8">
        <v>0</v>
      </c>
      <c r="E79" s="13" t="s">
        <v>56</v>
      </c>
      <c r="F79" s="10" t="s">
        <v>92</v>
      </c>
    </row>
    <row r="80" spans="1:6" x14ac:dyDescent="0.25">
      <c r="A80" s="7">
        <f t="shared" si="2"/>
        <v>77</v>
      </c>
      <c r="B80" s="13" t="s">
        <v>60</v>
      </c>
      <c r="C80" s="13">
        <v>0</v>
      </c>
      <c r="D80" s="8">
        <v>0.5</v>
      </c>
      <c r="E80" s="13" t="s">
        <v>56</v>
      </c>
      <c r="F80" s="10" t="s">
        <v>93</v>
      </c>
    </row>
    <row r="81" spans="1:6" x14ac:dyDescent="0.25">
      <c r="A81" s="7">
        <f t="shared" si="2"/>
        <v>78</v>
      </c>
      <c r="B81" s="13" t="s">
        <v>60</v>
      </c>
      <c r="C81" s="13">
        <v>0.5</v>
      </c>
      <c r="D81" s="8">
        <v>0.5</v>
      </c>
      <c r="E81" s="13" t="s">
        <v>56</v>
      </c>
      <c r="F81" s="10" t="s">
        <v>94</v>
      </c>
    </row>
    <row r="82" spans="1:6" x14ac:dyDescent="0.25">
      <c r="A82" s="7">
        <f t="shared" si="2"/>
        <v>79</v>
      </c>
      <c r="B82" s="13" t="s">
        <v>60</v>
      </c>
      <c r="C82" s="13">
        <v>0.5</v>
      </c>
      <c r="D82" s="8">
        <v>0.25</v>
      </c>
      <c r="E82" s="13" t="s">
        <v>56</v>
      </c>
      <c r="F82" s="10" t="s">
        <v>95</v>
      </c>
    </row>
    <row r="83" spans="1:6" x14ac:dyDescent="0.25">
      <c r="A83" s="7">
        <f t="shared" si="2"/>
        <v>80</v>
      </c>
      <c r="B83" s="13" t="s">
        <v>60</v>
      </c>
      <c r="C83" s="13">
        <v>0.5</v>
      </c>
      <c r="D83" s="8">
        <v>0.5</v>
      </c>
      <c r="E83" s="13" t="s">
        <v>56</v>
      </c>
      <c r="F83" s="10" t="s">
        <v>96</v>
      </c>
    </row>
    <row r="84" spans="1:6" x14ac:dyDescent="0.25">
      <c r="A84" s="7">
        <f t="shared" si="2"/>
        <v>81</v>
      </c>
      <c r="B84" s="13" t="s">
        <v>60</v>
      </c>
      <c r="C84" s="13">
        <v>0.5</v>
      </c>
      <c r="D84" s="8">
        <v>0.5</v>
      </c>
      <c r="E84" s="13" t="s">
        <v>56</v>
      </c>
      <c r="F84" s="10" t="s">
        <v>97</v>
      </c>
    </row>
    <row r="85" spans="1:6" x14ac:dyDescent="0.25">
      <c r="A85" s="7">
        <f t="shared" si="2"/>
        <v>82</v>
      </c>
      <c r="B85" s="13" t="s">
        <v>60</v>
      </c>
      <c r="C85" s="13">
        <v>2</v>
      </c>
      <c r="D85" s="8">
        <v>1</v>
      </c>
      <c r="E85" s="13" t="s">
        <v>56</v>
      </c>
      <c r="F85" s="10" t="s">
        <v>98</v>
      </c>
    </row>
    <row r="86" spans="1:6" x14ac:dyDescent="0.25">
      <c r="A86" s="7">
        <f t="shared" si="2"/>
        <v>83</v>
      </c>
      <c r="B86" s="13" t="s">
        <v>60</v>
      </c>
      <c r="C86" s="13">
        <v>0</v>
      </c>
      <c r="D86" s="8">
        <v>1.5</v>
      </c>
      <c r="E86" s="13" t="s">
        <v>56</v>
      </c>
      <c r="F86" s="10" t="s">
        <v>99</v>
      </c>
    </row>
    <row r="87" spans="1:6" x14ac:dyDescent="0.25">
      <c r="A87" s="7">
        <f t="shared" si="2"/>
        <v>84</v>
      </c>
      <c r="B87" s="13" t="s">
        <v>60</v>
      </c>
      <c r="C87" s="13">
        <v>0</v>
      </c>
      <c r="D87" s="8">
        <v>1</v>
      </c>
      <c r="E87" s="13" t="s">
        <v>56</v>
      </c>
      <c r="F87" s="10" t="s">
        <v>100</v>
      </c>
    </row>
    <row r="88" spans="1:6" ht="15.75" thickBot="1" x14ac:dyDescent="0.3">
      <c r="A88" s="69">
        <f t="shared" si="2"/>
        <v>85</v>
      </c>
      <c r="B88" s="13" t="s">
        <v>60</v>
      </c>
      <c r="C88" s="13">
        <v>0</v>
      </c>
      <c r="D88" s="8">
        <v>0.25</v>
      </c>
      <c r="E88" s="13" t="s">
        <v>56</v>
      </c>
      <c r="F88" s="10" t="s">
        <v>101</v>
      </c>
    </row>
    <row r="89" spans="1:6" s="26" customFormat="1" ht="15.75" thickTop="1" x14ac:dyDescent="0.25">
      <c r="A89" s="22">
        <f>ROW() - 3</f>
        <v>86</v>
      </c>
      <c r="B89" s="23" t="s">
        <v>60</v>
      </c>
      <c r="C89" s="23">
        <v>1</v>
      </c>
      <c r="D89" s="55">
        <v>1</v>
      </c>
      <c r="E89" s="23" t="s">
        <v>56</v>
      </c>
      <c r="F89" s="25" t="s">
        <v>103</v>
      </c>
    </row>
    <row r="90" spans="1:6" x14ac:dyDescent="0.25">
      <c r="A90" s="7">
        <f t="shared" si="2"/>
        <v>87</v>
      </c>
      <c r="B90" s="13" t="s">
        <v>60</v>
      </c>
      <c r="C90" s="13">
        <v>2</v>
      </c>
      <c r="D90" s="8">
        <v>1.5</v>
      </c>
      <c r="E90" s="13" t="s">
        <v>56</v>
      </c>
      <c r="F90" s="10" t="s">
        <v>104</v>
      </c>
    </row>
    <row r="91" spans="1:6" x14ac:dyDescent="0.25">
      <c r="A91" s="7">
        <f t="shared" si="2"/>
        <v>88</v>
      </c>
      <c r="B91" s="13" t="s">
        <v>60</v>
      </c>
      <c r="C91" s="13">
        <v>1.5</v>
      </c>
      <c r="D91" s="8">
        <v>0.75</v>
      </c>
      <c r="E91" s="13" t="s">
        <v>56</v>
      </c>
      <c r="F91" s="10" t="s">
        <v>105</v>
      </c>
    </row>
    <row r="92" spans="1:6" x14ac:dyDescent="0.25">
      <c r="A92" s="7">
        <f t="shared" si="2"/>
        <v>89</v>
      </c>
      <c r="B92" s="13" t="s">
        <v>6</v>
      </c>
      <c r="C92" s="13">
        <v>3</v>
      </c>
      <c r="E92" s="13" t="s">
        <v>56</v>
      </c>
      <c r="F92" s="10" t="s">
        <v>106</v>
      </c>
    </row>
    <row r="93" spans="1:6" x14ac:dyDescent="0.25">
      <c r="A93" s="7">
        <f t="shared" si="2"/>
        <v>90</v>
      </c>
      <c r="B93" s="13" t="s">
        <v>60</v>
      </c>
      <c r="C93" s="13">
        <v>2</v>
      </c>
      <c r="D93" s="8">
        <v>2</v>
      </c>
      <c r="E93" s="13" t="s">
        <v>56</v>
      </c>
      <c r="F93" s="10" t="s">
        <v>107</v>
      </c>
    </row>
    <row r="94" spans="1:6" x14ac:dyDescent="0.25">
      <c r="A94" s="7">
        <f t="shared" si="2"/>
        <v>91</v>
      </c>
      <c r="B94" s="13" t="s">
        <v>60</v>
      </c>
      <c r="C94" s="13">
        <v>1.5</v>
      </c>
      <c r="D94" s="8">
        <v>1.5</v>
      </c>
      <c r="E94" s="13" t="s">
        <v>56</v>
      </c>
      <c r="F94" s="10" t="s">
        <v>108</v>
      </c>
    </row>
    <row r="95" spans="1:6" x14ac:dyDescent="0.25">
      <c r="A95" s="7">
        <f t="shared" si="2"/>
        <v>92</v>
      </c>
      <c r="B95" s="13" t="s">
        <v>60</v>
      </c>
      <c r="C95" s="13">
        <v>1</v>
      </c>
      <c r="D95" s="8">
        <v>1</v>
      </c>
      <c r="E95" s="13" t="s">
        <v>56</v>
      </c>
      <c r="F95" s="10" t="s">
        <v>109</v>
      </c>
    </row>
    <row r="96" spans="1:6" x14ac:dyDescent="0.25">
      <c r="A96" s="7">
        <f t="shared" si="2"/>
        <v>93</v>
      </c>
      <c r="B96" s="13" t="s">
        <v>60</v>
      </c>
      <c r="C96" s="13">
        <v>1.5</v>
      </c>
      <c r="D96" s="8">
        <v>1.5</v>
      </c>
      <c r="E96" s="13" t="s">
        <v>56</v>
      </c>
      <c r="F96" s="10" t="s">
        <v>110</v>
      </c>
    </row>
    <row r="97" spans="1:6" x14ac:dyDescent="0.25">
      <c r="A97" s="7">
        <f t="shared" si="2"/>
        <v>94</v>
      </c>
      <c r="B97" s="13" t="s">
        <v>60</v>
      </c>
      <c r="C97" s="13">
        <v>1.5</v>
      </c>
      <c r="D97" s="8">
        <v>1</v>
      </c>
      <c r="E97" s="13" t="s">
        <v>56</v>
      </c>
      <c r="F97" s="10" t="s">
        <v>111</v>
      </c>
    </row>
    <row r="98" spans="1:6" x14ac:dyDescent="0.25">
      <c r="A98" s="7">
        <f t="shared" si="2"/>
        <v>95</v>
      </c>
      <c r="B98" s="13" t="s">
        <v>60</v>
      </c>
      <c r="C98" s="13">
        <v>1.5</v>
      </c>
      <c r="D98" s="8">
        <v>1</v>
      </c>
      <c r="E98" s="13" t="s">
        <v>56</v>
      </c>
      <c r="F98" s="10" t="s">
        <v>112</v>
      </c>
    </row>
    <row r="99" spans="1:6" x14ac:dyDescent="0.25">
      <c r="A99" s="7">
        <f t="shared" si="2"/>
        <v>96</v>
      </c>
      <c r="B99" s="13" t="s">
        <v>6</v>
      </c>
      <c r="C99" s="13">
        <v>1</v>
      </c>
      <c r="E99" s="13" t="s">
        <v>56</v>
      </c>
      <c r="F99" s="10" t="s">
        <v>113</v>
      </c>
    </row>
    <row r="100" spans="1:6" x14ac:dyDescent="0.25">
      <c r="A100" s="7">
        <f t="shared" si="2"/>
        <v>97</v>
      </c>
      <c r="B100" s="13" t="s">
        <v>6</v>
      </c>
      <c r="C100" s="13">
        <v>1</v>
      </c>
      <c r="E100" s="13" t="s">
        <v>56</v>
      </c>
      <c r="F100" s="10" t="s">
        <v>114</v>
      </c>
    </row>
    <row r="101" spans="1:6" s="67" customFormat="1" ht="15.75" thickBot="1" x14ac:dyDescent="0.3">
      <c r="A101" s="62" t="s">
        <v>166</v>
      </c>
      <c r="B101" s="63"/>
      <c r="C101" s="63"/>
      <c r="D101" s="68"/>
      <c r="E101" s="63"/>
      <c r="F101" s="66"/>
    </row>
    <row r="102" spans="1:6" s="26" customFormat="1" ht="15.75" thickTop="1" x14ac:dyDescent="0.25">
      <c r="A102" s="22">
        <f>ROW() - 4</f>
        <v>98</v>
      </c>
      <c r="B102" s="23" t="s">
        <v>60</v>
      </c>
      <c r="C102" s="23">
        <v>0</v>
      </c>
      <c r="D102" s="55">
        <v>0.25</v>
      </c>
      <c r="E102" s="23" t="s">
        <v>56</v>
      </c>
      <c r="F102" s="25" t="s">
        <v>167</v>
      </c>
    </row>
    <row r="103" spans="1:6" s="29" customFormat="1" x14ac:dyDescent="0.25">
      <c r="A103" s="7">
        <f>ROW() - 4</f>
        <v>99</v>
      </c>
      <c r="B103" s="13" t="s">
        <v>60</v>
      </c>
      <c r="C103" s="13">
        <v>2</v>
      </c>
      <c r="D103" s="8">
        <v>2</v>
      </c>
      <c r="E103" s="13" t="s">
        <v>56</v>
      </c>
      <c r="F103" s="10" t="s">
        <v>171</v>
      </c>
    </row>
    <row r="104" spans="1:6" s="29" customFormat="1" x14ac:dyDescent="0.25">
      <c r="A104" s="7">
        <f t="shared" ref="A104:A105" si="3">ROW() - 4</f>
        <v>100</v>
      </c>
      <c r="B104" s="13" t="s">
        <v>60</v>
      </c>
      <c r="C104" s="13">
        <v>2</v>
      </c>
      <c r="D104" s="8">
        <v>0.5</v>
      </c>
      <c r="E104" s="13" t="s">
        <v>56</v>
      </c>
      <c r="F104" s="10" t="s">
        <v>172</v>
      </c>
    </row>
    <row r="105" spans="1:6" s="29" customFormat="1" x14ac:dyDescent="0.25">
      <c r="A105" s="7">
        <f t="shared" si="3"/>
        <v>101</v>
      </c>
      <c r="B105" s="13" t="s">
        <v>6</v>
      </c>
      <c r="C105" s="13">
        <v>2</v>
      </c>
      <c r="D105" s="8"/>
      <c r="E105" s="13" t="s">
        <v>56</v>
      </c>
      <c r="F105" s="10" t="s">
        <v>173</v>
      </c>
    </row>
    <row r="106" spans="1:6" s="29" customFormat="1" x14ac:dyDescent="0.25">
      <c r="A106" s="7">
        <v>102</v>
      </c>
      <c r="B106" s="13" t="s">
        <v>60</v>
      </c>
      <c r="C106" s="13">
        <v>2</v>
      </c>
      <c r="D106" s="8">
        <v>2</v>
      </c>
      <c r="E106" s="13" t="s">
        <v>56</v>
      </c>
      <c r="F106" s="10" t="s">
        <v>182</v>
      </c>
    </row>
    <row r="107" spans="1:6" s="29" customFormat="1" x14ac:dyDescent="0.25">
      <c r="A107" s="7">
        <v>103</v>
      </c>
      <c r="B107" s="13" t="s">
        <v>60</v>
      </c>
      <c r="C107" s="13">
        <v>1</v>
      </c>
      <c r="D107" s="8">
        <v>1.5</v>
      </c>
      <c r="E107" s="13" t="s">
        <v>56</v>
      </c>
      <c r="F107" s="10" t="s">
        <v>183</v>
      </c>
    </row>
    <row r="108" spans="1:6" s="29" customFormat="1" x14ac:dyDescent="0.25">
      <c r="A108" s="7"/>
      <c r="B108" s="13"/>
      <c r="C108" s="13"/>
      <c r="D108" s="8"/>
      <c r="E108" s="13"/>
      <c r="F108" s="10"/>
    </row>
    <row r="109" spans="1:6" s="29" customFormat="1" x14ac:dyDescent="0.25">
      <c r="A109" s="7"/>
      <c r="B109" s="13"/>
      <c r="C109" s="13"/>
      <c r="D109" s="8"/>
      <c r="E109" s="13"/>
      <c r="F109" s="10"/>
    </row>
    <row r="111" spans="1:6" x14ac:dyDescent="0.25">
      <c r="C111" s="9" t="s">
        <v>68</v>
      </c>
    </row>
    <row r="112" spans="1:6" x14ac:dyDescent="0.25">
      <c r="C112" s="9" t="s">
        <v>69</v>
      </c>
      <c r="D112" s="16">
        <f>SUMIF(B2:B110, "&lt;&gt;Deleted",C2:C110)</f>
        <v>101</v>
      </c>
    </row>
    <row r="113" spans="3:4" x14ac:dyDescent="0.25">
      <c r="C113" s="9" t="s">
        <v>70</v>
      </c>
      <c r="D113" s="16">
        <f>SUM(D2:D110)</f>
        <v>69.25</v>
      </c>
    </row>
  </sheetData>
  <conditionalFormatting sqref="B1:B100 B110:B1048576">
    <cfRule type="cellIs" dxfId="10" priority="7" operator="equal">
      <formula>"Completed"</formula>
    </cfRule>
    <cfRule type="cellIs" dxfId="9" priority="9" operator="equal">
      <formula>"In Progress"</formula>
    </cfRule>
    <cfRule type="cellIs" dxfId="8" priority="11" operator="equal">
      <formula>"Not Started"</formula>
    </cfRule>
  </conditionalFormatting>
  <conditionalFormatting sqref="A2:F100">
    <cfRule type="expression" dxfId="7" priority="5">
      <formula>$B2="Deleted"</formula>
    </cfRule>
  </conditionalFormatting>
  <conditionalFormatting sqref="B101:B109">
    <cfRule type="cellIs" dxfId="6" priority="2" operator="equal">
      <formula>"Completed"</formula>
    </cfRule>
    <cfRule type="cellIs" dxfId="5" priority="3" operator="equal">
      <formula>"In Progress"</formula>
    </cfRule>
    <cfRule type="cellIs" dxfId="4" priority="4" operator="equal">
      <formula>"Not Started"</formula>
    </cfRule>
  </conditionalFormatting>
  <conditionalFormatting sqref="A101:F109">
    <cfRule type="expression" dxfId="3" priority="1">
      <formula>$B101="Deleted"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Milestones</vt:lpstr>
      <vt:lpstr>Sprints</vt:lpstr>
      <vt:lpstr>Journal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2020-06-16T13:16:26Z</dcterms:created>
  <dcterms:modified xsi:type="dcterms:W3CDTF">2020-07-21T16:32:25Z</dcterms:modified>
</cp:coreProperties>
</file>