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Обучение\Geekbrains\Разработчик\2.1. GB Аналитик\Дипломная работа\Анализ\"/>
    </mc:Choice>
  </mc:AlternateContent>
  <xr:revisionPtr revIDLastSave="0" documentId="13_ncr:1_{49EBCD38-BFAA-42C6-B20F-B0925CF3B5A6}" xr6:coauthVersionLast="47" xr6:coauthVersionMax="47" xr10:uidLastSave="{00000000-0000-0000-0000-000000000000}"/>
  <bookViews>
    <workbookView xWindow="-108" yWindow="-108" windowWidth="23256" windowHeight="12456" tabRatio="889" activeTab="2" xr2:uid="{500C63F7-A254-41C6-A33A-53248592122C}"/>
  </bookViews>
  <sheets>
    <sheet name="Выборки" sheetId="45" r:id="rId1"/>
    <sheet name="Анализ" sheetId="1" r:id="rId2"/>
    <sheet name="Заключение" sheetId="4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46" l="1"/>
  <c r="E2" i="46"/>
  <c r="D2" i="46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2" i="1"/>
  <c r="R3" i="1"/>
  <c r="S3" i="1"/>
  <c r="R4" i="1"/>
  <c r="S4" i="1"/>
  <c r="R5" i="1"/>
  <c r="S5" i="1"/>
  <c r="R6" i="1"/>
  <c r="S6" i="1"/>
  <c r="R7" i="1"/>
  <c r="S7" i="1"/>
  <c r="R8" i="1"/>
  <c r="S8" i="1"/>
  <c r="R9" i="1"/>
  <c r="S9" i="1"/>
  <c r="S2" i="1"/>
  <c r="R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2" i="1"/>
  <c r="O2" i="1" l="1"/>
  <c r="H34" i="1"/>
  <c r="O9" i="1"/>
  <c r="O8" i="1"/>
  <c r="O7" i="1"/>
  <c r="O6" i="1"/>
  <c r="O5" i="1"/>
  <c r="O4" i="1"/>
  <c r="O3" i="1"/>
  <c r="H31" i="1"/>
  <c r="H26" i="1"/>
  <c r="H23" i="1"/>
  <c r="H18" i="1"/>
  <c r="H15" i="1"/>
  <c r="H10" i="1"/>
  <c r="H7" i="1"/>
  <c r="H33" i="1"/>
  <c r="H25" i="1"/>
  <c r="H17" i="1"/>
  <c r="H9" i="1"/>
  <c r="H2" i="1"/>
  <c r="H32" i="1"/>
  <c r="H24" i="1"/>
  <c r="H16" i="1"/>
  <c r="H8" i="1"/>
  <c r="H39" i="1"/>
  <c r="H38" i="1"/>
  <c r="H30" i="1"/>
  <c r="H22" i="1"/>
  <c r="H14" i="1"/>
  <c r="H6" i="1"/>
  <c r="H37" i="1"/>
  <c r="H29" i="1"/>
  <c r="H21" i="1"/>
  <c r="H13" i="1"/>
  <c r="H5" i="1"/>
  <c r="H36" i="1"/>
  <c r="H28" i="1"/>
  <c r="H20" i="1"/>
  <c r="H12" i="1"/>
  <c r="H4" i="1"/>
  <c r="H35" i="1"/>
  <c r="H27" i="1"/>
  <c r="H19" i="1"/>
  <c r="H11" i="1"/>
  <c r="H3" i="1"/>
</calcChain>
</file>

<file path=xl/sharedStrings.xml><?xml version="1.0" encoding="utf-8"?>
<sst xmlns="http://schemas.openxmlformats.org/spreadsheetml/2006/main" count="81" uniqueCount="51">
  <si>
    <t>Менеджер 1</t>
  </si>
  <si>
    <t>Менеджер 14</t>
  </si>
  <si>
    <t>Менеджер 20</t>
  </si>
  <si>
    <t>Менеджер 24</t>
  </si>
  <si>
    <t>Менеджер 26</t>
  </si>
  <si>
    <t>Менеджер 29</t>
  </si>
  <si>
    <t>Менеджер 31</t>
  </si>
  <si>
    <t>Менеджер 33</t>
  </si>
  <si>
    <t>Менеджер 35</t>
  </si>
  <si>
    <t>Менеджер 37</t>
  </si>
  <si>
    <t>Менеджер 8</t>
  </si>
  <si>
    <t>Менеджер 15</t>
  </si>
  <si>
    <t>Менеджер 2</t>
  </si>
  <si>
    <t>Менеджер 21</t>
  </si>
  <si>
    <t>Менеджер 25</t>
  </si>
  <si>
    <t>Менеджер 9</t>
  </si>
  <si>
    <t>Менеджер 11</t>
  </si>
  <si>
    <t>Менеджер 17</t>
  </si>
  <si>
    <t>Менеджер 3</t>
  </si>
  <si>
    <t>Менеджер 27</t>
  </si>
  <si>
    <t>Менеджер 4</t>
  </si>
  <si>
    <t>Менеджер 12</t>
  </si>
  <si>
    <t>Менеджер 18</t>
  </si>
  <si>
    <t>Менеджер 5</t>
  </si>
  <si>
    <t>Менеджер 6</t>
  </si>
  <si>
    <t>Менеджер 13</t>
  </si>
  <si>
    <t>Менеджер 19</t>
  </si>
  <si>
    <t>Менеджер 23</t>
  </si>
  <si>
    <t>Менеджер 28</t>
  </si>
  <si>
    <t>Менеджер 30</t>
  </si>
  <si>
    <t>Менеджер 32</t>
  </si>
  <si>
    <t>Менеджер 34</t>
  </si>
  <si>
    <t>Менеджер 36</t>
  </si>
  <si>
    <t>Менеджер 38</t>
  </si>
  <si>
    <t>Менеджер 7</t>
  </si>
  <si>
    <t>Менеджер 10</t>
  </si>
  <si>
    <t>Менеджер 16</t>
  </si>
  <si>
    <t>Менеджер 22</t>
  </si>
  <si>
    <t>Филиал</t>
  </si>
  <si>
    <t>Менеджер</t>
  </si>
  <si>
    <t>Сумма</t>
  </si>
  <si>
    <t>Выборка</t>
  </si>
  <si>
    <t>Июнь</t>
  </si>
  <si>
    <t>Артикуло "0" Июнь</t>
  </si>
  <si>
    <t>Diff, %</t>
  </si>
  <si>
    <t>Diff</t>
  </si>
  <si>
    <t>Август</t>
  </si>
  <si>
    <t>Артикуло "0" Август</t>
  </si>
  <si>
    <t>Август без инструмента</t>
  </si>
  <si>
    <t>Чистый прирост</t>
  </si>
  <si>
    <t>Маржинальность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</si>
</sst>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E86F9-FA10-4F12-9DE6-A851A5CEAB38}">
  <dimension ref="A1:G9"/>
  <sheetViews>
    <sheetView workbookViewId="0">
      <selection activeCell="E1" sqref="E1:G2"/>
    </sheetView>
  </sheetViews>
  <sheetFormatPr defaultRowHeight="14.4" x14ac:dyDescent="0.3"/>
  <cols>
    <col min="4" max="4" width="2.5546875" customWidth="1"/>
    <col min="7" max="7" width="11" bestFit="1" customWidth="1"/>
  </cols>
  <sheetData>
    <row r="1" spans="1:7" x14ac:dyDescent="0.3">
      <c r="A1" s="4" t="s">
        <v>38</v>
      </c>
      <c r="B1" s="4" t="s">
        <v>40</v>
      </c>
      <c r="C1" s="4" t="s">
        <v>41</v>
      </c>
      <c r="E1" s="4" t="s">
        <v>41</v>
      </c>
      <c r="F1" s="3">
        <v>1</v>
      </c>
      <c r="G1" s="4">
        <v>17067164.745360836</v>
      </c>
    </row>
    <row r="2" spans="1:7" x14ac:dyDescent="0.3">
      <c r="A2" s="3">
        <v>1</v>
      </c>
      <c r="B2" s="4">
        <v>9621990.1979381461</v>
      </c>
      <c r="C2" s="3">
        <v>1</v>
      </c>
      <c r="E2" s="4" t="s">
        <v>41</v>
      </c>
      <c r="F2" s="3">
        <v>2</v>
      </c>
      <c r="G2" s="4">
        <v>17255279.452577319</v>
      </c>
    </row>
    <row r="3" spans="1:7" x14ac:dyDescent="0.3">
      <c r="A3" s="3">
        <v>2</v>
      </c>
      <c r="B3" s="4">
        <v>3023224.0072164983</v>
      </c>
      <c r="C3" s="3">
        <v>1</v>
      </c>
    </row>
    <row r="4" spans="1:7" x14ac:dyDescent="0.3">
      <c r="A4" s="3">
        <v>3</v>
      </c>
      <c r="B4" s="4">
        <v>3887077.1608247482</v>
      </c>
      <c r="C4" s="3">
        <v>1</v>
      </c>
    </row>
    <row r="5" spans="1:7" x14ac:dyDescent="0.3">
      <c r="A5" s="3">
        <v>4</v>
      </c>
      <c r="B5" s="4">
        <v>1627800.8195876293</v>
      </c>
      <c r="C5" s="3">
        <v>2</v>
      </c>
    </row>
    <row r="6" spans="1:7" x14ac:dyDescent="0.3">
      <c r="A6" s="3">
        <v>5</v>
      </c>
      <c r="B6" s="4">
        <v>4322026.0061855679</v>
      </c>
      <c r="C6" s="3">
        <v>2</v>
      </c>
    </row>
    <row r="7" spans="1:7" x14ac:dyDescent="0.3">
      <c r="A7" s="3">
        <v>6</v>
      </c>
      <c r="B7" s="4">
        <v>534873.37938144349</v>
      </c>
      <c r="C7" s="3">
        <v>1</v>
      </c>
    </row>
    <row r="8" spans="1:7" x14ac:dyDescent="0.3">
      <c r="A8" s="4">
        <v>7</v>
      </c>
      <c r="B8" s="4">
        <v>9383938.7010309249</v>
      </c>
      <c r="C8" s="4">
        <v>2</v>
      </c>
    </row>
    <row r="9" spans="1:7" x14ac:dyDescent="0.3">
      <c r="A9" s="3">
        <v>8</v>
      </c>
      <c r="B9" s="4">
        <v>1921513.9257731943</v>
      </c>
      <c r="C9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67AE9-5651-4EC9-AF01-CE9D82236162}">
  <dimension ref="A1:T39"/>
  <sheetViews>
    <sheetView workbookViewId="0">
      <selection activeCell="M17" sqref="M17"/>
    </sheetView>
  </sheetViews>
  <sheetFormatPr defaultRowHeight="14.4" x14ac:dyDescent="0.3"/>
  <cols>
    <col min="1" max="1" width="7.5546875" style="1" bestFit="1" customWidth="1"/>
    <col min="2" max="2" width="12.109375" style="1" bestFit="1" customWidth="1"/>
    <col min="3" max="3" width="10.5546875" style="2" customWidth="1"/>
    <col min="4" max="4" width="10.44140625" style="2" customWidth="1"/>
    <col min="5" max="5" width="8.6640625" style="2" customWidth="1"/>
    <col min="6" max="6" width="16.44140625" style="2" bestFit="1" customWidth="1"/>
    <col min="7" max="7" width="17" style="2" bestFit="1" customWidth="1"/>
    <col min="8" max="8" width="5.77734375" style="2" customWidth="1"/>
    <col min="9" max="9" width="7" style="2" customWidth="1"/>
    <col min="10" max="10" width="8.88671875" style="1"/>
    <col min="11" max="11" width="3.5546875" customWidth="1"/>
    <col min="12" max="12" width="7.5546875" style="1" bestFit="1" customWidth="1"/>
    <col min="13" max="14" width="9.6640625" style="2" bestFit="1" customWidth="1"/>
    <col min="15" max="15" width="9.6640625" style="2" customWidth="1"/>
    <col min="16" max="17" width="16.44140625" style="2" bestFit="1" customWidth="1"/>
    <col min="18" max="19" width="6.5546875" style="2" customWidth="1"/>
    <col min="20" max="20" width="8.88671875" style="1"/>
  </cols>
  <sheetData>
    <row r="1" spans="1:20" x14ac:dyDescent="0.3">
      <c r="A1" s="3" t="s">
        <v>38</v>
      </c>
      <c r="B1" s="3" t="s">
        <v>39</v>
      </c>
      <c r="C1" s="4" t="s">
        <v>42</v>
      </c>
      <c r="D1" s="4" t="s">
        <v>46</v>
      </c>
      <c r="E1" s="4" t="s">
        <v>44</v>
      </c>
      <c r="F1" s="4" t="s">
        <v>43</v>
      </c>
      <c r="G1" s="4" t="s">
        <v>47</v>
      </c>
      <c r="H1" s="4" t="s">
        <v>45</v>
      </c>
      <c r="I1" s="4" t="s">
        <v>44</v>
      </c>
      <c r="J1" s="4" t="s">
        <v>41</v>
      </c>
      <c r="L1" s="3" t="s">
        <v>38</v>
      </c>
      <c r="M1" s="4" t="s">
        <v>42</v>
      </c>
      <c r="N1" s="4" t="s">
        <v>46</v>
      </c>
      <c r="O1" s="4" t="s">
        <v>44</v>
      </c>
      <c r="P1" s="4" t="s">
        <v>43</v>
      </c>
      <c r="Q1" s="4" t="s">
        <v>47</v>
      </c>
      <c r="R1" s="4" t="s">
        <v>45</v>
      </c>
      <c r="S1" s="4" t="s">
        <v>44</v>
      </c>
      <c r="T1" s="4" t="s">
        <v>41</v>
      </c>
    </row>
    <row r="2" spans="1:20" x14ac:dyDescent="0.3">
      <c r="A2" s="3">
        <v>1</v>
      </c>
      <c r="B2" s="3" t="s">
        <v>0</v>
      </c>
      <c r="C2" s="7">
        <v>447950.30618556699</v>
      </c>
      <c r="D2" s="7">
        <v>815055.35564272141</v>
      </c>
      <c r="E2" s="5">
        <f>D2/C2-1</f>
        <v>0.81952181835339166</v>
      </c>
      <c r="F2" s="4">
        <v>5929</v>
      </c>
      <c r="G2" s="4">
        <v>5807</v>
      </c>
      <c r="H2" s="4">
        <f>F2-G2</f>
        <v>122</v>
      </c>
      <c r="I2" s="6">
        <f>G2/F2-1</f>
        <v>-2.0576825771631002E-2</v>
      </c>
      <c r="J2" s="3">
        <f>VLOOKUP(A2,L:T,9,0)</f>
        <v>1</v>
      </c>
      <c r="L2" s="3">
        <v>1</v>
      </c>
      <c r="M2" s="4">
        <v>9621990.1979381461</v>
      </c>
      <c r="N2" s="4">
        <v>12242461.850881331</v>
      </c>
      <c r="O2" s="5">
        <f>N2/M2-1</f>
        <v>0.27234195826812568</v>
      </c>
      <c r="P2" s="4">
        <v>59118</v>
      </c>
      <c r="Q2" s="4">
        <v>58140</v>
      </c>
      <c r="R2" s="4">
        <f>P2-Q2</f>
        <v>978</v>
      </c>
      <c r="S2" s="6">
        <f>Q2/P2-1</f>
        <v>-1.6543184816807055E-2</v>
      </c>
      <c r="T2" s="3">
        <v>1</v>
      </c>
    </row>
    <row r="3" spans="1:20" x14ac:dyDescent="0.3">
      <c r="A3" s="3">
        <v>1</v>
      </c>
      <c r="B3" s="3" t="s">
        <v>1</v>
      </c>
      <c r="C3" s="7">
        <v>1265349.688659796</v>
      </c>
      <c r="D3" s="7">
        <v>1563287.1440024737</v>
      </c>
      <c r="E3" s="5">
        <f t="shared" ref="E3:E39" si="0">D3/C3-1</f>
        <v>0.23545859141771341</v>
      </c>
      <c r="F3" s="4">
        <v>5094</v>
      </c>
      <c r="G3" s="4">
        <v>4987</v>
      </c>
      <c r="H3" s="4">
        <f t="shared" ref="H3:H39" si="1">F3-G3</f>
        <v>107</v>
      </c>
      <c r="I3" s="6">
        <f t="shared" ref="I3:I39" si="2">G3/F3-1</f>
        <v>-2.1005104043973266E-2</v>
      </c>
      <c r="J3" s="3">
        <f t="shared" ref="J3:J39" si="3">VLOOKUP(A3,L:T,9,0)</f>
        <v>1</v>
      </c>
      <c r="L3" s="3">
        <v>2</v>
      </c>
      <c r="M3" s="4">
        <v>3023224.0072164983</v>
      </c>
      <c r="N3" s="4">
        <v>3722402.188462947</v>
      </c>
      <c r="O3" s="5">
        <f t="shared" ref="O3:O9" si="4">N3/M3-1</f>
        <v>0.23126906229161182</v>
      </c>
      <c r="P3" s="4">
        <v>27326</v>
      </c>
      <c r="Q3" s="4">
        <v>26765</v>
      </c>
      <c r="R3" s="4">
        <f t="shared" ref="R3:R9" si="5">P3-Q3</f>
        <v>561</v>
      </c>
      <c r="S3" s="6">
        <f t="shared" ref="S3:S9" si="6">Q3/P3-1</f>
        <v>-2.0529898265388313E-2</v>
      </c>
      <c r="T3" s="3">
        <v>1</v>
      </c>
    </row>
    <row r="4" spans="1:20" x14ac:dyDescent="0.3">
      <c r="A4" s="3">
        <v>1</v>
      </c>
      <c r="B4" s="3" t="s">
        <v>2</v>
      </c>
      <c r="C4" s="7">
        <v>724794.80618556601</v>
      </c>
      <c r="D4" s="7">
        <v>1026572.88180614</v>
      </c>
      <c r="E4" s="5">
        <f t="shared" si="0"/>
        <v>0.41636346321073248</v>
      </c>
      <c r="F4" s="4">
        <v>5737</v>
      </c>
      <c r="G4" s="4">
        <v>5634</v>
      </c>
      <c r="H4" s="4">
        <f t="shared" si="1"/>
        <v>103</v>
      </c>
      <c r="I4" s="6">
        <f t="shared" si="2"/>
        <v>-1.7953634303643051E-2</v>
      </c>
      <c r="J4" s="3">
        <f t="shared" si="3"/>
        <v>1</v>
      </c>
      <c r="L4" s="3">
        <v>3</v>
      </c>
      <c r="M4" s="4">
        <v>3887077.1608247482</v>
      </c>
      <c r="N4" s="4">
        <v>4442662.1400206173</v>
      </c>
      <c r="O4" s="5">
        <f t="shared" si="4"/>
        <v>0.14293129675820149</v>
      </c>
      <c r="P4" s="4">
        <v>14920</v>
      </c>
      <c r="Q4" s="4">
        <v>14536</v>
      </c>
      <c r="R4" s="4">
        <f t="shared" si="5"/>
        <v>384</v>
      </c>
      <c r="S4" s="6">
        <f t="shared" si="6"/>
        <v>-2.5737265415549548E-2</v>
      </c>
      <c r="T4" s="3">
        <v>1</v>
      </c>
    </row>
    <row r="5" spans="1:20" x14ac:dyDescent="0.3">
      <c r="A5" s="3">
        <v>1</v>
      </c>
      <c r="B5" s="3" t="s">
        <v>3</v>
      </c>
      <c r="C5" s="7">
        <v>823931.98659793788</v>
      </c>
      <c r="D5" s="7">
        <v>1114170.7881297485</v>
      </c>
      <c r="E5" s="5">
        <f t="shared" si="0"/>
        <v>0.35226063103851968</v>
      </c>
      <c r="F5" s="4">
        <v>5312</v>
      </c>
      <c r="G5" s="4">
        <v>5232</v>
      </c>
      <c r="H5" s="4">
        <f t="shared" si="1"/>
        <v>80</v>
      </c>
      <c r="I5" s="6">
        <f t="shared" si="2"/>
        <v>-1.5060240963855387E-2</v>
      </c>
      <c r="J5" s="3">
        <f t="shared" si="3"/>
        <v>1</v>
      </c>
      <c r="L5" s="3">
        <v>4</v>
      </c>
      <c r="M5" s="4">
        <v>1627800.8195876293</v>
      </c>
      <c r="N5" s="4">
        <v>1745156.305963634</v>
      </c>
      <c r="O5" s="5">
        <f t="shared" si="4"/>
        <v>7.2094500115643445E-2</v>
      </c>
      <c r="P5" s="4">
        <v>10692</v>
      </c>
      <c r="Q5" s="4">
        <v>10643</v>
      </c>
      <c r="R5" s="4">
        <f t="shared" si="5"/>
        <v>49</v>
      </c>
      <c r="S5" s="6">
        <f t="shared" si="6"/>
        <v>-4.582865693976812E-3</v>
      </c>
      <c r="T5" s="3">
        <v>2</v>
      </c>
    </row>
    <row r="6" spans="1:20" x14ac:dyDescent="0.3">
      <c r="A6" s="3">
        <v>1</v>
      </c>
      <c r="B6" s="3" t="s">
        <v>4</v>
      </c>
      <c r="C6" s="7">
        <v>924457.43814432842</v>
      </c>
      <c r="D6" s="7">
        <v>1214320.6678055322</v>
      </c>
      <c r="E6" s="5">
        <f t="shared" si="0"/>
        <v>0.31354956723918925</v>
      </c>
      <c r="F6" s="4">
        <v>5315</v>
      </c>
      <c r="G6" s="4">
        <v>5231</v>
      </c>
      <c r="H6" s="4">
        <f t="shared" si="1"/>
        <v>84</v>
      </c>
      <c r="I6" s="6">
        <f t="shared" si="2"/>
        <v>-1.5804327375352756E-2</v>
      </c>
      <c r="J6" s="3">
        <f t="shared" si="3"/>
        <v>1</v>
      </c>
      <c r="L6" s="3">
        <v>5</v>
      </c>
      <c r="M6" s="4">
        <v>4322026.0061855679</v>
      </c>
      <c r="N6" s="4">
        <v>4651417.6622173963</v>
      </c>
      <c r="O6" s="5">
        <f t="shared" si="4"/>
        <v>7.6212326247091511E-2</v>
      </c>
      <c r="P6" s="4">
        <v>14260</v>
      </c>
      <c r="Q6" s="4">
        <v>14188</v>
      </c>
      <c r="R6" s="4">
        <f t="shared" si="5"/>
        <v>72</v>
      </c>
      <c r="S6" s="6">
        <f t="shared" si="6"/>
        <v>-5.0490883590462721E-3</v>
      </c>
      <c r="T6" s="3">
        <v>2</v>
      </c>
    </row>
    <row r="7" spans="1:20" x14ac:dyDescent="0.3">
      <c r="A7" s="3">
        <v>1</v>
      </c>
      <c r="B7" s="3" t="s">
        <v>5</v>
      </c>
      <c r="C7" s="7">
        <v>1059186.2927835044</v>
      </c>
      <c r="D7" s="7">
        <v>1339606.8348842224</v>
      </c>
      <c r="E7" s="5">
        <f t="shared" si="0"/>
        <v>0.2647509168229345</v>
      </c>
      <c r="F7" s="4">
        <v>4910</v>
      </c>
      <c r="G7" s="4">
        <v>4830</v>
      </c>
      <c r="H7" s="4">
        <f t="shared" si="1"/>
        <v>80</v>
      </c>
      <c r="I7" s="6">
        <f t="shared" si="2"/>
        <v>-1.6293279022403295E-2</v>
      </c>
      <c r="J7" s="3">
        <f t="shared" si="3"/>
        <v>1</v>
      </c>
      <c r="L7" s="3">
        <v>6</v>
      </c>
      <c r="M7" s="4">
        <v>534873.37938144349</v>
      </c>
      <c r="N7" s="4">
        <v>722858.67999345891</v>
      </c>
      <c r="O7" s="5">
        <f t="shared" si="4"/>
        <v>0.35145757455607862</v>
      </c>
      <c r="P7" s="4">
        <v>5427</v>
      </c>
      <c r="Q7" s="4">
        <v>5275</v>
      </c>
      <c r="R7" s="4">
        <f t="shared" si="5"/>
        <v>152</v>
      </c>
      <c r="S7" s="6">
        <f t="shared" si="6"/>
        <v>-2.8008107610097643E-2</v>
      </c>
      <c r="T7" s="3">
        <v>1</v>
      </c>
    </row>
    <row r="8" spans="1:20" x14ac:dyDescent="0.3">
      <c r="A8" s="3">
        <v>1</v>
      </c>
      <c r="B8" s="3" t="s">
        <v>6</v>
      </c>
      <c r="C8" s="7">
        <v>1298510.4340206201</v>
      </c>
      <c r="D8" s="7">
        <v>1547726.1679568796</v>
      </c>
      <c r="E8" s="5">
        <f t="shared" si="0"/>
        <v>0.19192432144315141</v>
      </c>
      <c r="F8" s="4">
        <v>5199</v>
      </c>
      <c r="G8" s="4">
        <v>5113</v>
      </c>
      <c r="H8" s="4">
        <f t="shared" si="1"/>
        <v>86</v>
      </c>
      <c r="I8" s="6">
        <f t="shared" si="2"/>
        <v>-1.6541642623581487E-2</v>
      </c>
      <c r="J8" s="3">
        <f t="shared" si="3"/>
        <v>1</v>
      </c>
      <c r="L8" s="3">
        <v>7</v>
      </c>
      <c r="M8" s="4">
        <v>9383938.7010309249</v>
      </c>
      <c r="N8" s="4">
        <v>9943663.8290858679</v>
      </c>
      <c r="O8" s="5">
        <f t="shared" si="4"/>
        <v>5.9647142408704168E-2</v>
      </c>
      <c r="P8" s="4">
        <v>51911</v>
      </c>
      <c r="Q8" s="4">
        <v>51598</v>
      </c>
      <c r="R8" s="4">
        <f t="shared" si="5"/>
        <v>313</v>
      </c>
      <c r="S8" s="6">
        <f t="shared" si="6"/>
        <v>-6.0295505769489832E-3</v>
      </c>
      <c r="T8" s="4">
        <v>2</v>
      </c>
    </row>
    <row r="9" spans="1:20" x14ac:dyDescent="0.3">
      <c r="A9" s="3">
        <v>1</v>
      </c>
      <c r="B9" s="3" t="s">
        <v>7</v>
      </c>
      <c r="C9" s="7">
        <v>745295.61237113457</v>
      </c>
      <c r="D9" s="7">
        <v>941717.82129646931</v>
      </c>
      <c r="E9" s="5">
        <f t="shared" si="0"/>
        <v>0.26354939659502841</v>
      </c>
      <c r="F9" s="4">
        <v>5337</v>
      </c>
      <c r="G9" s="4">
        <v>5267</v>
      </c>
      <c r="H9" s="4">
        <f t="shared" si="1"/>
        <v>70</v>
      </c>
      <c r="I9" s="6">
        <f t="shared" si="2"/>
        <v>-1.3115982761851219E-2</v>
      </c>
      <c r="J9" s="3">
        <f t="shared" si="3"/>
        <v>1</v>
      </c>
      <c r="L9" s="3">
        <v>8</v>
      </c>
      <c r="M9" s="4">
        <v>1921513.9257731943</v>
      </c>
      <c r="N9" s="4">
        <v>2054024.7232757658</v>
      </c>
      <c r="O9" s="5">
        <f t="shared" si="4"/>
        <v>6.8961663886589086E-2</v>
      </c>
      <c r="P9" s="4">
        <v>15884</v>
      </c>
      <c r="Q9" s="4">
        <v>15807</v>
      </c>
      <c r="R9" s="4">
        <f t="shared" si="5"/>
        <v>77</v>
      </c>
      <c r="S9" s="6">
        <f t="shared" si="6"/>
        <v>-4.8476454293628901E-3</v>
      </c>
      <c r="T9" s="3">
        <v>2</v>
      </c>
    </row>
    <row r="10" spans="1:20" x14ac:dyDescent="0.3">
      <c r="A10" s="3">
        <v>1</v>
      </c>
      <c r="B10" s="3" t="s">
        <v>8</v>
      </c>
      <c r="C10" s="7">
        <v>940711.37319587532</v>
      </c>
      <c r="D10" s="7">
        <v>1103496.8472291143</v>
      </c>
      <c r="E10" s="5">
        <f t="shared" si="0"/>
        <v>0.17304507915133249</v>
      </c>
      <c r="F10" s="4">
        <v>5173</v>
      </c>
      <c r="G10" s="4">
        <v>5095</v>
      </c>
      <c r="H10" s="4">
        <f t="shared" si="1"/>
        <v>78</v>
      </c>
      <c r="I10" s="6">
        <f t="shared" si="2"/>
        <v>-1.507829112700565E-2</v>
      </c>
      <c r="J10" s="3">
        <f t="shared" si="3"/>
        <v>1</v>
      </c>
      <c r="L10"/>
      <c r="M10"/>
      <c r="N10"/>
      <c r="O10"/>
      <c r="P10"/>
      <c r="Q10"/>
      <c r="R10"/>
      <c r="S10"/>
    </row>
    <row r="11" spans="1:20" x14ac:dyDescent="0.3">
      <c r="A11" s="3">
        <v>1</v>
      </c>
      <c r="B11" s="3" t="s">
        <v>9</v>
      </c>
      <c r="C11" s="7">
        <v>356102.73608247406</v>
      </c>
      <c r="D11" s="7">
        <v>466261.87578501954</v>
      </c>
      <c r="E11" s="5">
        <f t="shared" si="0"/>
        <v>0.30934651307209404</v>
      </c>
      <c r="F11" s="4">
        <v>5713</v>
      </c>
      <c r="G11" s="4">
        <v>5627</v>
      </c>
      <c r="H11" s="4">
        <f t="shared" si="1"/>
        <v>86</v>
      </c>
      <c r="I11" s="6">
        <f t="shared" si="2"/>
        <v>-1.5053387012077701E-2</v>
      </c>
      <c r="J11" s="3">
        <f t="shared" si="3"/>
        <v>1</v>
      </c>
      <c r="L11" s="4" t="s">
        <v>41</v>
      </c>
      <c r="M11" s="4" t="s">
        <v>42</v>
      </c>
      <c r="N11" s="4" t="s">
        <v>46</v>
      </c>
      <c r="O11" s="4" t="s">
        <v>44</v>
      </c>
      <c r="P11" s="4" t="s">
        <v>43</v>
      </c>
      <c r="Q11" s="4" t="s">
        <v>47</v>
      </c>
      <c r="R11" s="4" t="s">
        <v>45</v>
      </c>
      <c r="S11" s="4" t="s">
        <v>44</v>
      </c>
    </row>
    <row r="12" spans="1:20" x14ac:dyDescent="0.3">
      <c r="A12" s="3">
        <v>1</v>
      </c>
      <c r="B12" s="3" t="s">
        <v>10</v>
      </c>
      <c r="C12" s="7">
        <v>1035699.5237113415</v>
      </c>
      <c r="D12" s="7">
        <v>1110245.4663430094</v>
      </c>
      <c r="E12" s="5">
        <f t="shared" si="0"/>
        <v>7.1976418763367578E-2</v>
      </c>
      <c r="F12" s="4">
        <v>5399</v>
      </c>
      <c r="G12" s="4">
        <v>5317</v>
      </c>
      <c r="H12" s="4">
        <f t="shared" si="1"/>
        <v>82</v>
      </c>
      <c r="I12" s="6">
        <f t="shared" si="2"/>
        <v>-1.5187997777366125E-2</v>
      </c>
      <c r="J12" s="3">
        <f t="shared" si="3"/>
        <v>1</v>
      </c>
      <c r="L12" s="3">
        <v>1</v>
      </c>
      <c r="M12" s="4">
        <v>17067164.745360836</v>
      </c>
      <c r="N12" s="4">
        <v>21130384.859358352</v>
      </c>
      <c r="O12" s="5">
        <v>0.23807235557985518</v>
      </c>
      <c r="P12" s="4">
        <v>106791</v>
      </c>
      <c r="Q12" s="4">
        <v>104716</v>
      </c>
      <c r="R12" s="4">
        <v>2075</v>
      </c>
      <c r="S12" s="6">
        <v>-1.9430476351003367E-2</v>
      </c>
    </row>
    <row r="13" spans="1:20" x14ac:dyDescent="0.3">
      <c r="A13" s="3">
        <v>2</v>
      </c>
      <c r="B13" s="3" t="s">
        <v>11</v>
      </c>
      <c r="C13" s="7">
        <v>606609.49896907317</v>
      </c>
      <c r="D13" s="7">
        <v>667655.26277415908</v>
      </c>
      <c r="E13" s="5">
        <f t="shared" si="0"/>
        <v>0.10063436841795692</v>
      </c>
      <c r="F13" s="4">
        <v>5673</v>
      </c>
      <c r="G13" s="4">
        <v>5579</v>
      </c>
      <c r="H13" s="4">
        <f t="shared" si="1"/>
        <v>94</v>
      </c>
      <c r="I13" s="6">
        <f t="shared" si="2"/>
        <v>-1.6569716199541729E-2</v>
      </c>
      <c r="J13" s="3">
        <f t="shared" si="3"/>
        <v>1</v>
      </c>
      <c r="L13" s="3">
        <v>2</v>
      </c>
      <c r="M13" s="4">
        <v>17255279.452577319</v>
      </c>
      <c r="N13" s="4">
        <v>18394262.520542666</v>
      </c>
      <c r="O13" s="5">
        <v>6.6007801907561836E-2</v>
      </c>
      <c r="P13" s="4">
        <v>92747</v>
      </c>
      <c r="Q13" s="4">
        <v>92236</v>
      </c>
      <c r="R13" s="4">
        <v>511</v>
      </c>
      <c r="S13" s="6">
        <v>-5.5096121707440826E-3</v>
      </c>
    </row>
    <row r="14" spans="1:20" x14ac:dyDescent="0.3">
      <c r="A14" s="3">
        <v>2</v>
      </c>
      <c r="B14" s="3" t="s">
        <v>12</v>
      </c>
      <c r="C14" s="7">
        <v>305624.16288659844</v>
      </c>
      <c r="D14" s="7">
        <v>420790.67463482637</v>
      </c>
      <c r="E14" s="5">
        <f t="shared" si="0"/>
        <v>0.3768239744544033</v>
      </c>
      <c r="F14" s="4">
        <v>5696</v>
      </c>
      <c r="G14" s="4">
        <v>5620</v>
      </c>
      <c r="H14" s="4">
        <f t="shared" si="1"/>
        <v>76</v>
      </c>
      <c r="I14" s="6">
        <f t="shared" si="2"/>
        <v>-1.3342696629213502E-2</v>
      </c>
      <c r="J14" s="3">
        <f t="shared" si="3"/>
        <v>1</v>
      </c>
    </row>
    <row r="15" spans="1:20" x14ac:dyDescent="0.3">
      <c r="A15" s="3">
        <v>2</v>
      </c>
      <c r="B15" s="3" t="s">
        <v>13</v>
      </c>
      <c r="C15" s="7">
        <v>755253.17731958849</v>
      </c>
      <c r="D15" s="7">
        <v>942647.4342175608</v>
      </c>
      <c r="E15" s="5">
        <f t="shared" si="0"/>
        <v>0.24812111027859429</v>
      </c>
      <c r="F15" s="4">
        <v>5187</v>
      </c>
      <c r="G15" s="4">
        <v>5024</v>
      </c>
      <c r="H15" s="4">
        <f t="shared" si="1"/>
        <v>163</v>
      </c>
      <c r="I15" s="6">
        <f t="shared" si="2"/>
        <v>-3.1424715635241962E-2</v>
      </c>
      <c r="J15" s="3">
        <f t="shared" si="3"/>
        <v>1</v>
      </c>
    </row>
    <row r="16" spans="1:20" x14ac:dyDescent="0.3">
      <c r="A16" s="3">
        <v>2</v>
      </c>
      <c r="B16" s="3" t="s">
        <v>14</v>
      </c>
      <c r="C16" s="7">
        <v>575510.96082474268</v>
      </c>
      <c r="D16" s="7">
        <v>725157.88634087273</v>
      </c>
      <c r="E16" s="5">
        <f t="shared" si="0"/>
        <v>0.2600244577473847</v>
      </c>
      <c r="F16" s="4">
        <v>5599</v>
      </c>
      <c r="G16" s="4">
        <v>5478</v>
      </c>
      <c r="H16" s="4">
        <f t="shared" si="1"/>
        <v>121</v>
      </c>
      <c r="I16" s="6">
        <f t="shared" si="2"/>
        <v>-2.16110019646365E-2</v>
      </c>
      <c r="J16" s="3">
        <f t="shared" si="3"/>
        <v>1</v>
      </c>
    </row>
    <row r="17" spans="1:10" x14ac:dyDescent="0.3">
      <c r="A17" s="3">
        <v>2</v>
      </c>
      <c r="B17" s="3" t="s">
        <v>15</v>
      </c>
      <c r="C17" s="7">
        <v>780226.20721649542</v>
      </c>
      <c r="D17" s="7">
        <v>966150.93049552816</v>
      </c>
      <c r="E17" s="5">
        <f t="shared" si="0"/>
        <v>0.23829592182289105</v>
      </c>
      <c r="F17" s="4">
        <v>5171</v>
      </c>
      <c r="G17" s="4">
        <v>5064</v>
      </c>
      <c r="H17" s="4">
        <f t="shared" si="1"/>
        <v>107</v>
      </c>
      <c r="I17" s="6">
        <f t="shared" si="2"/>
        <v>-2.0692322568168664E-2</v>
      </c>
      <c r="J17" s="3">
        <f t="shared" si="3"/>
        <v>1</v>
      </c>
    </row>
    <row r="18" spans="1:10" x14ac:dyDescent="0.3">
      <c r="A18" s="3">
        <v>3</v>
      </c>
      <c r="B18" s="3" t="s">
        <v>16</v>
      </c>
      <c r="C18" s="7">
        <v>1085577.2422680412</v>
      </c>
      <c r="D18" s="7">
        <v>1275708.886821121</v>
      </c>
      <c r="E18" s="5">
        <f t="shared" si="0"/>
        <v>0.17514335889710386</v>
      </c>
      <c r="F18" s="4">
        <v>5023</v>
      </c>
      <c r="G18" s="4">
        <v>4907</v>
      </c>
      <c r="H18" s="4">
        <f t="shared" si="1"/>
        <v>116</v>
      </c>
      <c r="I18" s="6">
        <f t="shared" si="2"/>
        <v>-2.309376866414492E-2</v>
      </c>
      <c r="J18" s="3">
        <f t="shared" si="3"/>
        <v>1</v>
      </c>
    </row>
    <row r="19" spans="1:10" x14ac:dyDescent="0.3">
      <c r="A19" s="3">
        <v>3</v>
      </c>
      <c r="B19" s="3" t="s">
        <v>17</v>
      </c>
      <c r="C19" s="7">
        <v>1338913.7515463929</v>
      </c>
      <c r="D19" s="7">
        <v>1546804.6441951604</v>
      </c>
      <c r="E19" s="5">
        <f t="shared" si="0"/>
        <v>0.15526832285400127</v>
      </c>
      <c r="F19" s="4">
        <v>4811</v>
      </c>
      <c r="G19" s="4">
        <v>4669</v>
      </c>
      <c r="H19" s="4">
        <f t="shared" si="1"/>
        <v>142</v>
      </c>
      <c r="I19" s="6">
        <f t="shared" si="2"/>
        <v>-2.9515693203076232E-2</v>
      </c>
      <c r="J19" s="3">
        <f t="shared" si="3"/>
        <v>1</v>
      </c>
    </row>
    <row r="20" spans="1:10" x14ac:dyDescent="0.3">
      <c r="A20" s="3">
        <v>3</v>
      </c>
      <c r="B20" s="3" t="s">
        <v>18</v>
      </c>
      <c r="C20" s="7">
        <v>1462586.1670103143</v>
      </c>
      <c r="D20" s="7">
        <v>1620148.6090043359</v>
      </c>
      <c r="E20" s="5">
        <f t="shared" si="0"/>
        <v>0.1077286559574786</v>
      </c>
      <c r="F20" s="4">
        <v>5086</v>
      </c>
      <c r="G20" s="4">
        <v>4960</v>
      </c>
      <c r="H20" s="4">
        <f t="shared" si="1"/>
        <v>126</v>
      </c>
      <c r="I20" s="6">
        <f t="shared" si="2"/>
        <v>-2.4773889107353564E-2</v>
      </c>
      <c r="J20" s="3">
        <f t="shared" si="3"/>
        <v>1</v>
      </c>
    </row>
    <row r="21" spans="1:10" x14ac:dyDescent="0.3">
      <c r="A21" s="3">
        <v>4</v>
      </c>
      <c r="B21" s="3" t="s">
        <v>19</v>
      </c>
      <c r="C21" s="7">
        <v>426496.94329896884</v>
      </c>
      <c r="D21" s="7">
        <v>483572.5969422636</v>
      </c>
      <c r="E21" s="5">
        <f t="shared" si="0"/>
        <v>0.1338242970789254</v>
      </c>
      <c r="F21" s="4">
        <v>5609</v>
      </c>
      <c r="G21" s="4">
        <v>5590</v>
      </c>
      <c r="H21" s="4">
        <f t="shared" si="1"/>
        <v>19</v>
      </c>
      <c r="I21" s="6">
        <f t="shared" si="2"/>
        <v>-3.3874130861115681E-3</v>
      </c>
      <c r="J21" s="3">
        <f t="shared" si="3"/>
        <v>2</v>
      </c>
    </row>
    <row r="22" spans="1:10" x14ac:dyDescent="0.3">
      <c r="A22" s="3">
        <v>4</v>
      </c>
      <c r="B22" s="3" t="s">
        <v>20</v>
      </c>
      <c r="C22" s="7">
        <v>1201303.8762886606</v>
      </c>
      <c r="D22" s="7">
        <v>1261583.7090213704</v>
      </c>
      <c r="E22" s="5">
        <f t="shared" si="0"/>
        <v>5.0178671627148841E-2</v>
      </c>
      <c r="F22" s="4">
        <v>5083</v>
      </c>
      <c r="G22" s="4">
        <v>5053</v>
      </c>
      <c r="H22" s="4">
        <f t="shared" si="1"/>
        <v>30</v>
      </c>
      <c r="I22" s="6">
        <f t="shared" si="2"/>
        <v>-5.9020263623844604E-3</v>
      </c>
      <c r="J22" s="3">
        <f t="shared" si="3"/>
        <v>2</v>
      </c>
    </row>
    <row r="23" spans="1:10" x14ac:dyDescent="0.3">
      <c r="A23" s="3">
        <v>5</v>
      </c>
      <c r="B23" s="3" t="s">
        <v>21</v>
      </c>
      <c r="C23" s="7">
        <v>1835844.349484534</v>
      </c>
      <c r="D23" s="7">
        <v>1973556.4198226579</v>
      </c>
      <c r="E23" s="5">
        <f t="shared" si="0"/>
        <v>7.501293362740169E-2</v>
      </c>
      <c r="F23" s="4">
        <v>4626</v>
      </c>
      <c r="G23" s="4">
        <v>4599</v>
      </c>
      <c r="H23" s="4">
        <f t="shared" si="1"/>
        <v>27</v>
      </c>
      <c r="I23" s="6">
        <f t="shared" si="2"/>
        <v>-5.8365758754863606E-3</v>
      </c>
      <c r="J23" s="3">
        <f t="shared" si="3"/>
        <v>2</v>
      </c>
    </row>
    <row r="24" spans="1:10" x14ac:dyDescent="0.3">
      <c r="A24" s="3">
        <v>5</v>
      </c>
      <c r="B24" s="3" t="s">
        <v>22</v>
      </c>
      <c r="C24" s="7">
        <v>1587129.8938144355</v>
      </c>
      <c r="D24" s="7">
        <v>1707740.5370424266</v>
      </c>
      <c r="E24" s="5">
        <f t="shared" si="0"/>
        <v>7.5992925152535085E-2</v>
      </c>
      <c r="F24" s="4">
        <v>4367</v>
      </c>
      <c r="G24" s="4">
        <v>4344</v>
      </c>
      <c r="H24" s="4">
        <f t="shared" si="1"/>
        <v>23</v>
      </c>
      <c r="I24" s="6">
        <f t="shared" si="2"/>
        <v>-5.2667735287382778E-3</v>
      </c>
      <c r="J24" s="3">
        <f t="shared" si="3"/>
        <v>2</v>
      </c>
    </row>
    <row r="25" spans="1:10" x14ac:dyDescent="0.3">
      <c r="A25" s="3">
        <v>5</v>
      </c>
      <c r="B25" s="3" t="s">
        <v>23</v>
      </c>
      <c r="C25" s="7">
        <v>899051.76288659882</v>
      </c>
      <c r="D25" s="7">
        <v>970120.70535231219</v>
      </c>
      <c r="E25" s="5">
        <f t="shared" si="0"/>
        <v>7.904877716665748E-2</v>
      </c>
      <c r="F25" s="4">
        <v>5267</v>
      </c>
      <c r="G25" s="4">
        <v>5245</v>
      </c>
      <c r="H25" s="4">
        <f t="shared" si="1"/>
        <v>22</v>
      </c>
      <c r="I25" s="6">
        <f t="shared" si="2"/>
        <v>-4.1769508258970856E-3</v>
      </c>
      <c r="J25" s="3">
        <f t="shared" si="3"/>
        <v>2</v>
      </c>
    </row>
    <row r="26" spans="1:10" x14ac:dyDescent="0.3">
      <c r="A26" s="3">
        <v>6</v>
      </c>
      <c r="B26" s="3" t="s">
        <v>24</v>
      </c>
      <c r="C26" s="7">
        <v>534873.37938144349</v>
      </c>
      <c r="D26" s="7">
        <v>722858.67999345891</v>
      </c>
      <c r="E26" s="5">
        <f t="shared" si="0"/>
        <v>0.35145757455607862</v>
      </c>
      <c r="F26" s="4">
        <v>5427</v>
      </c>
      <c r="G26" s="4">
        <v>5275</v>
      </c>
      <c r="H26" s="4">
        <f t="shared" si="1"/>
        <v>152</v>
      </c>
      <c r="I26" s="6">
        <f t="shared" si="2"/>
        <v>-2.8008107610097643E-2</v>
      </c>
      <c r="J26" s="3">
        <f t="shared" si="3"/>
        <v>1</v>
      </c>
    </row>
    <row r="27" spans="1:10" x14ac:dyDescent="0.3">
      <c r="A27" s="3">
        <v>7</v>
      </c>
      <c r="B27" s="3" t="s">
        <v>25</v>
      </c>
      <c r="C27" s="7">
        <v>1640869.0206185589</v>
      </c>
      <c r="D27" s="7">
        <v>1732436.4422937592</v>
      </c>
      <c r="E27" s="5">
        <f t="shared" si="0"/>
        <v>5.5804223569704714E-2</v>
      </c>
      <c r="F27" s="4">
        <v>4877</v>
      </c>
      <c r="G27" s="4">
        <v>4845</v>
      </c>
      <c r="H27" s="4">
        <f t="shared" si="1"/>
        <v>32</v>
      </c>
      <c r="I27" s="6">
        <f t="shared" si="2"/>
        <v>-6.5614107033011848E-3</v>
      </c>
      <c r="J27" s="3">
        <f t="shared" si="3"/>
        <v>2</v>
      </c>
    </row>
    <row r="28" spans="1:10" x14ac:dyDescent="0.3">
      <c r="A28" s="3">
        <v>7</v>
      </c>
      <c r="B28" s="3" t="s">
        <v>26</v>
      </c>
      <c r="C28" s="7">
        <v>479227.68969072128</v>
      </c>
      <c r="D28" s="7">
        <v>504970.53799149138</v>
      </c>
      <c r="E28" s="5">
        <f t="shared" si="0"/>
        <v>5.3717364114297617E-2</v>
      </c>
      <c r="F28" s="4">
        <v>5688</v>
      </c>
      <c r="G28" s="4">
        <v>5667</v>
      </c>
      <c r="H28" s="4">
        <f t="shared" si="1"/>
        <v>21</v>
      </c>
      <c r="I28" s="6">
        <f t="shared" si="2"/>
        <v>-3.6919831223628519E-3</v>
      </c>
      <c r="J28" s="3">
        <f t="shared" si="3"/>
        <v>2</v>
      </c>
    </row>
    <row r="29" spans="1:10" x14ac:dyDescent="0.3">
      <c r="A29" s="3">
        <v>7</v>
      </c>
      <c r="B29" s="3" t="s">
        <v>27</v>
      </c>
      <c r="C29" s="7">
        <v>993122.35154639254</v>
      </c>
      <c r="D29" s="7">
        <v>1057297.4305711798</v>
      </c>
      <c r="E29" s="5">
        <f t="shared" si="0"/>
        <v>6.4619509292948907E-2</v>
      </c>
      <c r="F29" s="4">
        <v>4944</v>
      </c>
      <c r="G29" s="4">
        <v>4910</v>
      </c>
      <c r="H29" s="4">
        <f t="shared" si="1"/>
        <v>34</v>
      </c>
      <c r="I29" s="6">
        <f t="shared" si="2"/>
        <v>-6.8770226537216983E-3</v>
      </c>
      <c r="J29" s="3">
        <f t="shared" si="3"/>
        <v>2</v>
      </c>
    </row>
    <row r="30" spans="1:10" x14ac:dyDescent="0.3">
      <c r="A30" s="3">
        <v>7</v>
      </c>
      <c r="B30" s="3" t="s">
        <v>28</v>
      </c>
      <c r="C30" s="7">
        <v>906077.97422680189</v>
      </c>
      <c r="D30" s="7">
        <v>982326.06090317841</v>
      </c>
      <c r="E30" s="5">
        <f t="shared" si="0"/>
        <v>8.4151793604123837E-2</v>
      </c>
      <c r="F30" s="4">
        <v>5157</v>
      </c>
      <c r="G30" s="4">
        <v>5132</v>
      </c>
      <c r="H30" s="4">
        <f t="shared" si="1"/>
        <v>25</v>
      </c>
      <c r="I30" s="6">
        <f t="shared" si="2"/>
        <v>-4.8477797168896553E-3</v>
      </c>
      <c r="J30" s="3">
        <f t="shared" si="3"/>
        <v>2</v>
      </c>
    </row>
    <row r="31" spans="1:10" x14ac:dyDescent="0.3">
      <c r="A31" s="3">
        <v>7</v>
      </c>
      <c r="B31" s="3" t="s">
        <v>29</v>
      </c>
      <c r="C31" s="7">
        <v>953415.67525773356</v>
      </c>
      <c r="D31" s="7">
        <v>997617.26947081857</v>
      </c>
      <c r="E31" s="5">
        <f t="shared" si="0"/>
        <v>4.6361304266511194E-2</v>
      </c>
      <c r="F31" s="4">
        <v>5134</v>
      </c>
      <c r="G31" s="4">
        <v>5107</v>
      </c>
      <c r="H31" s="4">
        <f t="shared" si="1"/>
        <v>27</v>
      </c>
      <c r="I31" s="6">
        <f t="shared" si="2"/>
        <v>-5.2590572652901901E-3</v>
      </c>
      <c r="J31" s="3">
        <f t="shared" si="3"/>
        <v>2</v>
      </c>
    </row>
    <row r="32" spans="1:10" x14ac:dyDescent="0.3">
      <c r="A32" s="3">
        <v>7</v>
      </c>
      <c r="B32" s="3" t="s">
        <v>30</v>
      </c>
      <c r="C32" s="7">
        <v>956687.7175257724</v>
      </c>
      <c r="D32" s="7">
        <v>1007397.2533839049</v>
      </c>
      <c r="E32" s="5">
        <f t="shared" si="0"/>
        <v>5.3005317126135765E-2</v>
      </c>
      <c r="F32" s="4">
        <v>5111</v>
      </c>
      <c r="G32" s="4">
        <v>5083</v>
      </c>
      <c r="H32" s="4">
        <f t="shared" si="1"/>
        <v>28</v>
      </c>
      <c r="I32" s="6">
        <f t="shared" si="2"/>
        <v>-5.4783799647818432E-3</v>
      </c>
      <c r="J32" s="3">
        <f t="shared" si="3"/>
        <v>2</v>
      </c>
    </row>
    <row r="33" spans="1:10" x14ac:dyDescent="0.3">
      <c r="A33" s="3">
        <v>7</v>
      </c>
      <c r="B33" s="3" t="s">
        <v>31</v>
      </c>
      <c r="C33" s="7">
        <v>845981.77938144212</v>
      </c>
      <c r="D33" s="7">
        <v>886435.29817198007</v>
      </c>
      <c r="E33" s="5">
        <f t="shared" si="0"/>
        <v>4.7818427980938827E-2</v>
      </c>
      <c r="F33" s="4">
        <v>5213</v>
      </c>
      <c r="G33" s="4">
        <v>5178</v>
      </c>
      <c r="H33" s="4">
        <f t="shared" si="1"/>
        <v>35</v>
      </c>
      <c r="I33" s="6">
        <f t="shared" si="2"/>
        <v>-6.7139842700939534E-3</v>
      </c>
      <c r="J33" s="3">
        <f t="shared" si="3"/>
        <v>2</v>
      </c>
    </row>
    <row r="34" spans="1:10" x14ac:dyDescent="0.3">
      <c r="A34" s="3">
        <v>7</v>
      </c>
      <c r="B34" s="3" t="s">
        <v>32</v>
      </c>
      <c r="C34" s="7">
        <v>1037948.1783505124</v>
      </c>
      <c r="D34" s="7">
        <v>1105951.4027227846</v>
      </c>
      <c r="E34" s="5">
        <f t="shared" si="0"/>
        <v>6.5516974537535688E-2</v>
      </c>
      <c r="F34" s="4">
        <v>5069</v>
      </c>
      <c r="G34" s="4">
        <v>5030</v>
      </c>
      <c r="H34" s="4">
        <f t="shared" si="1"/>
        <v>39</v>
      </c>
      <c r="I34" s="6">
        <f t="shared" si="2"/>
        <v>-7.6938252120734019E-3</v>
      </c>
      <c r="J34" s="3">
        <f t="shared" si="3"/>
        <v>2</v>
      </c>
    </row>
    <row r="35" spans="1:10" x14ac:dyDescent="0.3">
      <c r="A35" s="3">
        <v>7</v>
      </c>
      <c r="B35" s="3" t="s">
        <v>33</v>
      </c>
      <c r="C35" s="7">
        <v>459861.5917525774</v>
      </c>
      <c r="D35" s="7">
        <v>504350.84860847937</v>
      </c>
      <c r="E35" s="5">
        <f t="shared" si="0"/>
        <v>9.6744885099773414E-2</v>
      </c>
      <c r="F35" s="4">
        <v>5575</v>
      </c>
      <c r="G35" s="4">
        <v>5537</v>
      </c>
      <c r="H35" s="4">
        <f t="shared" si="1"/>
        <v>38</v>
      </c>
      <c r="I35" s="6">
        <f t="shared" si="2"/>
        <v>-6.8161434977578317E-3</v>
      </c>
      <c r="J35" s="3">
        <f t="shared" si="3"/>
        <v>2</v>
      </c>
    </row>
    <row r="36" spans="1:10" x14ac:dyDescent="0.3">
      <c r="A36" s="3">
        <v>7</v>
      </c>
      <c r="B36" s="3" t="s">
        <v>34</v>
      </c>
      <c r="C36" s="7">
        <v>1110746.7226804127</v>
      </c>
      <c r="D36" s="7">
        <v>1164881.2849682916</v>
      </c>
      <c r="E36" s="5">
        <f t="shared" si="0"/>
        <v>4.8737089367451247E-2</v>
      </c>
      <c r="F36" s="4">
        <v>5143</v>
      </c>
      <c r="G36" s="4">
        <v>5109</v>
      </c>
      <c r="H36" s="4">
        <f t="shared" si="1"/>
        <v>34</v>
      </c>
      <c r="I36" s="6">
        <f t="shared" si="2"/>
        <v>-6.6109274742368607E-3</v>
      </c>
      <c r="J36" s="3">
        <f t="shared" si="3"/>
        <v>2</v>
      </c>
    </row>
    <row r="37" spans="1:10" x14ac:dyDescent="0.3">
      <c r="A37" s="3">
        <v>8</v>
      </c>
      <c r="B37" s="3" t="s">
        <v>35</v>
      </c>
      <c r="C37" s="7">
        <v>653656.33505154552</v>
      </c>
      <c r="D37" s="7">
        <v>700419.16763809544</v>
      </c>
      <c r="E37" s="5">
        <f t="shared" si="0"/>
        <v>7.1540395279519942E-2</v>
      </c>
      <c r="F37" s="4">
        <v>5376</v>
      </c>
      <c r="G37" s="4">
        <v>5352</v>
      </c>
      <c r="H37" s="4">
        <f t="shared" si="1"/>
        <v>24</v>
      </c>
      <c r="I37" s="6">
        <f t="shared" si="2"/>
        <v>-4.4642857142856984E-3</v>
      </c>
      <c r="J37" s="3">
        <f t="shared" si="3"/>
        <v>2</v>
      </c>
    </row>
    <row r="38" spans="1:10" x14ac:dyDescent="0.3">
      <c r="A38" s="3">
        <v>8</v>
      </c>
      <c r="B38" s="3" t="s">
        <v>36</v>
      </c>
      <c r="C38" s="7">
        <v>971050.29278350447</v>
      </c>
      <c r="D38" s="7">
        <v>1027567.869134535</v>
      </c>
      <c r="E38" s="5">
        <f t="shared" si="0"/>
        <v>5.8202522331797679E-2</v>
      </c>
      <c r="F38" s="4">
        <v>4749</v>
      </c>
      <c r="G38" s="4">
        <v>4717</v>
      </c>
      <c r="H38" s="4">
        <f t="shared" si="1"/>
        <v>32</v>
      </c>
      <c r="I38" s="6">
        <f t="shared" si="2"/>
        <v>-6.7382606864603289E-3</v>
      </c>
      <c r="J38" s="3">
        <f t="shared" si="3"/>
        <v>2</v>
      </c>
    </row>
    <row r="39" spans="1:10" x14ac:dyDescent="0.3">
      <c r="A39" s="3">
        <v>8</v>
      </c>
      <c r="B39" s="3" t="s">
        <v>37</v>
      </c>
      <c r="C39" s="7">
        <v>296807.29793814436</v>
      </c>
      <c r="D39" s="7">
        <v>326037.68650313537</v>
      </c>
      <c r="E39" s="5">
        <f t="shared" si="0"/>
        <v>9.8482715108584529E-2</v>
      </c>
      <c r="F39" s="4">
        <v>5759</v>
      </c>
      <c r="G39" s="4">
        <v>5738</v>
      </c>
      <c r="H39" s="4">
        <f t="shared" si="1"/>
        <v>21</v>
      </c>
      <c r="I39" s="6">
        <f t="shared" si="2"/>
        <v>-3.6464664004167702E-3</v>
      </c>
      <c r="J39" s="3">
        <f t="shared" si="3"/>
        <v>2</v>
      </c>
    </row>
  </sheetData>
  <conditionalFormatting sqref="E1:E3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3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:O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2:O1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9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2:S1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05E48-EEA3-40B8-BE2A-EF971459E091}">
  <dimension ref="A1:J3"/>
  <sheetViews>
    <sheetView tabSelected="1" workbookViewId="0">
      <selection sqref="A1:J3"/>
    </sheetView>
  </sheetViews>
  <sheetFormatPr defaultRowHeight="14.4" x14ac:dyDescent="0.3"/>
  <cols>
    <col min="1" max="1" width="8.21875" bestFit="1" customWidth="1"/>
    <col min="2" max="3" width="9.6640625" bestFit="1" customWidth="1"/>
    <col min="4" max="4" width="20.6640625" bestFit="1" customWidth="1"/>
    <col min="5" max="5" width="16.44140625" bestFit="1" customWidth="1"/>
    <col min="6" max="6" width="17" bestFit="1" customWidth="1"/>
    <col min="7" max="7" width="16.44140625" bestFit="1" customWidth="1"/>
    <col min="8" max="8" width="17" bestFit="1" customWidth="1"/>
  </cols>
  <sheetData>
    <row r="1" spans="1:10" x14ac:dyDescent="0.3">
      <c r="A1" s="4" t="s">
        <v>41</v>
      </c>
      <c r="B1" s="4" t="s">
        <v>42</v>
      </c>
      <c r="C1" s="4" t="s">
        <v>46</v>
      </c>
      <c r="D1" s="4" t="s">
        <v>48</v>
      </c>
      <c r="E1" s="4" t="s">
        <v>49</v>
      </c>
      <c r="F1" s="4" t="s">
        <v>44</v>
      </c>
      <c r="G1" s="4" t="s">
        <v>43</v>
      </c>
      <c r="H1" s="4" t="s">
        <v>47</v>
      </c>
      <c r="I1" s="4" t="s">
        <v>45</v>
      </c>
      <c r="J1" s="4" t="s">
        <v>44</v>
      </c>
    </row>
    <row r="2" spans="1:10" x14ac:dyDescent="0.3">
      <c r="A2" s="3">
        <v>1</v>
      </c>
      <c r="B2" s="4">
        <v>17067164.745360836</v>
      </c>
      <c r="C2" s="4">
        <v>21130384.859358352</v>
      </c>
      <c r="D2" s="4">
        <f>B2*F3+B2</f>
        <v>18193730.774996337</v>
      </c>
      <c r="E2" s="4">
        <f>C2-D2</f>
        <v>2936654.0843620151</v>
      </c>
      <c r="F2" s="5">
        <v>0.23807235557985518</v>
      </c>
      <c r="G2" s="4">
        <v>106791</v>
      </c>
      <c r="H2" s="4">
        <v>104716</v>
      </c>
      <c r="I2" s="4">
        <v>2075</v>
      </c>
      <c r="J2" s="6">
        <v>-1.9430476351003367E-2</v>
      </c>
    </row>
    <row r="3" spans="1:10" x14ac:dyDescent="0.3">
      <c r="A3" s="3">
        <v>2</v>
      </c>
      <c r="B3" s="4">
        <v>17255279.452577319</v>
      </c>
      <c r="C3" s="4">
        <v>18394262.520542666</v>
      </c>
      <c r="D3" s="4" t="s">
        <v>50</v>
      </c>
      <c r="E3" s="4">
        <f>E2*24.05%</f>
        <v>706265.30728906475</v>
      </c>
      <c r="F3" s="5">
        <v>6.6007801907561836E-2</v>
      </c>
      <c r="G3" s="4">
        <v>92747</v>
      </c>
      <c r="H3" s="4">
        <v>92236</v>
      </c>
      <c r="I3" s="4">
        <v>511</v>
      </c>
      <c r="J3" s="6">
        <v>-5.5096121707440826E-3</v>
      </c>
    </row>
  </sheetData>
  <conditionalFormatting sqref="F2:F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Выборки</vt:lpstr>
      <vt:lpstr>Анализ</vt:lpstr>
      <vt:lpstr>Заключение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Сидоренко</dc:creator>
  <cp:lastModifiedBy>Сергей Сидоренко</cp:lastModifiedBy>
  <dcterms:created xsi:type="dcterms:W3CDTF">2024-10-12T11:53:32Z</dcterms:created>
  <dcterms:modified xsi:type="dcterms:W3CDTF">2024-10-13T14:25:20Z</dcterms:modified>
</cp:coreProperties>
</file>