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VP index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<sst xmlns="http://schemas.openxmlformats.org/spreadsheetml/2006/main" count="60" uniqueCount="47">
  <si>
    <t xml:space="preserve">Past MVP players and their indexes</t>
  </si>
  <si>
    <t xml:space="preserve">Recent 5 batters</t>
  </si>
  <si>
    <t xml:space="preserve">Recent 3 pitchers</t>
  </si>
  <si>
    <t xml:space="preserve">Batter</t>
  </si>
  <si>
    <t xml:space="preserve">Pitcher</t>
  </si>
  <si>
    <t xml:space="preserve">Year</t>
  </si>
  <si>
    <t xml:space="preserve">Player</t>
  </si>
  <si>
    <t xml:space="preserve">Position</t>
  </si>
  <si>
    <t xml:space="preserve">RBI</t>
  </si>
  <si>
    <t xml:space="preserve">Run</t>
  </si>
  <si>
    <t xml:space="preserve">MVP Value</t>
  </si>
  <si>
    <t xml:space="preserve">Average</t>
  </si>
  <si>
    <t xml:space="preserve">MVP index</t>
  </si>
  <si>
    <t xml:space="preserve">games</t>
  </si>
  <si>
    <t xml:space="preserve">Innings</t>
  </si>
  <si>
    <t xml:space="preserve">ER</t>
  </si>
  <si>
    <t xml:space="preserve">ERA</t>
  </si>
  <si>
    <t xml:space="preserve">MVP Index</t>
  </si>
  <si>
    <t xml:space="preserve">Total</t>
  </si>
  <si>
    <t xml:space="preserve">Harper</t>
  </si>
  <si>
    <t xml:space="preserve">OF</t>
  </si>
  <si>
    <t xml:space="preserve">Trout</t>
  </si>
  <si>
    <t xml:space="preserve">CF</t>
  </si>
  <si>
    <t xml:space="preserve">Bellinger</t>
  </si>
  <si>
    <t xml:space="preserve">Betts</t>
  </si>
  <si>
    <t xml:space="preserve">1B</t>
  </si>
  <si>
    <t xml:space="preserve">Yelich</t>
  </si>
  <si>
    <t xml:space="preserve">Kershaw</t>
  </si>
  <si>
    <t xml:space="preserve">P</t>
  </si>
  <si>
    <t xml:space="preserve">Verlander</t>
  </si>
  <si>
    <t xml:space="preserve">Clemens</t>
  </si>
  <si>
    <t xml:space="preserve">Ohtani</t>
  </si>
  <si>
    <t xml:space="preserve">P/DH</t>
  </si>
  <si>
    <t xml:space="preserve">2022/09/13</t>
  </si>
  <si>
    <t xml:space="preserve">Judge</t>
  </si>
  <si>
    <t xml:space="preserve">*The greater the Total of MVP index, the higher the performance of the player.</t>
  </si>
  <si>
    <t xml:space="preserve">(The highest is 1.33 of Ohtani 2021)</t>
  </si>
  <si>
    <t xml:space="preserve">Reference</t>
  </si>
  <si>
    <t xml:space="preserve">Ichiro</t>
  </si>
  <si>
    <t xml:space="preserve">Guerrero Jr.</t>
  </si>
  <si>
    <t xml:space="preserve">*In case of Ichiro, he has enormous defensive and running ability.</t>
  </si>
  <si>
    <t xml:space="preserve">*In case of Guerrero Jr., his record is great, but Ohtani's index is better than his.</t>
  </si>
  <si>
    <t xml:space="preserve">*RBI and Run depend on the ability of his team batting,</t>
  </si>
  <si>
    <t xml:space="preserve">so the player of the winning team has certain advantages.</t>
  </si>
  <si>
    <t xml:space="preserve">*2 way player has such difficulty as to play at bat and at the same time at mound,</t>
  </si>
  <si>
    <t xml:space="preserve">so truly he shoud have a certain bonus point. Buti this time I don't give him one.</t>
  </si>
  <si>
    <t xml:space="preserve">*This file is Public Domain. You can use it freely, but without ANY WARRANTY.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</si>
</sst>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yyyy/m/d"/>
  </numFmts>
  <fonts count="7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Noto Sans CJK JP"/>
      <family val="2"/>
      <charset val="1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5" activeCellId="0" sqref="A15"/>
    </sheetView>
  </sheetViews>
  <sheetFormatPr defaultColWidth="12.7578125" defaultRowHeight="12.8" zeroHeight="false" outlineLevelRow="0" outlineLevelCol="0"/>
  <cols>
    <col collapsed="false" customWidth="true" hidden="false" outlineLevel="0" max="1" min="1" style="0" width="5.5"/>
    <col collapsed="false" customWidth="true" hidden="false" outlineLevel="0" max="2" min="2" style="0" width="11.94"/>
    <col collapsed="false" customWidth="true" hidden="false" outlineLevel="0" max="3" min="3" style="0" width="8.79"/>
    <col collapsed="false" customWidth="true" hidden="false" outlineLevel="0" max="4" min="4" style="0" width="4.63"/>
    <col collapsed="false" customWidth="true" hidden="false" outlineLevel="0" max="5" min="5" style="0" width="4.75"/>
    <col collapsed="false" customWidth="true" hidden="true" outlineLevel="0" max="6" min="6" style="0" width="11.57"/>
    <col collapsed="false" customWidth="true" hidden="true" outlineLevel="0" max="7" min="7" style="0" width="9.07"/>
    <col collapsed="false" customWidth="true" hidden="false" outlineLevel="0" max="8" min="8" style="0" width="12.5"/>
    <col collapsed="false" customWidth="true" hidden="false" outlineLevel="0" max="9" min="9" style="0" width="7.68"/>
    <col collapsed="false" customWidth="true" hidden="false" outlineLevel="0" max="10" min="10" style="0" width="8.25"/>
    <col collapsed="false" customWidth="true" hidden="false" outlineLevel="0" max="11" min="11" style="0" width="4.48"/>
    <col collapsed="false" customWidth="true" hidden="false" outlineLevel="0" max="12" min="12" style="0" width="5.88"/>
    <col collapsed="false" customWidth="true" hidden="true" outlineLevel="0" max="13" min="13" style="0" width="11.57"/>
    <col collapsed="false" customWidth="true" hidden="true" outlineLevel="0" max="14" min="14" style="0" width="9.07"/>
    <col collapsed="false" customWidth="true" hidden="false" outlineLevel="0" max="15" min="15" style="0" width="11.25"/>
    <col collapsed="false" customWidth="true" hidden="false" outlineLevel="0" max="16" min="16" style="0" width="6.01"/>
    <col collapsed="false" customWidth="true" hidden="false" outlineLevel="0" max="26" min="17" style="0" width="8.63"/>
  </cols>
  <sheetData>
    <row r="1" customFormat="false" ht="12.75" hidden="false" customHeight="true" outlineLevel="0" collapsed="false">
      <c r="A1" s="1" t="s">
        <v>0</v>
      </c>
      <c r="D1" s="1"/>
      <c r="H1" s="1" t="s">
        <v>1</v>
      </c>
      <c r="I1" s="1"/>
      <c r="N1" s="1"/>
      <c r="O1" s="1" t="s">
        <v>2</v>
      </c>
    </row>
    <row r="2" customFormat="false" ht="12.75" hidden="false" customHeight="true" outlineLevel="0" collapsed="false">
      <c r="D2" s="1" t="s">
        <v>3</v>
      </c>
      <c r="J2" s="1" t="s">
        <v>4</v>
      </c>
    </row>
    <row r="3" customFormat="false" ht="12.75" hidden="false" customHeight="tru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10</v>
      </c>
      <c r="N3" s="2" t="s">
        <v>11</v>
      </c>
      <c r="O3" s="2" t="s">
        <v>17</v>
      </c>
      <c r="P3" s="2" t="s">
        <v>18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2.75" hidden="false" customHeight="true" outlineLevel="0" collapsed="false">
      <c r="A4" s="4" t="n">
        <v>2021</v>
      </c>
      <c r="B4" s="4" t="s">
        <v>19</v>
      </c>
      <c r="C4" s="4" t="s">
        <v>20</v>
      </c>
      <c r="D4" s="4" t="n">
        <v>84</v>
      </c>
      <c r="E4" s="4" t="n">
        <v>101</v>
      </c>
      <c r="F4" s="4" t="n">
        <f aca="false">D4+E4</f>
        <v>185</v>
      </c>
      <c r="G4" s="5" t="n">
        <f aca="false">AVERAGE(F$4:F$8)</f>
        <v>214.4</v>
      </c>
      <c r="H4" s="5" t="n">
        <f aca="false">F4/G4</f>
        <v>0.862873134328358</v>
      </c>
      <c r="I4" s="4" t="n">
        <v>162</v>
      </c>
      <c r="J4" s="4"/>
      <c r="K4" s="4"/>
      <c r="L4" s="4"/>
      <c r="M4" s="4"/>
      <c r="N4" s="4"/>
      <c r="O4" s="5"/>
      <c r="P4" s="5" t="n">
        <f aca="false">H4+O4</f>
        <v>0.862873134328358</v>
      </c>
    </row>
    <row r="5" customFormat="false" ht="12.75" hidden="false" customHeight="true" outlineLevel="0" collapsed="false">
      <c r="A5" s="4" t="n">
        <v>2019</v>
      </c>
      <c r="B5" s="4" t="s">
        <v>21</v>
      </c>
      <c r="C5" s="4" t="s">
        <v>22</v>
      </c>
      <c r="D5" s="4" t="n">
        <v>104</v>
      </c>
      <c r="E5" s="4" t="n">
        <v>110</v>
      </c>
      <c r="F5" s="4" t="n">
        <f aca="false">D5+E5</f>
        <v>214</v>
      </c>
      <c r="G5" s="5" t="n">
        <f aca="false">AVERAGE(F$4:F$8)</f>
        <v>214.4</v>
      </c>
      <c r="H5" s="5" t="n">
        <f aca="false">F5/G5</f>
        <v>0.998134328358209</v>
      </c>
      <c r="I5" s="4" t="n">
        <v>162</v>
      </c>
      <c r="J5" s="4"/>
      <c r="K5" s="4"/>
      <c r="L5" s="4"/>
      <c r="M5" s="4"/>
      <c r="N5" s="4"/>
      <c r="O5" s="5"/>
      <c r="P5" s="5" t="n">
        <f aca="false">H5+O5</f>
        <v>0.998134328358209</v>
      </c>
    </row>
    <row r="6" customFormat="false" ht="12.75" hidden="false" customHeight="true" outlineLevel="0" collapsed="false">
      <c r="A6" s="4" t="n">
        <v>2019</v>
      </c>
      <c r="B6" s="4" t="s">
        <v>23</v>
      </c>
      <c r="C6" s="4" t="s">
        <v>20</v>
      </c>
      <c r="D6" s="4" t="n">
        <v>115</v>
      </c>
      <c r="E6" s="4" t="n">
        <v>121</v>
      </c>
      <c r="F6" s="4" t="n">
        <f aca="false">D6+E6</f>
        <v>236</v>
      </c>
      <c r="G6" s="5" t="n">
        <f aca="false">AVERAGE(F$4:F$8)</f>
        <v>214.4</v>
      </c>
      <c r="H6" s="5" t="n">
        <f aca="false">F6/G6</f>
        <v>1.10074626865672</v>
      </c>
      <c r="I6" s="4" t="n">
        <v>162</v>
      </c>
      <c r="J6" s="4"/>
      <c r="K6" s="4"/>
      <c r="L6" s="4"/>
      <c r="M6" s="4"/>
      <c r="N6" s="4"/>
      <c r="O6" s="5"/>
      <c r="P6" s="5" t="n">
        <f aca="false">H6+O6</f>
        <v>1.10074626865672</v>
      </c>
    </row>
    <row r="7" customFormat="false" ht="12.75" hidden="false" customHeight="true" outlineLevel="0" collapsed="false">
      <c r="A7" s="4" t="n">
        <v>2018</v>
      </c>
      <c r="B7" s="4" t="s">
        <v>24</v>
      </c>
      <c r="C7" s="4" t="s">
        <v>25</v>
      </c>
      <c r="D7" s="4" t="n">
        <v>80</v>
      </c>
      <c r="E7" s="4" t="n">
        <v>129</v>
      </c>
      <c r="F7" s="4" t="n">
        <f aca="false">D7+E7</f>
        <v>209</v>
      </c>
      <c r="G7" s="5" t="n">
        <f aca="false">AVERAGE(F$4:F$8)</f>
        <v>214.4</v>
      </c>
      <c r="H7" s="5" t="n">
        <f aca="false">F7/G7</f>
        <v>0.974813432835821</v>
      </c>
      <c r="I7" s="4" t="n">
        <v>162</v>
      </c>
      <c r="J7" s="4"/>
      <c r="K7" s="4"/>
      <c r="L7" s="4"/>
      <c r="M7" s="4"/>
      <c r="N7" s="4"/>
      <c r="O7" s="5"/>
      <c r="P7" s="5" t="n">
        <f aca="false">H7+O7</f>
        <v>0.974813432835821</v>
      </c>
    </row>
    <row r="8" customFormat="false" ht="12.75" hidden="false" customHeight="true" outlineLevel="0" collapsed="false">
      <c r="A8" s="4" t="n">
        <v>2018</v>
      </c>
      <c r="B8" s="4" t="s">
        <v>26</v>
      </c>
      <c r="C8" s="4" t="s">
        <v>20</v>
      </c>
      <c r="D8" s="4" t="n">
        <v>110</v>
      </c>
      <c r="E8" s="4" t="n">
        <v>118</v>
      </c>
      <c r="F8" s="4" t="n">
        <f aca="false">D8+E8</f>
        <v>228</v>
      </c>
      <c r="G8" s="5" t="n">
        <f aca="false">AVERAGE(F$4:F$8)</f>
        <v>214.4</v>
      </c>
      <c r="H8" s="5" t="n">
        <f aca="false">F8/G8</f>
        <v>1.0634328358209</v>
      </c>
      <c r="I8" s="4" t="n">
        <v>162</v>
      </c>
      <c r="J8" s="4"/>
      <c r="K8" s="4"/>
      <c r="L8" s="4"/>
      <c r="M8" s="4"/>
      <c r="N8" s="4"/>
      <c r="O8" s="5"/>
      <c r="P8" s="5" t="n">
        <f aca="false">H8+O8</f>
        <v>1.0634328358209</v>
      </c>
    </row>
    <row r="9" customFormat="false" ht="12.75" hidden="false" customHeight="true" outlineLevel="0" collapsed="false">
      <c r="A9" s="4" t="n">
        <v>2014</v>
      </c>
      <c r="B9" s="4" t="s">
        <v>27</v>
      </c>
      <c r="C9" s="4" t="s">
        <v>28</v>
      </c>
      <c r="D9" s="4"/>
      <c r="E9" s="4"/>
      <c r="F9" s="4"/>
      <c r="G9" s="5"/>
      <c r="H9" s="5"/>
      <c r="I9" s="4" t="n">
        <v>162</v>
      </c>
      <c r="J9" s="4" t="n">
        <v>198.33</v>
      </c>
      <c r="K9" s="4" t="n">
        <v>39</v>
      </c>
      <c r="L9" s="4" t="n">
        <v>1.77</v>
      </c>
      <c r="M9" s="5" t="n">
        <f aca="false">J9/(K9+0.1)*J9</f>
        <v>1006.00483120205</v>
      </c>
      <c r="N9" s="5" t="n">
        <f aca="false">AVERAGE(M$9:M$11)</f>
        <v>955.086423594239</v>
      </c>
      <c r="O9" s="5" t="n">
        <f aca="false">M9/N9</f>
        <v>1.05331287970379</v>
      </c>
      <c r="P9" s="5" t="n">
        <f aca="false">H9+O9</f>
        <v>1.05331287970379</v>
      </c>
    </row>
    <row r="10" customFormat="false" ht="12.75" hidden="false" customHeight="true" outlineLevel="0" collapsed="false">
      <c r="A10" s="4" t="n">
        <v>2011</v>
      </c>
      <c r="B10" s="4" t="s">
        <v>29</v>
      </c>
      <c r="C10" s="4" t="s">
        <v>28</v>
      </c>
      <c r="D10" s="4"/>
      <c r="E10" s="4"/>
      <c r="F10" s="4"/>
      <c r="G10" s="5"/>
      <c r="H10" s="5"/>
      <c r="I10" s="4" t="n">
        <v>162</v>
      </c>
      <c r="J10" s="4" t="n">
        <v>251</v>
      </c>
      <c r="K10" s="4" t="n">
        <v>67</v>
      </c>
      <c r="L10" s="4" t="n">
        <v>2.4</v>
      </c>
      <c r="M10" s="5" t="n">
        <f aca="false">J10/(K10+0.1)*J10</f>
        <v>938.912071535022</v>
      </c>
      <c r="N10" s="5" t="n">
        <f aca="false">AVERAGE(M$9:M$11)</f>
        <v>955.086423594239</v>
      </c>
      <c r="O10" s="5" t="n">
        <f aca="false">M10/N10</f>
        <v>0.983065038241933</v>
      </c>
      <c r="P10" s="5" t="n">
        <f aca="false">H10+O10</f>
        <v>0.983065038241933</v>
      </c>
    </row>
    <row r="11" customFormat="false" ht="12.75" hidden="false" customHeight="true" outlineLevel="0" collapsed="false">
      <c r="A11" s="4" t="n">
        <v>1986</v>
      </c>
      <c r="B11" s="4" t="s">
        <v>30</v>
      </c>
      <c r="C11" s="4" t="s">
        <v>28</v>
      </c>
      <c r="D11" s="4"/>
      <c r="E11" s="4"/>
      <c r="F11" s="4"/>
      <c r="G11" s="5"/>
      <c r="H11" s="5"/>
      <c r="I11" s="4" t="n">
        <v>162</v>
      </c>
      <c r="J11" s="4" t="n">
        <v>254</v>
      </c>
      <c r="K11" s="4" t="n">
        <v>70</v>
      </c>
      <c r="L11" s="4" t="n">
        <v>2.48</v>
      </c>
      <c r="M11" s="5" t="n">
        <f aca="false">J11/(K11+0.1)*J11</f>
        <v>920.342368045649</v>
      </c>
      <c r="N11" s="5" t="n">
        <f aca="false">AVERAGE(M$9:M$11)</f>
        <v>955.086423594239</v>
      </c>
      <c r="O11" s="5" t="n">
        <f aca="false">M11/N11</f>
        <v>0.963622082054272</v>
      </c>
      <c r="P11" s="5" t="n">
        <f aca="false">H11+O11</f>
        <v>0.963622082054272</v>
      </c>
    </row>
    <row r="12" customFormat="false" ht="12.75" hidden="false" customHeight="true" outlineLevel="0" collapsed="false">
      <c r="A12" s="4" t="n">
        <v>2021</v>
      </c>
      <c r="B12" s="4" t="s">
        <v>31</v>
      </c>
      <c r="C12" s="4" t="s">
        <v>32</v>
      </c>
      <c r="D12" s="4" t="n">
        <v>100</v>
      </c>
      <c r="E12" s="4" t="n">
        <v>103</v>
      </c>
      <c r="F12" s="4" t="n">
        <f aca="false">D12+E12</f>
        <v>203</v>
      </c>
      <c r="G12" s="5" t="n">
        <f aca="false">AVERAGE(F$4:F$8)</f>
        <v>214.4</v>
      </c>
      <c r="H12" s="5" t="n">
        <f aca="false">F12/G12</f>
        <v>0.946828358208955</v>
      </c>
      <c r="I12" s="4" t="n">
        <v>162</v>
      </c>
      <c r="J12" s="4" t="n">
        <v>130.33</v>
      </c>
      <c r="K12" s="4" t="n">
        <v>46</v>
      </c>
      <c r="L12" s="4" t="n">
        <v>3.18</v>
      </c>
      <c r="M12" s="5" t="n">
        <f aca="false">J12/(K12+0.1)*J12</f>
        <v>368.457893709328</v>
      </c>
      <c r="N12" s="5" t="n">
        <f aca="false">AVERAGE(M$9:M$11)</f>
        <v>955.086423594239</v>
      </c>
      <c r="O12" s="5" t="n">
        <f aca="false">M12/N12</f>
        <v>0.385784872035689</v>
      </c>
      <c r="P12" s="5" t="n">
        <f aca="false">H12+O12</f>
        <v>1.33261323024464</v>
      </c>
    </row>
    <row r="13" customFormat="false" ht="12.75" hidden="false" customHeight="true" outlineLevel="0" collapsed="false">
      <c r="A13" s="1"/>
      <c r="B13" s="1"/>
      <c r="C13" s="1"/>
      <c r="D13" s="1"/>
      <c r="E13" s="1"/>
      <c r="I13" s="1"/>
      <c r="J13" s="1"/>
    </row>
    <row r="14" customFormat="false" ht="12.75" hidden="false" customHeight="true" outlineLevel="0" collapsed="false">
      <c r="A14" s="6" t="s">
        <v>33</v>
      </c>
      <c r="B14" s="1"/>
      <c r="C14" s="1"/>
      <c r="D14" s="1"/>
      <c r="E14" s="1"/>
      <c r="I14" s="1"/>
      <c r="J14" s="1"/>
    </row>
    <row r="15" customFormat="false" ht="12.75" hidden="false" customHeight="true" outlineLevel="0" collapsed="false">
      <c r="A15" s="7" t="n">
        <v>2022</v>
      </c>
      <c r="B15" s="8" t="s">
        <v>34</v>
      </c>
      <c r="C15" s="7" t="s">
        <v>20</v>
      </c>
      <c r="D15" s="7" t="n">
        <v>123</v>
      </c>
      <c r="E15" s="7" t="n">
        <v>116</v>
      </c>
      <c r="F15" s="4" t="n">
        <f aca="false">D15+E15</f>
        <v>239</v>
      </c>
      <c r="G15" s="5" t="n">
        <f aca="false">AVERAGE(F$4:F$8)</f>
        <v>214.4</v>
      </c>
      <c r="H15" s="9" t="n">
        <f aca="false">F15/G15</f>
        <v>1.11473880597015</v>
      </c>
      <c r="I15" s="7" t="n">
        <v>142</v>
      </c>
      <c r="J15" s="7"/>
      <c r="K15" s="4"/>
      <c r="L15" s="4"/>
      <c r="M15" s="4"/>
      <c r="N15" s="4"/>
      <c r="O15" s="4"/>
      <c r="P15" s="9" t="n">
        <f aca="false">H15+O15</f>
        <v>1.11473880597015</v>
      </c>
    </row>
    <row r="16" customFormat="false" ht="12.75" hidden="false" customHeight="true" outlineLevel="0" collapsed="false">
      <c r="A16" s="7" t="n">
        <v>2022</v>
      </c>
      <c r="B16" s="10" t="s">
        <v>31</v>
      </c>
      <c r="C16" s="4" t="s">
        <v>32</v>
      </c>
      <c r="D16" s="7" t="n">
        <v>88</v>
      </c>
      <c r="E16" s="7" t="n">
        <v>80</v>
      </c>
      <c r="F16" s="4" t="n">
        <f aca="false">D16+E16</f>
        <v>168</v>
      </c>
      <c r="G16" s="5" t="n">
        <f aca="false">AVERAGE(F$4:F$8)</f>
        <v>214.4</v>
      </c>
      <c r="H16" s="9" t="n">
        <f aca="false">F16/G16</f>
        <v>0.783582089552239</v>
      </c>
      <c r="I16" s="7" t="n">
        <v>142</v>
      </c>
      <c r="J16" s="7" t="n">
        <f aca="false">141+0</f>
        <v>141</v>
      </c>
      <c r="K16" s="7" t="n">
        <f aca="false">40+0</f>
        <v>40</v>
      </c>
      <c r="L16" s="7" t="n">
        <v>2.55</v>
      </c>
      <c r="M16" s="5" t="n">
        <f aca="false">J16/(K16+0.1)*J16</f>
        <v>495.785536159601</v>
      </c>
      <c r="N16" s="5" t="n">
        <f aca="false">AVERAGE(M$9:M$11)</f>
        <v>955.086423594239</v>
      </c>
      <c r="O16" s="9" t="n">
        <f aca="false">M16/N16</f>
        <v>0.519100181838865</v>
      </c>
      <c r="P16" s="9" t="n">
        <f aca="false">H16+O16</f>
        <v>1.3026822713911</v>
      </c>
    </row>
    <row r="17" customFormat="false" ht="12.75" hidden="false" customHeight="true" outlineLevel="0" collapsed="false">
      <c r="A17" s="7" t="n">
        <v>2022</v>
      </c>
      <c r="B17" s="7" t="s">
        <v>29</v>
      </c>
      <c r="C17" s="7" t="s">
        <v>28</v>
      </c>
      <c r="D17" s="4"/>
      <c r="E17" s="4"/>
      <c r="F17" s="4"/>
      <c r="G17" s="5"/>
      <c r="H17" s="5"/>
      <c r="I17" s="7" t="n">
        <v>142</v>
      </c>
      <c r="J17" s="7" t="n">
        <v>152</v>
      </c>
      <c r="K17" s="7" t="n">
        <v>31</v>
      </c>
      <c r="L17" s="7" t="n">
        <v>1.84</v>
      </c>
      <c r="M17" s="5" t="n">
        <f aca="false">J17/(K17+0.1)*J17</f>
        <v>742.893890675241</v>
      </c>
      <c r="N17" s="5" t="n">
        <f aca="false">AVERAGE(M$9:M$11)</f>
        <v>955.08642359424</v>
      </c>
      <c r="O17" s="5" t="n">
        <f aca="false">M17/N17</f>
        <v>0.777828971622837</v>
      </c>
      <c r="P17" s="5" t="n">
        <f aca="false">H17+O17</f>
        <v>0.777828971622837</v>
      </c>
    </row>
    <row r="19" customFormat="false" ht="12.75" hidden="false" customHeight="true" outlineLevel="0" collapsed="false">
      <c r="B19" s="1" t="s">
        <v>35</v>
      </c>
      <c r="G19" s="11"/>
      <c r="H19" s="11"/>
      <c r="O19" s="11"/>
      <c r="P19" s="11"/>
    </row>
    <row r="20" customFormat="false" ht="12.75" hidden="false" customHeight="true" outlineLevel="0" collapsed="false">
      <c r="B20" s="1" t="s">
        <v>36</v>
      </c>
      <c r="G20" s="11"/>
      <c r="H20" s="11"/>
      <c r="O20" s="11"/>
      <c r="P20" s="11"/>
    </row>
    <row r="22" customFormat="false" ht="12.75" hidden="false" customHeight="true" outlineLevel="0" collapsed="false">
      <c r="A22" s="1" t="s">
        <v>37</v>
      </c>
    </row>
    <row r="24" customFormat="false" ht="12.75" hidden="false" customHeight="true" outlineLevel="0" collapsed="false">
      <c r="A24" s="7" t="n">
        <v>2001</v>
      </c>
      <c r="B24" s="7" t="s">
        <v>38</v>
      </c>
      <c r="C24" s="7" t="s">
        <v>20</v>
      </c>
      <c r="D24" s="7" t="n">
        <v>69</v>
      </c>
      <c r="E24" s="7" t="n">
        <v>127</v>
      </c>
      <c r="F24" s="4" t="n">
        <f aca="false">D24+E24</f>
        <v>196</v>
      </c>
      <c r="G24" s="5" t="n">
        <f aca="false">AVERAGE(F$4:F$8)</f>
        <v>214.4</v>
      </c>
      <c r="H24" s="5" t="n">
        <f aca="false">F24/G24</f>
        <v>0.914179104477612</v>
      </c>
      <c r="I24" s="7" t="n">
        <v>162</v>
      </c>
      <c r="J24" s="7" t="n">
        <v>157</v>
      </c>
      <c r="K24" s="4"/>
      <c r="L24" s="4"/>
      <c r="M24" s="4"/>
      <c r="N24" s="4"/>
      <c r="O24" s="4"/>
      <c r="P24" s="5" t="n">
        <f aca="false">H24+O24</f>
        <v>0.914179104477612</v>
      </c>
    </row>
    <row r="25" customFormat="false" ht="12.75" hidden="false" customHeight="true" outlineLevel="0" collapsed="false">
      <c r="A25" s="7" t="n">
        <v>2021</v>
      </c>
      <c r="B25" s="7" t="s">
        <v>39</v>
      </c>
      <c r="C25" s="7" t="s">
        <v>25</v>
      </c>
      <c r="D25" s="7" t="n">
        <v>111</v>
      </c>
      <c r="E25" s="7" t="n">
        <v>123</v>
      </c>
      <c r="F25" s="4" t="n">
        <f aca="false">D25+E25</f>
        <v>234</v>
      </c>
      <c r="G25" s="5" t="n">
        <f aca="false">AVERAGE(F$4:F$8)</f>
        <v>214.4</v>
      </c>
      <c r="H25" s="5" t="n">
        <f aca="false">F25/G25</f>
        <v>1.09141791044776</v>
      </c>
      <c r="I25" s="7" t="n">
        <v>162</v>
      </c>
      <c r="J25" s="7" t="n">
        <v>161</v>
      </c>
      <c r="K25" s="4"/>
      <c r="L25" s="4"/>
      <c r="M25" s="4"/>
      <c r="N25" s="4"/>
      <c r="O25" s="4"/>
      <c r="P25" s="5" t="n">
        <f aca="false">H25+O25</f>
        <v>1.09141791044776</v>
      </c>
    </row>
    <row r="27" customFormat="false" ht="12.75" hidden="false" customHeight="true" outlineLevel="0" collapsed="false">
      <c r="B27" s="1" t="s">
        <v>40</v>
      </c>
    </row>
    <row r="28" customFormat="false" ht="12.75" hidden="false" customHeight="true" outlineLevel="0" collapsed="false">
      <c r="B28" s="1" t="s">
        <v>41</v>
      </c>
    </row>
    <row r="30" customFormat="false" ht="12.75" hidden="false" customHeight="true" outlineLevel="0" collapsed="false">
      <c r="B30" s="1" t="s">
        <v>42</v>
      </c>
    </row>
    <row r="31" customFormat="false" ht="12.75" hidden="false" customHeight="true" outlineLevel="0" collapsed="false">
      <c r="B31" s="1" t="s">
        <v>43</v>
      </c>
    </row>
    <row r="32" customFormat="false" ht="12.75" hidden="false" customHeight="true" outlineLevel="0" collapsed="false">
      <c r="B32" s="1" t="s">
        <v>44</v>
      </c>
    </row>
    <row r="33" customFormat="false" ht="12.75" hidden="false" customHeight="true" outlineLevel="0" collapsed="false">
      <c r="B33" s="1" t="s">
        <v>45</v>
      </c>
    </row>
    <row r="35" customFormat="false" ht="12.75" hidden="false" customHeight="true" outlineLevel="0" collapsed="false">
      <c r="B35" s="1" t="s">
        <v>46</v>
      </c>
    </row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</sheetData>
  <printOptions headings="false" gridLines="false" gridLinesSet="true" horizontalCentered="false" verticalCentered="false"/>
  <pageMargins left="0.629861111111111" right="0.629861111111111" top="0.335416666666667" bottom="0" header="0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&amp;C&amp;"Arial,標準"&amp;A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2022-09-14T19:18:24Z</dcterms:modified>
  <cp:revision>10</cp:revision>
  <dc:subject/>
  <dc:title/>
</cp:coreProperties>
</file>