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Argonne\wildFire\ARR_wildfire\result\IEEE-30\"/>
    </mc:Choice>
  </mc:AlternateContent>
  <xr:revisionPtr revIDLastSave="0" documentId="13_ncr:1_{2F47AE57-5649-41D9-AF4C-90258790502D}" xr6:coauthVersionLast="47" xr6:coauthVersionMax="47" xr10:uidLastSave="{00000000-0000-0000-0000-000000000000}"/>
  <bookViews>
    <workbookView xWindow="-120" yWindow="-120" windowWidth="38640" windowHeight="15840" xr2:uid="{DE930001-C97B-4CD3-9A24-155409B31649}"/>
  </bookViews>
  <sheets>
    <sheet name="bestSwitchPhase2_3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3" i="1"/>
  <c r="H4" i="1"/>
  <c r="H5" i="1"/>
  <c r="H6" i="1"/>
  <c r="H7" i="1"/>
  <c r="H8" i="1"/>
  <c r="H9" i="1"/>
  <c r="H10" i="1"/>
  <c r="H11" i="1"/>
  <c r="H2" i="1"/>
  <c r="Y16" i="1"/>
  <c r="Y15" i="1"/>
  <c r="U16" i="1"/>
  <c r="U15" i="1"/>
  <c r="G16" i="1"/>
  <c r="G15" i="1"/>
  <c r="F16" i="1"/>
  <c r="F15" i="1"/>
  <c r="Y14" i="1"/>
  <c r="U14" i="1"/>
  <c r="G14" i="1"/>
  <c r="F14" i="1"/>
  <c r="O3" i="1"/>
  <c r="P3" i="1"/>
  <c r="P13" i="1" s="1"/>
  <c r="O4" i="1"/>
  <c r="P4" i="1"/>
  <c r="O5" i="1"/>
  <c r="O13" i="1" s="1"/>
  <c r="P5" i="1"/>
  <c r="O6" i="1"/>
  <c r="P6" i="1"/>
  <c r="O7" i="1"/>
  <c r="P7" i="1"/>
  <c r="O8" i="1"/>
  <c r="P8" i="1"/>
  <c r="O9" i="1"/>
  <c r="P9" i="1"/>
  <c r="O10" i="1"/>
  <c r="P10" i="1"/>
  <c r="O11" i="1"/>
  <c r="P11" i="1"/>
  <c r="P2" i="1"/>
  <c r="P16" i="1" s="1"/>
  <c r="O2" i="1"/>
  <c r="O16" i="1" s="1"/>
  <c r="Y13" i="1"/>
  <c r="U13" i="1"/>
  <c r="F13" i="1"/>
  <c r="G13" i="1"/>
  <c r="O14" i="1" l="1"/>
  <c r="O15" i="1"/>
  <c r="P14" i="1"/>
  <c r="P15" i="1"/>
</calcChain>
</file>

<file path=xl/sharedStrings.xml><?xml version="1.0" encoding="utf-8"?>
<sst xmlns="http://schemas.openxmlformats.org/spreadsheetml/2006/main" count="48" uniqueCount="35">
  <si>
    <t>Machine</t>
  </si>
  <si>
    <t>Size</t>
  </si>
  <si>
    <t>demandRequired</t>
  </si>
  <si>
    <t>riskLimit</t>
  </si>
  <si>
    <t>Trial</t>
  </si>
  <si>
    <t>Time</t>
  </si>
  <si>
    <t>weightDemand</t>
  </si>
  <si>
    <t>Phase2</t>
  </si>
  <si>
    <t>Demand</t>
  </si>
  <si>
    <t>Risk</t>
  </si>
  <si>
    <t>DESKTOP-S7OVCUR</t>
  </si>
  <si>
    <t>inst1</t>
  </si>
  <si>
    <t>inst2</t>
  </si>
  <si>
    <t>inst3</t>
  </si>
  <si>
    <t>inst4</t>
  </si>
  <si>
    <t>inst5</t>
  </si>
  <si>
    <t>inst6</t>
  </si>
  <si>
    <t>inst7</t>
  </si>
  <si>
    <t>inst8</t>
  </si>
  <si>
    <t>inst9</t>
  </si>
  <si>
    <t>inst10</t>
  </si>
  <si>
    <t>Instance</t>
  </si>
  <si>
    <t>countSecured</t>
  </si>
  <si>
    <t>Demand Weight To Risk</t>
  </si>
  <si>
    <t>Mean</t>
  </si>
  <si>
    <t>Demand0</t>
  </si>
  <si>
    <t>Risk0</t>
  </si>
  <si>
    <t>percentD</t>
  </si>
  <si>
    <t>percentR</t>
  </si>
  <si>
    <t>SE</t>
  </si>
  <si>
    <t>Max</t>
  </si>
  <si>
    <t>min</t>
  </si>
  <si>
    <t>Time/Trial</t>
  </si>
  <si>
    <t>BFS Time</t>
  </si>
  <si>
    <t>ARR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</si>
</sst>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0CCA1-3A7D-4993-AAC3-219A39C1FCBF}">
  <dimension ref="A1:Y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sheetData>
    <row r="1" spans="1:25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34</v>
      </c>
      <c r="H1" t="s">
        <v>32</v>
      </c>
      <c r="I1" t="s">
        <v>6</v>
      </c>
      <c r="J1" t="s">
        <v>7</v>
      </c>
      <c r="K1" t="s">
        <v>8</v>
      </c>
      <c r="L1" t="s">
        <v>9</v>
      </c>
      <c r="M1" t="s">
        <v>25</v>
      </c>
      <c r="N1" t="s">
        <v>26</v>
      </c>
      <c r="O1" t="s">
        <v>27</v>
      </c>
      <c r="P1" t="s">
        <v>28</v>
      </c>
      <c r="R1" t="s">
        <v>22</v>
      </c>
      <c r="S1" t="s">
        <v>5</v>
      </c>
      <c r="T1" t="s">
        <v>23</v>
      </c>
      <c r="U1" t="s">
        <v>7</v>
      </c>
      <c r="V1" t="s">
        <v>8</v>
      </c>
      <c r="W1" t="s">
        <v>9</v>
      </c>
      <c r="X1" t="s">
        <v>22</v>
      </c>
      <c r="Y1" t="s">
        <v>33</v>
      </c>
    </row>
    <row r="2" spans="1:25" x14ac:dyDescent="0.25">
      <c r="A2" t="s">
        <v>11</v>
      </c>
      <c r="B2" t="s">
        <v>10</v>
      </c>
      <c r="C2">
        <v>30</v>
      </c>
      <c r="D2">
        <v>300</v>
      </c>
      <c r="E2">
        <v>650</v>
      </c>
      <c r="F2" s="1">
        <v>191</v>
      </c>
      <c r="G2" s="1">
        <v>3.7861349582672101</v>
      </c>
      <c r="H2" s="1">
        <f>G2/F2</f>
        <v>1.9822696116582252E-2</v>
      </c>
      <c r="I2">
        <v>0.28350335788813202</v>
      </c>
      <c r="J2" s="1">
        <v>29.7681314340157</v>
      </c>
      <c r="K2">
        <v>302.12999999999897</v>
      </c>
      <c r="L2">
        <v>78</v>
      </c>
      <c r="M2">
        <v>308.32999999999902</v>
      </c>
      <c r="N2">
        <v>122</v>
      </c>
      <c r="O2" s="1">
        <f>K2/M2*100</f>
        <v>97.989167450458908</v>
      </c>
      <c r="P2" s="1">
        <f>L2/N2*100</f>
        <v>63.934426229508205</v>
      </c>
      <c r="R2">
        <v>415</v>
      </c>
      <c r="S2">
        <v>908.60445165634098</v>
      </c>
      <c r="T2">
        <v>0.28350335788813202</v>
      </c>
      <c r="U2" s="1">
        <v>29.7681314340157</v>
      </c>
      <c r="V2">
        <v>302.12999999999897</v>
      </c>
      <c r="W2">
        <v>78</v>
      </c>
      <c r="X2">
        <v>524288</v>
      </c>
      <c r="Y2" s="1">
        <v>1075.14512443542</v>
      </c>
    </row>
    <row r="3" spans="1:25" x14ac:dyDescent="0.25">
      <c r="A3" t="s">
        <v>12</v>
      </c>
      <c r="B3" t="s">
        <v>10</v>
      </c>
      <c r="C3">
        <v>30</v>
      </c>
      <c r="D3">
        <v>300</v>
      </c>
      <c r="E3">
        <v>650</v>
      </c>
      <c r="F3" s="1">
        <v>257</v>
      </c>
      <c r="G3" s="1">
        <v>5.0130481719970703</v>
      </c>
      <c r="H3" s="1">
        <f t="shared" ref="H3:H11" si="0">G3/F3</f>
        <v>1.9506024015552802E-2</v>
      </c>
      <c r="I3">
        <v>0.28350335788813202</v>
      </c>
      <c r="J3" s="1">
        <v>42.6650709920293</v>
      </c>
      <c r="K3">
        <v>302.12999999999897</v>
      </c>
      <c r="L3">
        <v>60</v>
      </c>
      <c r="M3">
        <v>308.32999999999902</v>
      </c>
      <c r="N3">
        <v>122</v>
      </c>
      <c r="O3" s="1">
        <f t="shared" ref="O3:O11" si="1">K3/M3*100</f>
        <v>97.989167450458908</v>
      </c>
      <c r="P3" s="1">
        <f t="shared" ref="P3:P11" si="2">L3/N3*100</f>
        <v>49.180327868852459</v>
      </c>
      <c r="R3">
        <v>416</v>
      </c>
      <c r="S3">
        <v>917.03932833671502</v>
      </c>
      <c r="T3">
        <v>0.28350335788813202</v>
      </c>
      <c r="U3" s="1">
        <v>42.6650709920293</v>
      </c>
      <c r="V3">
        <v>302.12999999999897</v>
      </c>
      <c r="W3">
        <v>60</v>
      </c>
      <c r="X3">
        <v>524288</v>
      </c>
      <c r="Y3" s="1">
        <v>1026.02958536148</v>
      </c>
    </row>
    <row r="4" spans="1:25" x14ac:dyDescent="0.25">
      <c r="A4" t="s">
        <v>13</v>
      </c>
      <c r="B4" t="s">
        <v>10</v>
      </c>
      <c r="C4">
        <v>30</v>
      </c>
      <c r="D4">
        <v>300</v>
      </c>
      <c r="E4">
        <v>650</v>
      </c>
      <c r="F4" s="1">
        <v>175</v>
      </c>
      <c r="G4" s="1">
        <v>3.8222069740295401</v>
      </c>
      <c r="H4" s="1">
        <f t="shared" si="0"/>
        <v>2.184118270874023E-2</v>
      </c>
      <c r="I4">
        <v>0.28350335788813202</v>
      </c>
      <c r="J4" s="1">
        <v>37.2578253898171</v>
      </c>
      <c r="K4">
        <v>308.32999999999902</v>
      </c>
      <c r="L4">
        <v>70</v>
      </c>
      <c r="M4">
        <v>308.32999999999902</v>
      </c>
      <c r="N4">
        <v>122</v>
      </c>
      <c r="O4" s="1">
        <f t="shared" si="1"/>
        <v>100</v>
      </c>
      <c r="P4" s="1">
        <f t="shared" si="2"/>
        <v>57.377049180327866</v>
      </c>
      <c r="R4">
        <v>408</v>
      </c>
      <c r="S4">
        <v>798.23362970352105</v>
      </c>
      <c r="T4">
        <v>0.28350335788813202</v>
      </c>
      <c r="U4" s="1">
        <v>37.2578253898171</v>
      </c>
      <c r="V4">
        <v>308.32999999999902</v>
      </c>
      <c r="W4">
        <v>70</v>
      </c>
      <c r="X4">
        <v>524288</v>
      </c>
      <c r="Y4" s="1">
        <v>980.82160258293095</v>
      </c>
    </row>
    <row r="5" spans="1:25" x14ac:dyDescent="0.25">
      <c r="A5" t="s">
        <v>14</v>
      </c>
      <c r="B5" t="s">
        <v>10</v>
      </c>
      <c r="C5">
        <v>30</v>
      </c>
      <c r="D5">
        <v>300</v>
      </c>
      <c r="E5">
        <v>650</v>
      </c>
      <c r="F5" s="1">
        <v>183</v>
      </c>
      <c r="G5" s="1">
        <v>4.4695382118225098</v>
      </c>
      <c r="H5" s="1">
        <f t="shared" si="0"/>
        <v>2.442370607553284E-2</v>
      </c>
      <c r="I5">
        <v>0.28350335788813202</v>
      </c>
      <c r="J5" s="1">
        <v>36.2166012130225</v>
      </c>
      <c r="K5">
        <v>302.12999999999897</v>
      </c>
      <c r="L5">
        <v>69</v>
      </c>
      <c r="M5">
        <v>308.32999999999902</v>
      </c>
      <c r="N5">
        <v>122</v>
      </c>
      <c r="O5" s="1">
        <f t="shared" si="1"/>
        <v>97.989167450458908</v>
      </c>
      <c r="P5" s="1">
        <f t="shared" si="2"/>
        <v>56.557377049180324</v>
      </c>
      <c r="R5">
        <v>414</v>
      </c>
      <c r="S5">
        <v>716.90769219398499</v>
      </c>
      <c r="T5">
        <v>0.28350335788813202</v>
      </c>
      <c r="U5" s="1">
        <v>36.2166012130225</v>
      </c>
      <c r="V5">
        <v>302.12999999999897</v>
      </c>
      <c r="W5">
        <v>69</v>
      </c>
      <c r="X5">
        <v>524288</v>
      </c>
      <c r="Y5" s="1">
        <v>1100.6445050239499</v>
      </c>
    </row>
    <row r="6" spans="1:25" x14ac:dyDescent="0.25">
      <c r="A6" t="s">
        <v>15</v>
      </c>
      <c r="B6" t="s">
        <v>10</v>
      </c>
      <c r="C6">
        <v>30</v>
      </c>
      <c r="D6">
        <v>300</v>
      </c>
      <c r="E6">
        <v>650</v>
      </c>
      <c r="F6" s="1">
        <v>652</v>
      </c>
      <c r="G6" s="1">
        <v>8.5566954612731898</v>
      </c>
      <c r="H6" s="1">
        <f t="shared" si="0"/>
        <v>1.312376604489753E-2</v>
      </c>
      <c r="I6">
        <v>0.28350335788813202</v>
      </c>
      <c r="J6" s="1">
        <v>29.7681314340157</v>
      </c>
      <c r="K6">
        <v>302.12999999999897</v>
      </c>
      <c r="L6">
        <v>78</v>
      </c>
      <c r="M6">
        <v>308.32999999999902</v>
      </c>
      <c r="N6">
        <v>122</v>
      </c>
      <c r="O6" s="1">
        <f t="shared" si="1"/>
        <v>97.989167450458908</v>
      </c>
      <c r="P6" s="1">
        <f t="shared" si="2"/>
        <v>63.934426229508205</v>
      </c>
      <c r="R6">
        <v>408</v>
      </c>
      <c r="S6">
        <v>1223.87836313247</v>
      </c>
      <c r="T6">
        <v>0.28350335788813202</v>
      </c>
      <c r="U6" s="1">
        <v>29.7681314340157</v>
      </c>
      <c r="V6">
        <v>302.12999999999897</v>
      </c>
      <c r="W6">
        <v>78</v>
      </c>
      <c r="X6">
        <v>524288</v>
      </c>
      <c r="Y6" s="1">
        <v>1312.63135623931</v>
      </c>
    </row>
    <row r="7" spans="1:25" x14ac:dyDescent="0.25">
      <c r="A7" t="s">
        <v>16</v>
      </c>
      <c r="B7" t="s">
        <v>10</v>
      </c>
      <c r="C7">
        <v>30</v>
      </c>
      <c r="D7">
        <v>300</v>
      </c>
      <c r="E7">
        <v>650</v>
      </c>
      <c r="F7" s="1">
        <v>388</v>
      </c>
      <c r="G7" s="1">
        <v>7.6054277420043901</v>
      </c>
      <c r="H7" s="1">
        <f t="shared" si="0"/>
        <v>1.9601617891763894E-2</v>
      </c>
      <c r="I7">
        <v>0.28350335788813202</v>
      </c>
      <c r="J7" s="1">
        <v>17.912416052796601</v>
      </c>
      <c r="K7">
        <v>308.32999999999902</v>
      </c>
      <c r="L7">
        <v>97</v>
      </c>
      <c r="M7">
        <v>308.32999999999902</v>
      </c>
      <c r="N7">
        <v>122</v>
      </c>
      <c r="O7" s="1">
        <f t="shared" si="1"/>
        <v>100</v>
      </c>
      <c r="P7" s="1">
        <f t="shared" si="2"/>
        <v>79.508196721311478</v>
      </c>
      <c r="R7">
        <v>406</v>
      </c>
      <c r="S7">
        <v>190.60342741012499</v>
      </c>
      <c r="T7">
        <v>0.28350335788813202</v>
      </c>
      <c r="U7" s="1">
        <v>17.912416052796601</v>
      </c>
      <c r="V7">
        <v>308.32999999999902</v>
      </c>
      <c r="W7">
        <v>97</v>
      </c>
      <c r="X7">
        <v>524288</v>
      </c>
      <c r="Y7" s="1">
        <v>976.43189287185601</v>
      </c>
    </row>
    <row r="8" spans="1:25" x14ac:dyDescent="0.25">
      <c r="A8" t="s">
        <v>17</v>
      </c>
      <c r="B8" t="s">
        <v>10</v>
      </c>
      <c r="C8">
        <v>30</v>
      </c>
      <c r="D8">
        <v>300</v>
      </c>
      <c r="E8">
        <v>650</v>
      </c>
      <c r="F8" s="1">
        <v>163</v>
      </c>
      <c r="G8" s="1">
        <v>3.3465721607208199</v>
      </c>
      <c r="H8" s="1">
        <f t="shared" si="0"/>
        <v>2.0531117550434477E-2</v>
      </c>
      <c r="I8">
        <v>0.28350335788813202</v>
      </c>
      <c r="J8" s="1">
        <v>30.8093556108103</v>
      </c>
      <c r="K8">
        <v>308.32999999999902</v>
      </c>
      <c r="L8">
        <v>79</v>
      </c>
      <c r="M8">
        <v>308.32999999999902</v>
      </c>
      <c r="N8">
        <v>122</v>
      </c>
      <c r="O8" s="1">
        <f t="shared" si="1"/>
        <v>100</v>
      </c>
      <c r="P8" s="1">
        <f t="shared" si="2"/>
        <v>64.754098360655746</v>
      </c>
      <c r="R8">
        <v>400</v>
      </c>
      <c r="S8">
        <v>411.22202563285799</v>
      </c>
      <c r="T8">
        <v>0.28350335788813202</v>
      </c>
      <c r="U8" s="1">
        <v>30.8093556108103</v>
      </c>
      <c r="V8">
        <v>308.32999999999902</v>
      </c>
      <c r="W8">
        <v>79</v>
      </c>
      <c r="X8">
        <v>524288</v>
      </c>
      <c r="Y8" s="1">
        <v>1064.6896588802299</v>
      </c>
    </row>
    <row r="9" spans="1:25" x14ac:dyDescent="0.25">
      <c r="A9" t="s">
        <v>18</v>
      </c>
      <c r="B9" t="s">
        <v>10</v>
      </c>
      <c r="C9">
        <v>30</v>
      </c>
      <c r="D9">
        <v>300</v>
      </c>
      <c r="E9">
        <v>650</v>
      </c>
      <c r="F9" s="1">
        <v>207</v>
      </c>
      <c r="G9" s="1">
        <v>5.97326636314392</v>
      </c>
      <c r="H9" s="1">
        <f t="shared" si="0"/>
        <v>2.8856359242241159E-2</v>
      </c>
      <c r="I9">
        <v>0.28350335788813202</v>
      </c>
      <c r="J9" s="1">
        <v>37.2578253898171</v>
      </c>
      <c r="K9">
        <v>308.32999999999902</v>
      </c>
      <c r="L9">
        <v>70</v>
      </c>
      <c r="M9">
        <v>308.32999999999902</v>
      </c>
      <c r="N9">
        <v>122</v>
      </c>
      <c r="O9" s="1">
        <f t="shared" si="1"/>
        <v>100</v>
      </c>
      <c r="P9" s="1">
        <f t="shared" si="2"/>
        <v>57.377049180327866</v>
      </c>
      <c r="R9">
        <v>414</v>
      </c>
      <c r="S9">
        <v>908.11299633979797</v>
      </c>
      <c r="T9">
        <v>0.28350335788813202</v>
      </c>
      <c r="U9" s="1">
        <v>37.2578253898171</v>
      </c>
      <c r="V9">
        <v>308.32999999999902</v>
      </c>
      <c r="W9">
        <v>70</v>
      </c>
      <c r="X9">
        <v>524288</v>
      </c>
      <c r="Y9" s="1">
        <v>984.34240889549199</v>
      </c>
    </row>
    <row r="10" spans="1:25" x14ac:dyDescent="0.25">
      <c r="A10" t="s">
        <v>19</v>
      </c>
      <c r="B10" t="s">
        <v>10</v>
      </c>
      <c r="C10">
        <v>30</v>
      </c>
      <c r="D10">
        <v>300</v>
      </c>
      <c r="E10">
        <v>650</v>
      </c>
      <c r="F10" s="1">
        <v>160</v>
      </c>
      <c r="G10" s="1">
        <v>3.2193219661712602</v>
      </c>
      <c r="H10" s="1">
        <f t="shared" si="0"/>
        <v>2.0120762288570376E-2</v>
      </c>
      <c r="I10">
        <v>0.28350335788813202</v>
      </c>
      <c r="J10" s="1">
        <v>24.360885831803401</v>
      </c>
      <c r="K10">
        <v>308.32999999999902</v>
      </c>
      <c r="L10">
        <v>88</v>
      </c>
      <c r="M10">
        <v>308.32999999999902</v>
      </c>
      <c r="N10">
        <v>122</v>
      </c>
      <c r="O10" s="1">
        <f t="shared" si="1"/>
        <v>100</v>
      </c>
      <c r="P10" s="1">
        <f t="shared" si="2"/>
        <v>72.131147540983605</v>
      </c>
      <c r="R10">
        <v>412</v>
      </c>
      <c r="S10">
        <v>672.90317058563198</v>
      </c>
      <c r="T10">
        <v>0.28350335788813202</v>
      </c>
      <c r="U10" s="1">
        <v>24.360885831803401</v>
      </c>
      <c r="V10">
        <v>308.32999999999902</v>
      </c>
      <c r="W10">
        <v>88</v>
      </c>
      <c r="X10">
        <v>524288</v>
      </c>
      <c r="Y10" s="1">
        <v>965.85687112808205</v>
      </c>
    </row>
    <row r="11" spans="1:25" x14ac:dyDescent="0.25">
      <c r="A11" t="s">
        <v>20</v>
      </c>
      <c r="B11" t="s">
        <v>10</v>
      </c>
      <c r="C11">
        <v>30</v>
      </c>
      <c r="D11">
        <v>300</v>
      </c>
      <c r="E11">
        <v>650</v>
      </c>
      <c r="F11" s="1">
        <v>383</v>
      </c>
      <c r="G11" s="1">
        <v>6.8541595935821498</v>
      </c>
      <c r="H11" s="1">
        <f t="shared" si="0"/>
        <v>1.7895978051128327E-2</v>
      </c>
      <c r="I11">
        <v>0.28350335788813202</v>
      </c>
      <c r="J11" s="1">
        <v>24.360885831803401</v>
      </c>
      <c r="K11">
        <v>308.32999999999902</v>
      </c>
      <c r="L11">
        <v>88</v>
      </c>
      <c r="M11">
        <v>308.32999999999902</v>
      </c>
      <c r="N11">
        <v>122</v>
      </c>
      <c r="O11" s="1">
        <f t="shared" si="1"/>
        <v>100</v>
      </c>
      <c r="P11" s="1">
        <f t="shared" si="2"/>
        <v>72.131147540983605</v>
      </c>
      <c r="R11">
        <v>404</v>
      </c>
      <c r="S11">
        <v>650.69844627380303</v>
      </c>
      <c r="T11">
        <v>0.28350335788813202</v>
      </c>
      <c r="U11" s="1">
        <v>24.360885831803401</v>
      </c>
      <c r="V11">
        <v>308.32999999999902</v>
      </c>
      <c r="W11">
        <v>88</v>
      </c>
      <c r="X11">
        <v>524288</v>
      </c>
      <c r="Y11" s="1">
        <v>1030.7387027740399</v>
      </c>
    </row>
    <row r="13" spans="1:25" x14ac:dyDescent="0.25">
      <c r="A13" t="s">
        <v>24</v>
      </c>
      <c r="F13">
        <f>AVERAGE(F2:F11)</f>
        <v>275.89999999999998</v>
      </c>
      <c r="G13">
        <f>AVERAGE(G2:G11)</f>
        <v>5.2646371603012057</v>
      </c>
      <c r="H13">
        <f>AVERAGE(H2:H11)</f>
        <v>2.0572320998544391E-2</v>
      </c>
      <c r="O13">
        <f>AVERAGE(O2:O11)</f>
        <v>99.195666980183574</v>
      </c>
      <c r="P13">
        <f>AVERAGE(P2:P11)</f>
        <v>63.688524590163944</v>
      </c>
      <c r="U13">
        <f>AVERAGE(U2:U11)</f>
        <v>31.037712917993112</v>
      </c>
      <c r="Y13">
        <f>AVERAGE(Y2:Y11)</f>
        <v>1051.7331708192792</v>
      </c>
    </row>
    <row r="14" spans="1:25" x14ac:dyDescent="0.25">
      <c r="A14" t="s">
        <v>29</v>
      </c>
      <c r="F14">
        <f>_xlfn.STDEV.S(F2:F11)/SQRT(COUNT(F2:F11))</f>
        <v>49.753938984209526</v>
      </c>
      <c r="G14">
        <f>_xlfn.STDEV.S(G2:G11)/SQRT(COUNT(G2:G11))</f>
        <v>0.59786681779624529</v>
      </c>
      <c r="H14">
        <f>_xlfn.STDEV.S(H2:H11)/SQRT(COUNT(H2:H11))</f>
        <v>1.2933979510376642E-3</v>
      </c>
      <c r="O14">
        <f t="shared" ref="O14:P14" si="3">_xlfn.STDEV.S(O2:O11)/SQRT(COUNT(O2:O11))</f>
        <v>0.32836758030369684</v>
      </c>
      <c r="P14">
        <f t="shared" si="3"/>
        <v>2.8579026005149579</v>
      </c>
      <c r="U14">
        <f>_xlfn.STDEV.S(U2:U11)/SQRT(COUNT(U2:U11))</f>
        <v>2.3666789133591104</v>
      </c>
      <c r="Y14">
        <f>_xlfn.STDEV.S(Y2:Y11)/SQRT(COUNT(Y2:Y11))</f>
        <v>32.470944367337736</v>
      </c>
    </row>
    <row r="15" spans="1:25" x14ac:dyDescent="0.25">
      <c r="A15" t="s">
        <v>30</v>
      </c>
      <c r="F15">
        <f>MAX(F2:F11)</f>
        <v>652</v>
      </c>
      <c r="G15">
        <f>MAX(G2:G11)</f>
        <v>8.5566954612731898</v>
      </c>
      <c r="H15">
        <f>MAX(H2:H11)</f>
        <v>2.8856359242241159E-2</v>
      </c>
      <c r="O15">
        <f t="shared" ref="O15:P15" si="4">MAX(O2:O11)</f>
        <v>100</v>
      </c>
      <c r="P15">
        <f t="shared" si="4"/>
        <v>79.508196721311478</v>
      </c>
      <c r="U15">
        <f>MAX(U2:U11)</f>
        <v>42.6650709920293</v>
      </c>
      <c r="Y15">
        <f>MAX(Y2:Y11)</f>
        <v>1312.63135623931</v>
      </c>
    </row>
    <row r="16" spans="1:25" x14ac:dyDescent="0.25">
      <c r="A16" t="s">
        <v>31</v>
      </c>
      <c r="F16">
        <f>MIN(F2:F11)</f>
        <v>160</v>
      </c>
      <c r="G16">
        <f>MIN(G2:G11)</f>
        <v>3.2193219661712602</v>
      </c>
      <c r="H16">
        <f>MIN(H2:H11)</f>
        <v>1.312376604489753E-2</v>
      </c>
      <c r="O16">
        <f t="shared" ref="O16:P16" si="5">MIN(O2:O11)</f>
        <v>97.989167450458908</v>
      </c>
      <c r="P16">
        <f t="shared" si="5"/>
        <v>49.180327868852459</v>
      </c>
      <c r="U16">
        <f>MIN(U2:U11)</f>
        <v>17.912416052796601</v>
      </c>
      <c r="Y16">
        <f>MIN(Y2:Y11)</f>
        <v>965.85687112808205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bestSwitchPhase2_30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2024-05-22T19:35:31Z</dcterms:created>
  <dcterms:modified xsi:type="dcterms:W3CDTF">2024-05-24T03:15:49Z</dcterms:modified>
</cp:coreProperties>
</file>