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InequityAversionPricing\IAP_20250310\result\"/>
    </mc:Choice>
  </mc:AlternateContent>
  <xr:revisionPtr revIDLastSave="0" documentId="13_ncr:1_{13301F51-D905-4BBB-9932-98A68629DF9C}" xr6:coauthVersionLast="47" xr6:coauthVersionMax="47" xr10:uidLastSave="{00000000-0000-0000-0000-000000000000}"/>
  <bookViews>
    <workbookView xWindow="-120" yWindow="-120" windowWidth="38640" windowHeight="15840" xr2:uid="{B31199AC-D9E2-4731-9C35-FF9DCCE34243}"/>
  </bookViews>
  <sheets>
    <sheet name="result_NLCC_warmTrue_1_0_r227.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6" i="1" l="1"/>
  <c r="AG16" i="1"/>
  <c r="AH15" i="1"/>
  <c r="AG15" i="1"/>
  <c r="AH14" i="1"/>
  <c r="AG14" i="1"/>
  <c r="AH13" i="1"/>
  <c r="AG13" i="1"/>
  <c r="AJ3" i="1"/>
  <c r="AJ16" i="1" s="1"/>
  <c r="AK3" i="1"/>
  <c r="AK16" i="1" s="1"/>
  <c r="AL3" i="1"/>
  <c r="AJ4" i="1"/>
  <c r="AK4" i="1"/>
  <c r="AL4" i="1"/>
  <c r="AJ5" i="1"/>
  <c r="AK5" i="1"/>
  <c r="AL5" i="1"/>
  <c r="AJ6" i="1"/>
  <c r="AK6" i="1"/>
  <c r="AL6" i="1"/>
  <c r="AJ7" i="1"/>
  <c r="AK7" i="1"/>
  <c r="AL7" i="1"/>
  <c r="AJ8" i="1"/>
  <c r="AK8" i="1"/>
  <c r="AL8" i="1"/>
  <c r="AL13" i="1" s="1"/>
  <c r="AJ9" i="1"/>
  <c r="AK9" i="1"/>
  <c r="AL9" i="1"/>
  <c r="AJ10" i="1"/>
  <c r="AK10" i="1"/>
  <c r="AL10" i="1"/>
  <c r="AJ11" i="1"/>
  <c r="AK11" i="1"/>
  <c r="AL11" i="1"/>
  <c r="AL2" i="1"/>
  <c r="AK2" i="1"/>
  <c r="AJ2" i="1"/>
  <c r="AK13" i="1"/>
  <c r="Q16" i="1"/>
  <c r="Q15" i="1"/>
  <c r="Q14" i="1"/>
  <c r="Q13" i="1"/>
  <c r="N16" i="1"/>
  <c r="N15" i="1"/>
  <c r="N14" i="1"/>
  <c r="N13" i="1"/>
  <c r="T3" i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  <c r="AL15" i="1" l="1"/>
  <c r="AL16" i="1"/>
  <c r="AK14" i="1"/>
  <c r="AL14" i="1"/>
  <c r="AJ13" i="1"/>
  <c r="AJ14" i="1"/>
  <c r="AJ15" i="1"/>
  <c r="AK15" i="1"/>
</calcChain>
</file>

<file path=xl/sharedStrings.xml><?xml version="1.0" encoding="utf-8"?>
<sst xmlns="http://schemas.openxmlformats.org/spreadsheetml/2006/main" count="74" uniqueCount="40">
  <si>
    <t>Machine</t>
  </si>
  <si>
    <t>networkID</t>
  </si>
  <si>
    <t>nodes</t>
  </si>
  <si>
    <t>edges</t>
  </si>
  <si>
    <t>products</t>
  </si>
  <si>
    <t>options</t>
  </si>
  <si>
    <t>method</t>
  </si>
  <si>
    <t>logSum</t>
  </si>
  <si>
    <t>Bounding</t>
  </si>
  <si>
    <t>ILP OPT</t>
  </si>
  <si>
    <t>accurate OPT</t>
  </si>
  <si>
    <t>infeasibility</t>
  </si>
  <si>
    <t>B&amp;B</t>
  </si>
  <si>
    <t>Runtime</t>
  </si>
  <si>
    <t>TL</t>
  </si>
  <si>
    <t>bestBd</t>
  </si>
  <si>
    <t>r227.ib.bridges2.psc.edu</t>
  </si>
  <si>
    <t>NL</t>
  </si>
  <si>
    <t>r203.ib.bridges2.psc.edu</t>
  </si>
  <si>
    <t>r399.ib.bridges2.psc.edu</t>
  </si>
  <si>
    <t>r096.ib.bridges2.psc.edu</t>
  </si>
  <si>
    <t>inst</t>
  </si>
  <si>
    <t>Warm (MNL)</t>
  </si>
  <si>
    <t>Gap (%)</t>
  </si>
  <si>
    <t>Improve (%)</t>
  </si>
  <si>
    <t>NetworkID</t>
  </si>
  <si>
    <t>Rep</t>
  </si>
  <si>
    <t>Method</t>
  </si>
  <si>
    <t>SingleQ</t>
  </si>
  <si>
    <t>Initial Time</t>
  </si>
  <si>
    <t>Final Time</t>
  </si>
  <si>
    <t>Initial Revenue</t>
  </si>
  <si>
    <t>Final Revenue</t>
  </si>
  <si>
    <t>Initial Options</t>
  </si>
  <si>
    <t>Final Options</t>
  </si>
  <si>
    <t>r180.ib.bridges2.psc.edu</t>
  </si>
  <si>
    <t>Single+LS</t>
  </si>
  <si>
    <t>Initial (%)</t>
  </si>
  <si>
    <t>Final (%)</t>
  </si>
  <si>
    <t>Time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</si>
</sst>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D80-B788-4B66-9D9E-A2C4C91AD45C}">
  <dimension ref="A1:AL16"/>
  <sheetViews>
    <sheetView tabSelected="1" topLeftCell="G1" workbookViewId="0">
      <selection activeCell="AG13" sqref="AG13:AH16"/>
    </sheetView>
  </sheetViews>
  <sheetFormatPr defaultRowHeight="15" x14ac:dyDescent="0.25"/>
  <cols>
    <col min="12" max="12" width="14.5703125" customWidth="1"/>
    <col min="16" max="16" width="12.85546875" customWidth="1"/>
    <col min="37" max="37" width="12.7109375" bestFit="1" customWidth="1"/>
  </cols>
  <sheetData>
    <row r="1" spans="1:38" x14ac:dyDescent="0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s="1" t="s">
        <v>21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12</v>
      </c>
      <c r="O1" t="s">
        <v>13</v>
      </c>
      <c r="P1" t="s">
        <v>22</v>
      </c>
      <c r="Q1" s="1" t="s">
        <v>14</v>
      </c>
      <c r="R1" t="s">
        <v>15</v>
      </c>
      <c r="S1" s="2" t="s">
        <v>23</v>
      </c>
      <c r="T1" s="1" t="s">
        <v>24</v>
      </c>
      <c r="X1" t="s">
        <v>0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J1" s="2" t="s">
        <v>37</v>
      </c>
      <c r="AK1" s="2" t="s">
        <v>38</v>
      </c>
      <c r="AL1" s="2" t="s">
        <v>39</v>
      </c>
    </row>
    <row r="2" spans="1:38" x14ac:dyDescent="0.25">
      <c r="A2" t="s">
        <v>16</v>
      </c>
      <c r="B2" s="1">
        <v>1</v>
      </c>
      <c r="C2" s="1">
        <v>1034</v>
      </c>
      <c r="D2" s="1">
        <v>26749</v>
      </c>
      <c r="E2">
        <v>3</v>
      </c>
      <c r="F2">
        <v>6</v>
      </c>
      <c r="G2" s="1">
        <v>0</v>
      </c>
      <c r="H2" t="s">
        <v>17</v>
      </c>
      <c r="I2">
        <v>0.75</v>
      </c>
      <c r="J2" t="b">
        <v>1</v>
      </c>
      <c r="K2">
        <v>152102.42190239899</v>
      </c>
      <c r="L2">
        <v>152101.04489538301</v>
      </c>
      <c r="M2">
        <v>0</v>
      </c>
      <c r="N2" s="1">
        <v>19481</v>
      </c>
      <c r="O2">
        <v>86400.192975044207</v>
      </c>
      <c r="P2">
        <v>151534.045656248</v>
      </c>
      <c r="Q2" s="1">
        <v>86400</v>
      </c>
      <c r="R2">
        <v>153021.68048571801</v>
      </c>
      <c r="S2" s="2">
        <f>(R2-K2)/K2*100</f>
        <v>0.60436814340069722</v>
      </c>
      <c r="T2" s="1">
        <f>(K2-P2)/P2*100</f>
        <v>0.3750815492911348</v>
      </c>
      <c r="X2" t="s">
        <v>35</v>
      </c>
      <c r="Y2">
        <v>1</v>
      </c>
      <c r="Z2">
        <v>0</v>
      </c>
      <c r="AA2" t="s">
        <v>36</v>
      </c>
      <c r="AB2">
        <v>2</v>
      </c>
      <c r="AC2">
        <v>0.493320703506469</v>
      </c>
      <c r="AD2">
        <v>4.47426080703735</v>
      </c>
      <c r="AE2">
        <v>39640.473629519402</v>
      </c>
      <c r="AF2">
        <v>150586.522984601</v>
      </c>
      <c r="AG2">
        <v>1034</v>
      </c>
      <c r="AH2">
        <v>2525</v>
      </c>
      <c r="AJ2" s="2">
        <f>AE2/L2*100</f>
        <v>26.061933799852994</v>
      </c>
      <c r="AK2" s="2">
        <f>AF2/L2*100</f>
        <v>99.004265939248668</v>
      </c>
      <c r="AL2" s="2">
        <f>AD2/Q2*100</f>
        <v>5.1785426007376735E-3</v>
      </c>
    </row>
    <row r="3" spans="1:38" x14ac:dyDescent="0.25">
      <c r="A3" t="s">
        <v>18</v>
      </c>
      <c r="B3" s="1">
        <v>1</v>
      </c>
      <c r="C3" s="1">
        <v>1034</v>
      </c>
      <c r="D3" s="1">
        <v>26749</v>
      </c>
      <c r="E3">
        <v>3</v>
      </c>
      <c r="F3">
        <v>6</v>
      </c>
      <c r="G3" s="1">
        <v>1</v>
      </c>
      <c r="H3" t="s">
        <v>17</v>
      </c>
      <c r="I3">
        <v>0.75</v>
      </c>
      <c r="J3" t="b">
        <v>1</v>
      </c>
      <c r="K3">
        <v>151682.54154063601</v>
      </c>
      <c r="L3">
        <v>151681.357732848</v>
      </c>
      <c r="M3">
        <v>0</v>
      </c>
      <c r="N3" s="1">
        <v>14213</v>
      </c>
      <c r="O3">
        <v>86400.658746004105</v>
      </c>
      <c r="P3">
        <v>151136.232679643</v>
      </c>
      <c r="Q3" s="1">
        <v>86400</v>
      </c>
      <c r="R3">
        <v>152572.86040678201</v>
      </c>
      <c r="S3" s="2">
        <f t="shared" ref="S3:S11" si="0">(R3-K3)/K3*100</f>
        <v>0.58696199121075709</v>
      </c>
      <c r="T3" s="1">
        <f t="shared" ref="T3:T11" si="1">(K3-P3)/P3*100</f>
        <v>0.36146783025285556</v>
      </c>
      <c r="X3" t="s">
        <v>35</v>
      </c>
      <c r="Y3">
        <v>1</v>
      </c>
      <c r="Z3">
        <v>1</v>
      </c>
      <c r="AA3" t="s">
        <v>36</v>
      </c>
      <c r="AB3">
        <v>3</v>
      </c>
      <c r="AC3">
        <v>0.82758522033691395</v>
      </c>
      <c r="AD3">
        <v>4.0281038284301696</v>
      </c>
      <c r="AE3">
        <v>87358.388192085098</v>
      </c>
      <c r="AF3">
        <v>151636.183285384</v>
      </c>
      <c r="AG3">
        <v>1034</v>
      </c>
      <c r="AH3">
        <v>2562</v>
      </c>
      <c r="AJ3" s="2">
        <f t="shared" ref="AJ3:AJ11" si="2">AE3/L3*100</f>
        <v>57.593358536483372</v>
      </c>
      <c r="AK3" s="2">
        <f t="shared" ref="AK3:AK11" si="3">AF3/L3*100</f>
        <v>99.970217534877577</v>
      </c>
      <c r="AL3" s="2">
        <f t="shared" ref="AL3:AL11" si="4">AD3/Q3*100</f>
        <v>4.6621572088312146E-3</v>
      </c>
    </row>
    <row r="4" spans="1:38" x14ac:dyDescent="0.25">
      <c r="A4" t="s">
        <v>18</v>
      </c>
      <c r="B4" s="1">
        <v>1</v>
      </c>
      <c r="C4" s="1">
        <v>1034</v>
      </c>
      <c r="D4" s="1">
        <v>26749</v>
      </c>
      <c r="E4">
        <v>3</v>
      </c>
      <c r="F4">
        <v>6</v>
      </c>
      <c r="G4" s="1">
        <v>2</v>
      </c>
      <c r="H4" t="s">
        <v>17</v>
      </c>
      <c r="I4">
        <v>0.75</v>
      </c>
      <c r="J4" t="b">
        <v>1</v>
      </c>
      <c r="K4">
        <v>152023.54874741199</v>
      </c>
      <c r="L4">
        <v>152022.038839513</v>
      </c>
      <c r="M4">
        <v>0</v>
      </c>
      <c r="N4" s="1">
        <v>13604</v>
      </c>
      <c r="O4">
        <v>86400.209132909702</v>
      </c>
      <c r="P4">
        <v>151499.46437216099</v>
      </c>
      <c r="Q4" s="1">
        <v>86400</v>
      </c>
      <c r="R4">
        <v>153225.64828602099</v>
      </c>
      <c r="S4" s="2">
        <f t="shared" si="0"/>
        <v>0.79073245461879238</v>
      </c>
      <c r="T4" s="1">
        <f t="shared" si="1"/>
        <v>0.34593150373362058</v>
      </c>
      <c r="X4" t="s">
        <v>35</v>
      </c>
      <c r="Y4">
        <v>1</v>
      </c>
      <c r="Z4">
        <v>2</v>
      </c>
      <c r="AA4" t="s">
        <v>36</v>
      </c>
      <c r="AB4">
        <v>1</v>
      </c>
      <c r="AC4">
        <v>0.42079210281371998</v>
      </c>
      <c r="AD4">
        <v>3.8604853153228702</v>
      </c>
      <c r="AE4">
        <v>34817.429956939501</v>
      </c>
      <c r="AF4">
        <v>151851.10958989299</v>
      </c>
      <c r="AG4">
        <v>1034</v>
      </c>
      <c r="AH4">
        <v>2537</v>
      </c>
      <c r="AJ4" s="2">
        <f t="shared" si="2"/>
        <v>22.902883175837189</v>
      </c>
      <c r="AK4" s="2">
        <f t="shared" si="3"/>
        <v>99.887562848831109</v>
      </c>
      <c r="AL4" s="2">
        <f t="shared" si="4"/>
        <v>4.4681543001422108E-3</v>
      </c>
    </row>
    <row r="5" spans="1:38" x14ac:dyDescent="0.25">
      <c r="A5" t="s">
        <v>18</v>
      </c>
      <c r="B5" s="1">
        <v>1</v>
      </c>
      <c r="C5" s="1">
        <v>1034</v>
      </c>
      <c r="D5" s="1">
        <v>26749</v>
      </c>
      <c r="E5">
        <v>3</v>
      </c>
      <c r="F5">
        <v>6</v>
      </c>
      <c r="G5" s="1">
        <v>3</v>
      </c>
      <c r="H5" t="s">
        <v>17</v>
      </c>
      <c r="I5">
        <v>0.75</v>
      </c>
      <c r="J5" t="b">
        <v>1</v>
      </c>
      <c r="K5">
        <v>149151.40989641199</v>
      </c>
      <c r="L5">
        <v>149149.90006901999</v>
      </c>
      <c r="M5">
        <v>0</v>
      </c>
      <c r="N5" s="1">
        <v>22336</v>
      </c>
      <c r="O5">
        <v>86400.410178899707</v>
      </c>
      <c r="P5">
        <v>148604.72824799301</v>
      </c>
      <c r="Q5" s="1">
        <v>86400</v>
      </c>
      <c r="R5">
        <v>149339.43867101401</v>
      </c>
      <c r="S5" s="2">
        <f t="shared" si="0"/>
        <v>0.12606570379227891</v>
      </c>
      <c r="T5" s="1">
        <f t="shared" si="1"/>
        <v>0.36787634879737413</v>
      </c>
      <c r="X5" t="s">
        <v>35</v>
      </c>
      <c r="Y5">
        <v>1</v>
      </c>
      <c r="Z5">
        <v>3</v>
      </c>
      <c r="AA5" t="s">
        <v>36</v>
      </c>
      <c r="AB5">
        <v>2</v>
      </c>
      <c r="AC5">
        <v>0.63391089439392001</v>
      </c>
      <c r="AD5">
        <v>6.3748853206634504</v>
      </c>
      <c r="AE5">
        <v>38315.728049878599</v>
      </c>
      <c r="AF5">
        <v>148696.22668516301</v>
      </c>
      <c r="AG5">
        <v>1034</v>
      </c>
      <c r="AH5">
        <v>2572</v>
      </c>
      <c r="AJ5" s="2">
        <f t="shared" si="2"/>
        <v>25.689409132790413</v>
      </c>
      <c r="AK5" s="2">
        <f t="shared" si="3"/>
        <v>99.695827229084941</v>
      </c>
      <c r="AL5" s="2">
        <f t="shared" si="4"/>
        <v>7.378339491508624E-3</v>
      </c>
    </row>
    <row r="6" spans="1:38" x14ac:dyDescent="0.25">
      <c r="A6" t="s">
        <v>19</v>
      </c>
      <c r="B6" s="1">
        <v>1</v>
      </c>
      <c r="C6" s="1">
        <v>1034</v>
      </c>
      <c r="D6" s="1">
        <v>26749</v>
      </c>
      <c r="E6">
        <v>3</v>
      </c>
      <c r="F6">
        <v>6</v>
      </c>
      <c r="G6" s="1">
        <v>4</v>
      </c>
      <c r="H6" t="s">
        <v>17</v>
      </c>
      <c r="I6">
        <v>0.75</v>
      </c>
      <c r="J6" t="b">
        <v>1</v>
      </c>
      <c r="K6">
        <v>153650.20821627299</v>
      </c>
      <c r="L6">
        <v>153648.92821645399</v>
      </c>
      <c r="M6">
        <v>0</v>
      </c>
      <c r="N6" s="1">
        <v>15733</v>
      </c>
      <c r="O6">
        <v>86401.095445871295</v>
      </c>
      <c r="P6">
        <v>153116.48930140701</v>
      </c>
      <c r="Q6" s="1">
        <v>86400</v>
      </c>
      <c r="R6">
        <v>154116.80213075801</v>
      </c>
      <c r="S6" s="2">
        <f t="shared" si="0"/>
        <v>0.30367281626345105</v>
      </c>
      <c r="T6" s="1">
        <f t="shared" si="1"/>
        <v>0.34857050164947673</v>
      </c>
      <c r="X6" t="s">
        <v>35</v>
      </c>
      <c r="Y6">
        <v>1</v>
      </c>
      <c r="Z6">
        <v>4</v>
      </c>
      <c r="AA6" t="s">
        <v>36</v>
      </c>
      <c r="AB6">
        <v>1</v>
      </c>
      <c r="AC6">
        <v>0.44577813148498502</v>
      </c>
      <c r="AD6">
        <v>4.7050659656524596</v>
      </c>
      <c r="AE6">
        <v>34027.531753721203</v>
      </c>
      <c r="AF6">
        <v>152875.726190613</v>
      </c>
      <c r="AG6">
        <v>1034</v>
      </c>
      <c r="AH6">
        <v>2534</v>
      </c>
      <c r="AJ6" s="2">
        <f t="shared" si="2"/>
        <v>22.146286439294052</v>
      </c>
      <c r="AK6" s="2">
        <f t="shared" si="3"/>
        <v>99.496773563723309</v>
      </c>
      <c r="AL6" s="2">
        <f t="shared" si="4"/>
        <v>5.4456782009866429E-3</v>
      </c>
    </row>
    <row r="7" spans="1:38" x14ac:dyDescent="0.25">
      <c r="A7" t="s">
        <v>19</v>
      </c>
      <c r="B7" s="1">
        <v>1</v>
      </c>
      <c r="C7" s="1">
        <v>1034</v>
      </c>
      <c r="D7" s="1">
        <v>26749</v>
      </c>
      <c r="E7">
        <v>3</v>
      </c>
      <c r="F7">
        <v>6</v>
      </c>
      <c r="G7" s="1">
        <v>5</v>
      </c>
      <c r="H7" t="s">
        <v>17</v>
      </c>
      <c r="I7">
        <v>0.75</v>
      </c>
      <c r="J7" t="b">
        <v>1</v>
      </c>
      <c r="K7">
        <v>152617.94904004401</v>
      </c>
      <c r="L7">
        <v>152616.44133631999</v>
      </c>
      <c r="M7">
        <v>0</v>
      </c>
      <c r="N7" s="1">
        <v>15047</v>
      </c>
      <c r="O7">
        <v>86400.458243131594</v>
      </c>
      <c r="P7">
        <v>152092.00950693199</v>
      </c>
      <c r="Q7" s="1">
        <v>86400</v>
      </c>
      <c r="R7">
        <v>153259.05230506399</v>
      </c>
      <c r="S7" s="2">
        <f t="shared" si="0"/>
        <v>0.42007068569095013</v>
      </c>
      <c r="T7" s="1">
        <f t="shared" si="1"/>
        <v>0.34580352696835565</v>
      </c>
      <c r="X7" t="s">
        <v>35</v>
      </c>
      <c r="Y7">
        <v>1</v>
      </c>
      <c r="Z7">
        <v>5</v>
      </c>
      <c r="AA7" t="s">
        <v>36</v>
      </c>
      <c r="AB7">
        <v>1</v>
      </c>
      <c r="AC7">
        <v>0.46947288513183499</v>
      </c>
      <c r="AD7">
        <v>4.0743939876556396</v>
      </c>
      <c r="AE7">
        <v>34447.021042806402</v>
      </c>
      <c r="AF7">
        <v>150930.38483343701</v>
      </c>
      <c r="AG7">
        <v>1034</v>
      </c>
      <c r="AH7">
        <v>2504</v>
      </c>
      <c r="AJ7" s="2">
        <f t="shared" si="2"/>
        <v>22.570976456524562</v>
      </c>
      <c r="AK7" s="2">
        <f t="shared" si="3"/>
        <v>98.895232723211379</v>
      </c>
      <c r="AL7" s="2">
        <f t="shared" si="4"/>
        <v>4.715733782008842E-3</v>
      </c>
    </row>
    <row r="8" spans="1:38" x14ac:dyDescent="0.25">
      <c r="A8" t="s">
        <v>19</v>
      </c>
      <c r="B8" s="1">
        <v>1</v>
      </c>
      <c r="C8" s="1">
        <v>1034</v>
      </c>
      <c r="D8" s="1">
        <v>26749</v>
      </c>
      <c r="E8">
        <v>3</v>
      </c>
      <c r="F8">
        <v>6</v>
      </c>
      <c r="G8" s="1">
        <v>6</v>
      </c>
      <c r="H8" t="s">
        <v>17</v>
      </c>
      <c r="I8">
        <v>0.75</v>
      </c>
      <c r="J8" t="b">
        <v>1</v>
      </c>
      <c r="K8">
        <v>151155.30309999999</v>
      </c>
      <c r="L8">
        <v>151153.82250000001</v>
      </c>
      <c r="M8">
        <v>0</v>
      </c>
      <c r="N8" s="1">
        <v>12277</v>
      </c>
      <c r="O8">
        <v>86400.391650000005</v>
      </c>
      <c r="P8">
        <v>150624.06880000001</v>
      </c>
      <c r="Q8" s="1">
        <v>86400</v>
      </c>
      <c r="R8">
        <v>152021.54199999999</v>
      </c>
      <c r="S8" s="2">
        <f t="shared" si="0"/>
        <v>0.57307873573374923</v>
      </c>
      <c r="T8" s="1">
        <f t="shared" si="1"/>
        <v>0.35268885260652438</v>
      </c>
      <c r="X8" t="s">
        <v>35</v>
      </c>
      <c r="Y8">
        <v>1</v>
      </c>
      <c r="Z8">
        <v>6</v>
      </c>
      <c r="AA8" t="s">
        <v>36</v>
      </c>
      <c r="AB8">
        <v>3</v>
      </c>
      <c r="AC8">
        <v>0.95453381538391102</v>
      </c>
      <c r="AD8">
        <v>4.7761301994323704</v>
      </c>
      <c r="AE8">
        <v>86968.800318408204</v>
      </c>
      <c r="AF8">
        <v>151150.39915727999</v>
      </c>
      <c r="AG8">
        <v>1034</v>
      </c>
      <c r="AH8">
        <v>2567</v>
      </c>
      <c r="AJ8" s="2">
        <f t="shared" si="2"/>
        <v>57.536619901496834</v>
      </c>
      <c r="AK8" s="2">
        <f t="shared" si="3"/>
        <v>99.99773519275702</v>
      </c>
      <c r="AL8" s="2">
        <f t="shared" si="4"/>
        <v>5.5279284715652431E-3</v>
      </c>
    </row>
    <row r="9" spans="1:38" x14ac:dyDescent="0.25">
      <c r="A9" t="s">
        <v>20</v>
      </c>
      <c r="B9" s="1">
        <v>1</v>
      </c>
      <c r="C9" s="1">
        <v>1034</v>
      </c>
      <c r="D9" s="1">
        <v>26749</v>
      </c>
      <c r="E9">
        <v>3</v>
      </c>
      <c r="F9">
        <v>6</v>
      </c>
      <c r="G9" s="1">
        <v>7</v>
      </c>
      <c r="H9" t="s">
        <v>17</v>
      </c>
      <c r="I9">
        <v>0.75</v>
      </c>
      <c r="J9" t="b">
        <v>1</v>
      </c>
      <c r="K9">
        <v>152584.85454162399</v>
      </c>
      <c r="L9">
        <v>152583.25981564901</v>
      </c>
      <c r="M9">
        <v>0</v>
      </c>
      <c r="N9" s="1">
        <v>11418</v>
      </c>
      <c r="O9">
        <v>86400.300486087799</v>
      </c>
      <c r="P9">
        <v>152020.18644770401</v>
      </c>
      <c r="Q9" s="1">
        <v>86400</v>
      </c>
      <c r="R9">
        <v>153605.740435735</v>
      </c>
      <c r="S9" s="2">
        <f t="shared" si="0"/>
        <v>0.66906109205780862</v>
      </c>
      <c r="T9" s="1">
        <f t="shared" si="1"/>
        <v>0.37144283737228317</v>
      </c>
      <c r="X9" t="s">
        <v>35</v>
      </c>
      <c r="Y9">
        <v>1</v>
      </c>
      <c r="Z9">
        <v>7</v>
      </c>
      <c r="AA9" t="s">
        <v>36</v>
      </c>
      <c r="AB9">
        <v>5</v>
      </c>
      <c r="AC9">
        <v>1.1370317935943599</v>
      </c>
      <c r="AD9">
        <v>5.5752174854278502</v>
      </c>
      <c r="AE9">
        <v>122960.510231794</v>
      </c>
      <c r="AF9">
        <v>152197.31787209201</v>
      </c>
      <c r="AG9">
        <v>1034</v>
      </c>
      <c r="AH9">
        <v>2500</v>
      </c>
      <c r="AJ9" s="2">
        <f t="shared" si="2"/>
        <v>80.585845642801715</v>
      </c>
      <c r="AK9" s="2">
        <f t="shared" si="3"/>
        <v>99.747061411570769</v>
      </c>
      <c r="AL9" s="2">
        <f t="shared" si="4"/>
        <v>6.4527980155414935E-3</v>
      </c>
    </row>
    <row r="10" spans="1:38" x14ac:dyDescent="0.25">
      <c r="A10" t="s">
        <v>20</v>
      </c>
      <c r="B10" s="1">
        <v>1</v>
      </c>
      <c r="C10" s="1">
        <v>1034</v>
      </c>
      <c r="D10" s="1">
        <v>26749</v>
      </c>
      <c r="E10">
        <v>3</v>
      </c>
      <c r="F10">
        <v>6</v>
      </c>
      <c r="G10" s="1">
        <v>8</v>
      </c>
      <c r="H10" t="s">
        <v>17</v>
      </c>
      <c r="I10">
        <v>0.75</v>
      </c>
      <c r="J10" t="b">
        <v>1</v>
      </c>
      <c r="K10">
        <v>151643.487580174</v>
      </c>
      <c r="L10">
        <v>151642.016598271</v>
      </c>
      <c r="M10">
        <v>0</v>
      </c>
      <c r="N10" s="1">
        <v>14361</v>
      </c>
      <c r="O10">
        <v>86400.7466609478</v>
      </c>
      <c r="P10">
        <v>151153.211577084</v>
      </c>
      <c r="Q10" s="1">
        <v>86400</v>
      </c>
      <c r="R10">
        <v>152370.94266770501</v>
      </c>
      <c r="S10" s="2">
        <f t="shared" si="0"/>
        <v>0.47971403133708779</v>
      </c>
      <c r="T10" s="1">
        <f t="shared" si="1"/>
        <v>0.32435698717520667</v>
      </c>
      <c r="X10" t="s">
        <v>35</v>
      </c>
      <c r="Y10">
        <v>1</v>
      </c>
      <c r="Z10">
        <v>8</v>
      </c>
      <c r="AA10" t="s">
        <v>36</v>
      </c>
      <c r="AB10">
        <v>1</v>
      </c>
      <c r="AC10">
        <v>0.44698858261108398</v>
      </c>
      <c r="AD10">
        <v>5.0069456100463796</v>
      </c>
      <c r="AE10">
        <v>34476.463824751598</v>
      </c>
      <c r="AF10">
        <v>151635.56804403101</v>
      </c>
      <c r="AG10">
        <v>1034</v>
      </c>
      <c r="AH10">
        <v>2560</v>
      </c>
      <c r="AJ10" s="2">
        <f t="shared" si="2"/>
        <v>22.735429532097566</v>
      </c>
      <c r="AK10" s="2">
        <f t="shared" si="3"/>
        <v>99.995747514848034</v>
      </c>
      <c r="AL10" s="2">
        <f t="shared" si="4"/>
        <v>5.7950759375536799E-3</v>
      </c>
    </row>
    <row r="11" spans="1:38" x14ac:dyDescent="0.25">
      <c r="A11" t="s">
        <v>20</v>
      </c>
      <c r="B11" s="1">
        <v>1</v>
      </c>
      <c r="C11" s="1">
        <v>1034</v>
      </c>
      <c r="D11" s="1">
        <v>26749</v>
      </c>
      <c r="E11">
        <v>3</v>
      </c>
      <c r="F11">
        <v>6</v>
      </c>
      <c r="G11" s="1">
        <v>9</v>
      </c>
      <c r="H11" t="s">
        <v>17</v>
      </c>
      <c r="I11">
        <v>0.75</v>
      </c>
      <c r="J11" t="b">
        <v>1</v>
      </c>
      <c r="K11">
        <v>151973.638383224</v>
      </c>
      <c r="L11">
        <v>151972.21054250901</v>
      </c>
      <c r="M11">
        <v>0</v>
      </c>
      <c r="N11" s="1">
        <v>13143</v>
      </c>
      <c r="O11">
        <v>86400.368782997102</v>
      </c>
      <c r="P11">
        <v>151456.688528328</v>
      </c>
      <c r="Q11" s="1">
        <v>86400</v>
      </c>
      <c r="R11">
        <v>152821.53443519201</v>
      </c>
      <c r="S11" s="2">
        <f t="shared" si="0"/>
        <v>0.55792311152669516</v>
      </c>
      <c r="T11" s="1">
        <f t="shared" si="1"/>
        <v>0.34131860396466257</v>
      </c>
      <c r="X11" t="s">
        <v>35</v>
      </c>
      <c r="Y11">
        <v>1</v>
      </c>
      <c r="Z11">
        <v>9</v>
      </c>
      <c r="AA11" t="s">
        <v>36</v>
      </c>
      <c r="AB11">
        <v>3</v>
      </c>
      <c r="AC11">
        <v>0.81415390968322698</v>
      </c>
      <c r="AD11">
        <v>3.8894169330596902</v>
      </c>
      <c r="AE11">
        <v>86770.983331083</v>
      </c>
      <c r="AF11">
        <v>150644.870626605</v>
      </c>
      <c r="AG11">
        <v>1034</v>
      </c>
      <c r="AH11">
        <v>2537</v>
      </c>
      <c r="AJ11" s="2">
        <f t="shared" si="2"/>
        <v>57.096611953809671</v>
      </c>
      <c r="AK11" s="2">
        <f t="shared" si="3"/>
        <v>99.126590373881058</v>
      </c>
      <c r="AL11" s="2">
        <f t="shared" si="4"/>
        <v>4.5016399688190857E-3</v>
      </c>
    </row>
    <row r="13" spans="1:38" x14ac:dyDescent="0.25">
      <c r="N13">
        <f>AVERAGE(N2:N11)</f>
        <v>15161.3</v>
      </c>
      <c r="Q13">
        <f>AVERAGE(Q2:Q11)</f>
        <v>86400</v>
      </c>
      <c r="AG13" s="1">
        <f t="shared" ref="AG13:AH13" si="5">AVERAGE(AG2:AG11)</f>
        <v>1034</v>
      </c>
      <c r="AH13" s="1">
        <f t="shared" si="5"/>
        <v>2539.8000000000002</v>
      </c>
      <c r="AJ13" s="1">
        <f>AVERAGE(AJ2:AJ11)</f>
        <v>39.491935457098833</v>
      </c>
      <c r="AK13" s="1">
        <f t="shared" ref="AK13:AL13" si="6">AVERAGE(AK2:AK11)</f>
        <v>99.581701433203392</v>
      </c>
      <c r="AL13" s="1">
        <f t="shared" si="6"/>
        <v>5.4126047977694717E-3</v>
      </c>
    </row>
    <row r="14" spans="1:38" x14ac:dyDescent="0.25">
      <c r="N14">
        <f>_xlfn.STDEV.S(N2:N11)/SQRT(COUNT(N2:N11))</f>
        <v>1058.5419012333264</v>
      </c>
      <c r="Q14">
        <f>_xlfn.STDEV.S(Q2:Q11)/SQRT(COUNT(Q2:Q11))</f>
        <v>0</v>
      </c>
      <c r="AG14" s="1">
        <f t="shared" ref="AG14:AH14" si="7">_xlfn.STDEV.S(AG2:AG11)/SQRT(COUNT(AG2:AG11))</f>
        <v>0</v>
      </c>
      <c r="AH14" s="1">
        <f t="shared" si="7"/>
        <v>8.0357534390580536</v>
      </c>
      <c r="AJ14" s="1">
        <f>_xlfn.STDEV.S(AJ2:AJ11)/SQRT(COUNT(AJ2:AJ11))</f>
        <v>6.8035517360837243</v>
      </c>
      <c r="AK14" s="1">
        <f t="shared" ref="AK14:AL14" si="8">_xlfn.STDEV.S(AK2:AK11)/SQRT(COUNT(AK2:AK11))</f>
        <v>0.13533467537033753</v>
      </c>
      <c r="AL14" s="1">
        <f t="shared" si="8"/>
        <v>2.9687674134146527E-4</v>
      </c>
    </row>
    <row r="15" spans="1:38" x14ac:dyDescent="0.25">
      <c r="N15">
        <f>MAX(N2:N11)</f>
        <v>22336</v>
      </c>
      <c r="Q15">
        <f>MAX(Q2:Q11)</f>
        <v>86400</v>
      </c>
      <c r="AG15" s="1">
        <f t="shared" ref="AG15:AH15" si="9">MAX(AG2:AG11)</f>
        <v>1034</v>
      </c>
      <c r="AH15" s="1">
        <f t="shared" si="9"/>
        <v>2572</v>
      </c>
      <c r="AJ15" s="1">
        <f>MAX(AJ2:AJ11)</f>
        <v>80.585845642801715</v>
      </c>
      <c r="AK15" s="1">
        <f t="shared" ref="AK15:AL15" si="10">MAX(AK2:AK11)</f>
        <v>99.99773519275702</v>
      </c>
      <c r="AL15" s="1">
        <f t="shared" si="10"/>
        <v>7.378339491508624E-3</v>
      </c>
    </row>
    <row r="16" spans="1:38" x14ac:dyDescent="0.25">
      <c r="N16">
        <f>MIN(N2:N11)</f>
        <v>11418</v>
      </c>
      <c r="Q16">
        <f>MIN(Q2:Q11)</f>
        <v>86400</v>
      </c>
      <c r="AG16" s="1">
        <f t="shared" ref="AG16:AH16" si="11">MIN(AG2:AG11)</f>
        <v>1034</v>
      </c>
      <c r="AH16" s="1">
        <f t="shared" si="11"/>
        <v>2500</v>
      </c>
      <c r="AJ16" s="1">
        <f>MIN(AJ2:AJ11)</f>
        <v>22.146286439294052</v>
      </c>
      <c r="AK16" s="1">
        <f t="shared" ref="AK16:AL16" si="12">MIN(AK2:AK11)</f>
        <v>98.895232723211379</v>
      </c>
      <c r="AL16" s="1">
        <f t="shared" si="12"/>
        <v>4.4681543001422108E-3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result_NLCC_warmTrue_1_0_r227.i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</dc:creator>
  <cp:lastModifiedBy>Sangho Shim</cp:lastModifiedBy>
  <dcterms:created xsi:type="dcterms:W3CDTF">2025-04-06T21:21:38Z</dcterms:created>
  <dcterms:modified xsi:type="dcterms:W3CDTF">2025-06-11T01:43:45Z</dcterms:modified>
</cp:coreProperties>
</file>