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0A00F6E6-8F36-4F9C-8042-9560388421A3}" xr6:coauthVersionLast="47" xr6:coauthVersionMax="47" xr10:uidLastSave="{00000000-0000-0000-0000-000000000000}"/>
  <bookViews>
    <workbookView xWindow="-120" yWindow="-120" windowWidth="38640" windowHeight="15840" xr2:uid="{B31199AC-D9E2-4731-9C35-FF9DCCE34243}"/>
  </bookViews>
  <sheets>
    <sheet name="result_NLCC_warmTrue_1_0_r227.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L3" i="1"/>
  <c r="AM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M2" i="1"/>
  <c r="AL2" i="1"/>
  <c r="AK2" i="1"/>
  <c r="AI16" i="1"/>
  <c r="AH16" i="1"/>
  <c r="AI15" i="1"/>
  <c r="AH15" i="1"/>
  <c r="AI14" i="1"/>
  <c r="AH14" i="1"/>
  <c r="AI13" i="1"/>
  <c r="AH13" i="1"/>
  <c r="Q16" i="1"/>
  <c r="Q15" i="1"/>
  <c r="Q14" i="1"/>
  <c r="Q13" i="1"/>
  <c r="N16" i="1"/>
  <c r="N15" i="1"/>
  <c r="N14" i="1"/>
  <c r="N13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AL13" i="1" l="1"/>
  <c r="AM13" i="1"/>
  <c r="AL16" i="1"/>
  <c r="AK16" i="1"/>
  <c r="AM15" i="1"/>
  <c r="AM16" i="1"/>
  <c r="AL14" i="1"/>
  <c r="AM14" i="1"/>
  <c r="AK13" i="1"/>
  <c r="AK14" i="1"/>
  <c r="AK15" i="1"/>
  <c r="AL15" i="1"/>
</calcChain>
</file>

<file path=xl/sharedStrings.xml><?xml version="1.0" encoding="utf-8"?>
<sst xmlns="http://schemas.openxmlformats.org/spreadsheetml/2006/main" count="75" uniqueCount="41">
  <si>
    <t>Machine</t>
  </si>
  <si>
    <t>networkID</t>
  </si>
  <si>
    <t>nodes</t>
  </si>
  <si>
    <t>edges</t>
  </si>
  <si>
    <t>products</t>
  </si>
  <si>
    <t>options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</si>
  <si>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</si>
  <si>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</si>
  <si>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</si>
  <si>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</si>
  <si>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</si>
  <si>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</si>
  <si>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</si>
  <si>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</si>
  <si>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TL</t>
  </si>
  <si>
    <t>bestBd</t>
  </si>
  <si>
    <t>r227.ib.bridges2.psc.edu</t>
  </si>
  <si>
    <t>NL</t>
  </si>
  <si>
    <t>r203.ib.bridges2.psc.edu</t>
  </si>
  <si>
    <t>r399.ib.bridges2.psc.edu</t>
  </si>
  <si>
    <t>r096.ib.bridges2.psc.edu</t>
  </si>
  <si>
    <t>inst</t>
  </si>
  <si>
    <t>Warm (MNL)</t>
  </si>
  <si>
    <t>Gap (%)</t>
  </si>
  <si>
    <t>Improve (%)</t>
  </si>
  <si>
    <t>NetworkID</t>
  </si>
  <si>
    <t>Rep</t>
  </si>
  <si>
    <t>Method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</si>
  <si>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</si>
  <si>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</si>
  <si>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</si>
  <si>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</si>
  <si>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</si>
  <si>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</si>
  <si>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</si>
  <si>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Initial (%)</t>
  </si>
  <si>
    <t>Final (%)</t>
  </si>
  <si>
    <t>Time (%)</t>
  </si>
  <si>
    <t>doubleQ1</t>
  </si>
  <si>
    <t>doubleQ2</t>
  </si>
  <si>
    <t>Double+LS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</si>
</sst>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D80-B788-4B66-9D9E-A2C4C91AD45C}">
  <dimension ref="A1:AM16"/>
  <sheetViews>
    <sheetView tabSelected="1" topLeftCell="G1" workbookViewId="0">
      <selection activeCell="G1" sqref="G1"/>
    </sheetView>
  </sheetViews>
  <sheetFormatPr defaultRowHeight="15" x14ac:dyDescent="0.25"/>
  <cols>
    <col min="12" max="12" width="14.5703125" customWidth="1"/>
    <col min="16" max="16" width="12.85546875" customWidth="1"/>
    <col min="38" max="38" width="12.7109375" bestFit="1" customWidth="1"/>
  </cols>
  <sheetData>
    <row r="1" spans="1:39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21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  <c r="O1" t="s">
        <v>13</v>
      </c>
      <c r="P1" t="s">
        <v>22</v>
      </c>
      <c r="Q1" s="1" t="s">
        <v>14</v>
      </c>
      <c r="R1" t="s">
        <v>15</v>
      </c>
      <c r="S1" s="2" t="s">
        <v>23</v>
      </c>
      <c r="T1" s="1" t="s">
        <v>24</v>
      </c>
      <c r="X1" t="s">
        <v>0</v>
      </c>
      <c r="Y1" t="s">
        <v>25</v>
      </c>
      <c r="Z1" t="s">
        <v>26</v>
      </c>
      <c r="AA1" t="s">
        <v>27</v>
      </c>
      <c r="AB1" t="s">
        <v>38</v>
      </c>
      <c r="AC1" t="s">
        <v>39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K1" s="2" t="s">
        <v>35</v>
      </c>
      <c r="AL1" s="2" t="s">
        <v>36</v>
      </c>
      <c r="AM1" s="2" t="s">
        <v>37</v>
      </c>
    </row>
    <row r="2" spans="1:39" x14ac:dyDescent="0.25">
      <c r="A2" t="s">
        <v>16</v>
      </c>
      <c r="B2" s="1">
        <v>1</v>
      </c>
      <c r="C2" s="1">
        <v>1034</v>
      </c>
      <c r="D2" s="1">
        <v>26749</v>
      </c>
      <c r="E2">
        <v>3</v>
      </c>
      <c r="F2">
        <v>6</v>
      </c>
      <c r="G2" s="1">
        <v>0</v>
      </c>
      <c r="H2" t="s">
        <v>17</v>
      </c>
      <c r="I2">
        <v>0.75</v>
      </c>
      <c r="J2" t="b">
        <v>1</v>
      </c>
      <c r="K2">
        <v>152102.42190239899</v>
      </c>
      <c r="L2">
        <v>152101.04489538301</v>
      </c>
      <c r="M2">
        <v>0</v>
      </c>
      <c r="N2" s="1">
        <v>19481</v>
      </c>
      <c r="O2">
        <v>86400.192975044207</v>
      </c>
      <c r="P2">
        <v>151534.045656248</v>
      </c>
      <c r="Q2" s="1">
        <v>86400</v>
      </c>
      <c r="R2">
        <v>153021.68048571801</v>
      </c>
      <c r="S2" s="2">
        <f>(R2-K2)/K2*100</f>
        <v>0.60436814340069722</v>
      </c>
      <c r="T2" s="1">
        <f>(K2-P2)/P2*100</f>
        <v>0.3750815492911348</v>
      </c>
      <c r="X2" t="s">
        <v>34</v>
      </c>
      <c r="Y2">
        <v>1</v>
      </c>
      <c r="Z2">
        <v>0</v>
      </c>
      <c r="AA2" t="s">
        <v>40</v>
      </c>
      <c r="AB2">
        <v>3</v>
      </c>
      <c r="AC2">
        <v>5</v>
      </c>
      <c r="AD2">
        <v>1.89584732055664</v>
      </c>
      <c r="AE2">
        <v>7.0104255676269496</v>
      </c>
      <c r="AF2">
        <v>150294.80030862999</v>
      </c>
      <c r="AG2">
        <v>152101.050646716</v>
      </c>
      <c r="AH2">
        <v>2068</v>
      </c>
      <c r="AI2">
        <v>2553</v>
      </c>
      <c r="AK2" s="2">
        <f>AF2/L2*100</f>
        <v>98.812470625697955</v>
      </c>
      <c r="AL2" s="2">
        <f>AG2/L2*100</f>
        <v>100.00000378125804</v>
      </c>
      <c r="AM2" s="2">
        <f>AE2/Q2*100</f>
        <v>8.11391848104971E-3</v>
      </c>
    </row>
    <row r="3" spans="1:39" x14ac:dyDescent="0.25">
      <c r="A3" t="s">
        <v>18</v>
      </c>
      <c r="B3" s="1">
        <v>1</v>
      </c>
      <c r="C3" s="1">
        <v>1034</v>
      </c>
      <c r="D3" s="1">
        <v>26749</v>
      </c>
      <c r="E3">
        <v>3</v>
      </c>
      <c r="F3">
        <v>6</v>
      </c>
      <c r="G3" s="1">
        <v>1</v>
      </c>
      <c r="H3" t="s">
        <v>17</v>
      </c>
      <c r="I3">
        <v>0.75</v>
      </c>
      <c r="J3" t="b">
        <v>1</v>
      </c>
      <c r="K3">
        <v>151682.54154063601</v>
      </c>
      <c r="L3">
        <v>151681.357732848</v>
      </c>
      <c r="M3">
        <v>0</v>
      </c>
      <c r="N3" s="1">
        <v>14213</v>
      </c>
      <c r="O3">
        <v>86400.658746004105</v>
      </c>
      <c r="P3">
        <v>151136.232679643</v>
      </c>
      <c r="Q3" s="1">
        <v>86400</v>
      </c>
      <c r="R3">
        <v>152572.86040678201</v>
      </c>
      <c r="S3" s="2">
        <f t="shared" ref="S3:S11" si="0">(R3-K3)/K3*100</f>
        <v>0.58696199121075709</v>
      </c>
      <c r="T3" s="1">
        <f t="shared" ref="T3:T11" si="1">(K3-P3)/P3*100</f>
        <v>0.36146783025285556</v>
      </c>
      <c r="X3" t="s">
        <v>34</v>
      </c>
      <c r="Y3">
        <v>1</v>
      </c>
      <c r="Z3">
        <v>1</v>
      </c>
      <c r="AA3" t="s">
        <v>40</v>
      </c>
      <c r="AB3">
        <v>3</v>
      </c>
      <c r="AC3">
        <v>5</v>
      </c>
      <c r="AD3">
        <v>2.0384829044342001</v>
      </c>
      <c r="AE3">
        <v>6.48553037643432</v>
      </c>
      <c r="AF3">
        <v>149994.81238866801</v>
      </c>
      <c r="AG3">
        <v>151670.309662474</v>
      </c>
      <c r="AH3">
        <v>2068</v>
      </c>
      <c r="AI3">
        <v>2564</v>
      </c>
      <c r="AK3" s="2">
        <f t="shared" ref="AK3:AK11" si="2">AF3/L3*100</f>
        <v>98.888099784054901</v>
      </c>
      <c r="AL3" s="2">
        <f t="shared" ref="AL3:AL11" si="3">AG3/L3*100</f>
        <v>99.992716263528266</v>
      </c>
      <c r="AM3" s="2">
        <f t="shared" ref="AM3:AM11" si="4">AE3/Q3*100</f>
        <v>7.5064008986508324E-3</v>
      </c>
    </row>
    <row r="4" spans="1:39" x14ac:dyDescent="0.25">
      <c r="A4" t="s">
        <v>18</v>
      </c>
      <c r="B4" s="1">
        <v>1</v>
      </c>
      <c r="C4" s="1">
        <v>1034</v>
      </c>
      <c r="D4" s="1">
        <v>26749</v>
      </c>
      <c r="E4">
        <v>3</v>
      </c>
      <c r="F4">
        <v>6</v>
      </c>
      <c r="G4" s="1">
        <v>2</v>
      </c>
      <c r="H4" t="s">
        <v>17</v>
      </c>
      <c r="I4">
        <v>0.75</v>
      </c>
      <c r="J4" t="b">
        <v>1</v>
      </c>
      <c r="K4">
        <v>152023.54874741199</v>
      </c>
      <c r="L4">
        <v>152022.038839513</v>
      </c>
      <c r="M4">
        <v>0</v>
      </c>
      <c r="N4" s="1">
        <v>13604</v>
      </c>
      <c r="O4">
        <v>86400.209132909702</v>
      </c>
      <c r="P4">
        <v>151499.46437216099</v>
      </c>
      <c r="Q4" s="1">
        <v>86400</v>
      </c>
      <c r="R4">
        <v>153225.64828602099</v>
      </c>
      <c r="S4" s="2">
        <f t="shared" si="0"/>
        <v>0.79073245461879238</v>
      </c>
      <c r="T4" s="1">
        <f t="shared" si="1"/>
        <v>0.34593150373362058</v>
      </c>
      <c r="X4" t="s">
        <v>34</v>
      </c>
      <c r="Y4">
        <v>1</v>
      </c>
      <c r="Z4">
        <v>2</v>
      </c>
      <c r="AA4" t="s">
        <v>40</v>
      </c>
      <c r="AB4">
        <v>3</v>
      </c>
      <c r="AC4">
        <v>5</v>
      </c>
      <c r="AD4">
        <v>2.1775851249694802</v>
      </c>
      <c r="AE4">
        <v>6.4183292388915998</v>
      </c>
      <c r="AF4">
        <v>150223.40226935301</v>
      </c>
      <c r="AG4">
        <v>151995.282275673</v>
      </c>
      <c r="AH4">
        <v>2068</v>
      </c>
      <c r="AI4">
        <v>2541</v>
      </c>
      <c r="AK4" s="2">
        <f t="shared" si="2"/>
        <v>98.816858013555006</v>
      </c>
      <c r="AL4" s="2">
        <f t="shared" si="3"/>
        <v>99.982399549404647</v>
      </c>
      <c r="AM4" s="2">
        <f t="shared" si="4"/>
        <v>7.4286218042726847E-3</v>
      </c>
    </row>
    <row r="5" spans="1:39" x14ac:dyDescent="0.25">
      <c r="A5" t="s">
        <v>18</v>
      </c>
      <c r="B5" s="1">
        <v>1</v>
      </c>
      <c r="C5" s="1">
        <v>1034</v>
      </c>
      <c r="D5" s="1">
        <v>26749</v>
      </c>
      <c r="E5">
        <v>3</v>
      </c>
      <c r="F5">
        <v>6</v>
      </c>
      <c r="G5" s="1">
        <v>3</v>
      </c>
      <c r="H5" t="s">
        <v>17</v>
      </c>
      <c r="I5">
        <v>0.75</v>
      </c>
      <c r="J5" t="b">
        <v>1</v>
      </c>
      <c r="K5">
        <v>149151.40989641199</v>
      </c>
      <c r="L5">
        <v>149149.90006901999</v>
      </c>
      <c r="M5">
        <v>0</v>
      </c>
      <c r="N5" s="1">
        <v>22336</v>
      </c>
      <c r="O5">
        <v>86400.410178899707</v>
      </c>
      <c r="P5">
        <v>148604.72824799301</v>
      </c>
      <c r="Q5" s="1">
        <v>86400</v>
      </c>
      <c r="R5">
        <v>149339.43867101401</v>
      </c>
      <c r="S5" s="2">
        <f t="shared" si="0"/>
        <v>0.12606570379227891</v>
      </c>
      <c r="T5" s="1">
        <f t="shared" si="1"/>
        <v>0.36787634879737413</v>
      </c>
      <c r="X5" t="s">
        <v>34</v>
      </c>
      <c r="Y5">
        <v>1</v>
      </c>
      <c r="Z5">
        <v>3</v>
      </c>
      <c r="AA5" t="s">
        <v>40</v>
      </c>
      <c r="AB5">
        <v>3</v>
      </c>
      <c r="AC5">
        <v>5</v>
      </c>
      <c r="AD5">
        <v>2.2092113494872998</v>
      </c>
      <c r="AE5">
        <v>7.1735312938690097</v>
      </c>
      <c r="AF5">
        <v>147196.67504092099</v>
      </c>
      <c r="AG5">
        <v>149104.09381439001</v>
      </c>
      <c r="AH5">
        <v>2068</v>
      </c>
      <c r="AI5">
        <v>2574</v>
      </c>
      <c r="AK5" s="2">
        <f t="shared" si="2"/>
        <v>98.690428201966526</v>
      </c>
      <c r="AL5" s="2">
        <f t="shared" si="3"/>
        <v>99.969288444304169</v>
      </c>
      <c r="AM5" s="2">
        <f t="shared" si="4"/>
        <v>8.3026982567928342E-3</v>
      </c>
    </row>
    <row r="6" spans="1:39" x14ac:dyDescent="0.25">
      <c r="A6" t="s">
        <v>19</v>
      </c>
      <c r="B6" s="1">
        <v>1</v>
      </c>
      <c r="C6" s="1">
        <v>1034</v>
      </c>
      <c r="D6" s="1">
        <v>26749</v>
      </c>
      <c r="E6">
        <v>3</v>
      </c>
      <c r="F6">
        <v>6</v>
      </c>
      <c r="G6" s="1">
        <v>4</v>
      </c>
      <c r="H6" t="s">
        <v>17</v>
      </c>
      <c r="I6">
        <v>0.75</v>
      </c>
      <c r="J6" t="b">
        <v>1</v>
      </c>
      <c r="K6">
        <v>153650.20821627299</v>
      </c>
      <c r="L6">
        <v>153648.92821645399</v>
      </c>
      <c r="M6">
        <v>0</v>
      </c>
      <c r="N6" s="1">
        <v>15733</v>
      </c>
      <c r="O6">
        <v>86401.095445871295</v>
      </c>
      <c r="P6">
        <v>153116.48930140701</v>
      </c>
      <c r="Q6" s="1">
        <v>86400</v>
      </c>
      <c r="R6">
        <v>154116.80213075801</v>
      </c>
      <c r="S6" s="2">
        <f t="shared" si="0"/>
        <v>0.30367281626345105</v>
      </c>
      <c r="T6" s="1">
        <f t="shared" si="1"/>
        <v>0.34857050164947673</v>
      </c>
      <c r="X6" t="s">
        <v>34</v>
      </c>
      <c r="Y6">
        <v>1</v>
      </c>
      <c r="Z6">
        <v>4</v>
      </c>
      <c r="AA6" t="s">
        <v>40</v>
      </c>
      <c r="AB6">
        <v>3</v>
      </c>
      <c r="AC6">
        <v>5</v>
      </c>
      <c r="AD6">
        <v>2.1069059371948198</v>
      </c>
      <c r="AE6">
        <v>6.5351054668426496</v>
      </c>
      <c r="AF6">
        <v>152000.144004225</v>
      </c>
      <c r="AG6">
        <v>153648.93030745501</v>
      </c>
      <c r="AH6">
        <v>2068</v>
      </c>
      <c r="AI6">
        <v>2541</v>
      </c>
      <c r="AK6" s="2">
        <f t="shared" si="2"/>
        <v>98.92691460241997</v>
      </c>
      <c r="AL6" s="2">
        <f t="shared" si="3"/>
        <v>100.00000136089528</v>
      </c>
      <c r="AM6" s="2">
        <f t="shared" si="4"/>
        <v>7.5637794755123262E-3</v>
      </c>
    </row>
    <row r="7" spans="1:39" x14ac:dyDescent="0.25">
      <c r="A7" t="s">
        <v>19</v>
      </c>
      <c r="B7" s="1">
        <v>1</v>
      </c>
      <c r="C7" s="1">
        <v>1034</v>
      </c>
      <c r="D7" s="1">
        <v>26749</v>
      </c>
      <c r="E7">
        <v>3</v>
      </c>
      <c r="F7">
        <v>6</v>
      </c>
      <c r="G7" s="1">
        <v>5</v>
      </c>
      <c r="H7" t="s">
        <v>17</v>
      </c>
      <c r="I7">
        <v>0.75</v>
      </c>
      <c r="J7" t="b">
        <v>1</v>
      </c>
      <c r="K7">
        <v>152617.94904004401</v>
      </c>
      <c r="L7">
        <v>152616.44133631999</v>
      </c>
      <c r="M7">
        <v>0</v>
      </c>
      <c r="N7" s="1">
        <v>15047</v>
      </c>
      <c r="O7">
        <v>86400.458243131594</v>
      </c>
      <c r="P7">
        <v>152092.00950693199</v>
      </c>
      <c r="Q7" s="1">
        <v>86400</v>
      </c>
      <c r="R7">
        <v>153259.05230506399</v>
      </c>
      <c r="S7" s="2">
        <f t="shared" si="0"/>
        <v>0.42007068569095013</v>
      </c>
      <c r="T7" s="1">
        <f t="shared" si="1"/>
        <v>0.34580352696835565</v>
      </c>
      <c r="X7" t="s">
        <v>34</v>
      </c>
      <c r="Y7">
        <v>1</v>
      </c>
      <c r="Z7">
        <v>5</v>
      </c>
      <c r="AA7" t="s">
        <v>40</v>
      </c>
      <c r="AB7">
        <v>3</v>
      </c>
      <c r="AC7">
        <v>5</v>
      </c>
      <c r="AD7">
        <v>2.1834449768066402</v>
      </c>
      <c r="AE7">
        <v>6.6498572826385498</v>
      </c>
      <c r="AF7">
        <v>151000.76100883799</v>
      </c>
      <c r="AG7">
        <v>152616.472605344</v>
      </c>
      <c r="AH7">
        <v>2068</v>
      </c>
      <c r="AI7">
        <v>2530</v>
      </c>
      <c r="AK7" s="2">
        <f t="shared" si="2"/>
        <v>98.941345825302321</v>
      </c>
      <c r="AL7" s="2">
        <f t="shared" si="3"/>
        <v>100.00002048863395</v>
      </c>
      <c r="AM7" s="2">
        <f t="shared" si="4"/>
        <v>7.6965940771279518E-3</v>
      </c>
    </row>
    <row r="8" spans="1:39" x14ac:dyDescent="0.25">
      <c r="A8" t="s">
        <v>19</v>
      </c>
      <c r="B8" s="1">
        <v>1</v>
      </c>
      <c r="C8" s="1">
        <v>1034</v>
      </c>
      <c r="D8" s="1">
        <v>26749</v>
      </c>
      <c r="E8">
        <v>3</v>
      </c>
      <c r="F8">
        <v>6</v>
      </c>
      <c r="G8" s="1">
        <v>6</v>
      </c>
      <c r="H8" t="s">
        <v>17</v>
      </c>
      <c r="I8">
        <v>0.75</v>
      </c>
      <c r="J8" t="b">
        <v>1</v>
      </c>
      <c r="K8">
        <v>151155.30309999999</v>
      </c>
      <c r="L8">
        <v>151153.82250000001</v>
      </c>
      <c r="M8">
        <v>0</v>
      </c>
      <c r="N8" s="1">
        <v>12277</v>
      </c>
      <c r="O8">
        <v>86400.391650000005</v>
      </c>
      <c r="P8">
        <v>150624.06880000001</v>
      </c>
      <c r="Q8" s="1">
        <v>86400</v>
      </c>
      <c r="R8">
        <v>152021.54199999999</v>
      </c>
      <c r="S8" s="2">
        <f t="shared" si="0"/>
        <v>0.57307873573374923</v>
      </c>
      <c r="T8" s="1">
        <f t="shared" si="1"/>
        <v>0.35268885260652438</v>
      </c>
      <c r="X8" t="s">
        <v>34</v>
      </c>
      <c r="Y8">
        <v>1</v>
      </c>
      <c r="Z8">
        <v>6</v>
      </c>
      <c r="AA8" t="s">
        <v>40</v>
      </c>
      <c r="AB8">
        <v>3</v>
      </c>
      <c r="AC8">
        <v>5</v>
      </c>
      <c r="AD8">
        <v>2.1170465946197501</v>
      </c>
      <c r="AE8">
        <v>6.2551188468933097</v>
      </c>
      <c r="AF8">
        <v>149285.86598379101</v>
      </c>
      <c r="AG8">
        <v>151153.86939966999</v>
      </c>
      <c r="AH8">
        <v>2068</v>
      </c>
      <c r="AI8">
        <v>2568</v>
      </c>
      <c r="AK8" s="2">
        <f t="shared" si="2"/>
        <v>98.76420160250396</v>
      </c>
      <c r="AL8" s="2">
        <f t="shared" si="3"/>
        <v>100.00003102777634</v>
      </c>
      <c r="AM8" s="2">
        <f t="shared" si="4"/>
        <v>7.2397208876079974E-3</v>
      </c>
    </row>
    <row r="9" spans="1:39" x14ac:dyDescent="0.25">
      <c r="A9" t="s">
        <v>20</v>
      </c>
      <c r="B9" s="1">
        <v>1</v>
      </c>
      <c r="C9" s="1">
        <v>1034</v>
      </c>
      <c r="D9" s="1">
        <v>26749</v>
      </c>
      <c r="E9">
        <v>3</v>
      </c>
      <c r="F9">
        <v>6</v>
      </c>
      <c r="G9" s="1">
        <v>7</v>
      </c>
      <c r="H9" t="s">
        <v>17</v>
      </c>
      <c r="I9">
        <v>0.75</v>
      </c>
      <c r="J9" t="b">
        <v>1</v>
      </c>
      <c r="K9">
        <v>152584.85454162399</v>
      </c>
      <c r="L9">
        <v>152583.25981564901</v>
      </c>
      <c r="M9">
        <v>0</v>
      </c>
      <c r="N9" s="1">
        <v>11418</v>
      </c>
      <c r="O9">
        <v>86400.300486087799</v>
      </c>
      <c r="P9">
        <v>152020.18644770401</v>
      </c>
      <c r="Q9" s="1">
        <v>86400</v>
      </c>
      <c r="R9">
        <v>153605.740435735</v>
      </c>
      <c r="S9" s="2">
        <f t="shared" si="0"/>
        <v>0.66906109205780862</v>
      </c>
      <c r="T9" s="1">
        <f t="shared" si="1"/>
        <v>0.37144283737228317</v>
      </c>
      <c r="X9" t="s">
        <v>34</v>
      </c>
      <c r="Y9">
        <v>1</v>
      </c>
      <c r="Z9">
        <v>7</v>
      </c>
      <c r="AA9" t="s">
        <v>40</v>
      </c>
      <c r="AB9">
        <v>3</v>
      </c>
      <c r="AC9">
        <v>5</v>
      </c>
      <c r="AD9">
        <v>2.1600193977355899</v>
      </c>
      <c r="AE9">
        <v>7.4133594036102197</v>
      </c>
      <c r="AF9">
        <v>150758.24945048901</v>
      </c>
      <c r="AG9">
        <v>152583.27922492201</v>
      </c>
      <c r="AH9">
        <v>2068</v>
      </c>
      <c r="AI9">
        <v>2531</v>
      </c>
      <c r="AK9" s="2">
        <f t="shared" si="2"/>
        <v>98.803924908037104</v>
      </c>
      <c r="AL9" s="2">
        <f t="shared" si="3"/>
        <v>100.0000127204472</v>
      </c>
      <c r="AM9" s="2">
        <f t="shared" si="4"/>
        <v>8.5802770875118284E-3</v>
      </c>
    </row>
    <row r="10" spans="1:39" x14ac:dyDescent="0.25">
      <c r="A10" t="s">
        <v>20</v>
      </c>
      <c r="B10" s="1">
        <v>1</v>
      </c>
      <c r="C10" s="1">
        <v>1034</v>
      </c>
      <c r="D10" s="1">
        <v>26749</v>
      </c>
      <c r="E10">
        <v>3</v>
      </c>
      <c r="F10">
        <v>6</v>
      </c>
      <c r="G10" s="1">
        <v>8</v>
      </c>
      <c r="H10" t="s">
        <v>17</v>
      </c>
      <c r="I10">
        <v>0.75</v>
      </c>
      <c r="J10" t="b">
        <v>1</v>
      </c>
      <c r="K10">
        <v>151643.487580174</v>
      </c>
      <c r="L10">
        <v>151642.016598271</v>
      </c>
      <c r="M10">
        <v>0</v>
      </c>
      <c r="N10" s="1">
        <v>14361</v>
      </c>
      <c r="O10">
        <v>86400.7466609478</v>
      </c>
      <c r="P10">
        <v>151153.211577084</v>
      </c>
      <c r="Q10" s="1">
        <v>86400</v>
      </c>
      <c r="R10">
        <v>152370.94266770501</v>
      </c>
      <c r="S10" s="2">
        <f t="shared" si="0"/>
        <v>0.47971403133708779</v>
      </c>
      <c r="T10" s="1">
        <f t="shared" si="1"/>
        <v>0.32435698717520667</v>
      </c>
      <c r="X10" t="s">
        <v>34</v>
      </c>
      <c r="Y10">
        <v>1</v>
      </c>
      <c r="Z10">
        <v>8</v>
      </c>
      <c r="AA10" t="s">
        <v>40</v>
      </c>
      <c r="AB10">
        <v>3</v>
      </c>
      <c r="AC10">
        <v>5</v>
      </c>
      <c r="AD10">
        <v>2.4340281486511199</v>
      </c>
      <c r="AE10">
        <v>7.4597132205963099</v>
      </c>
      <c r="AF10">
        <v>149675.14072945301</v>
      </c>
      <c r="AG10">
        <v>151600.52752693501</v>
      </c>
      <c r="AH10">
        <v>2068</v>
      </c>
      <c r="AI10">
        <v>2564</v>
      </c>
      <c r="AK10" s="2">
        <f t="shared" si="2"/>
        <v>98.702947960637701</v>
      </c>
      <c r="AL10" s="2">
        <f t="shared" si="3"/>
        <v>99.972640121605679</v>
      </c>
      <c r="AM10" s="2">
        <f t="shared" si="4"/>
        <v>8.6339273386531364E-3</v>
      </c>
    </row>
    <row r="11" spans="1:39" x14ac:dyDescent="0.25">
      <c r="A11" t="s">
        <v>20</v>
      </c>
      <c r="B11" s="1">
        <v>1</v>
      </c>
      <c r="C11" s="1">
        <v>1034</v>
      </c>
      <c r="D11" s="1">
        <v>26749</v>
      </c>
      <c r="E11">
        <v>3</v>
      </c>
      <c r="F11">
        <v>6</v>
      </c>
      <c r="G11" s="1">
        <v>9</v>
      </c>
      <c r="H11" t="s">
        <v>17</v>
      </c>
      <c r="I11">
        <v>0.75</v>
      </c>
      <c r="J11" t="b">
        <v>1</v>
      </c>
      <c r="K11">
        <v>151973.638383224</v>
      </c>
      <c r="L11">
        <v>151972.21054250901</v>
      </c>
      <c r="M11">
        <v>0</v>
      </c>
      <c r="N11" s="1">
        <v>13143</v>
      </c>
      <c r="O11">
        <v>86400.368782997102</v>
      </c>
      <c r="P11">
        <v>151456.688528328</v>
      </c>
      <c r="Q11" s="1">
        <v>86400</v>
      </c>
      <c r="R11">
        <v>152821.53443519201</v>
      </c>
      <c r="S11" s="2">
        <f t="shared" si="0"/>
        <v>0.55792311152669516</v>
      </c>
      <c r="T11" s="1">
        <f t="shared" si="1"/>
        <v>0.34131860396466257</v>
      </c>
      <c r="X11" t="s">
        <v>34</v>
      </c>
      <c r="Y11">
        <v>1</v>
      </c>
      <c r="Z11">
        <v>9</v>
      </c>
      <c r="AA11" t="s">
        <v>40</v>
      </c>
      <c r="AB11">
        <v>3</v>
      </c>
      <c r="AC11">
        <v>5</v>
      </c>
      <c r="AD11">
        <v>2.1078245639800999</v>
      </c>
      <c r="AE11">
        <v>6.0070397853851301</v>
      </c>
      <c r="AF11">
        <v>150132.234860528</v>
      </c>
      <c r="AG11">
        <v>151914.70885977699</v>
      </c>
      <c r="AH11">
        <v>2068</v>
      </c>
      <c r="AI11">
        <v>2546</v>
      </c>
      <c r="AK11" s="2">
        <f t="shared" si="2"/>
        <v>98.789268330431796</v>
      </c>
      <c r="AL11" s="2">
        <f t="shared" si="3"/>
        <v>99.962163028012313</v>
      </c>
      <c r="AM11" s="2">
        <f t="shared" si="4"/>
        <v>6.9525923441957523E-3</v>
      </c>
    </row>
    <row r="13" spans="1:39" x14ac:dyDescent="0.25">
      <c r="N13">
        <f>AVERAGE(N2:N11)</f>
        <v>15161.3</v>
      </c>
      <c r="Q13">
        <f>AVERAGE(Q2:Q11)</f>
        <v>86400</v>
      </c>
      <c r="AH13" s="1">
        <f t="shared" ref="AH13:AI13" si="5">AVERAGE(AH2:AH11)</f>
        <v>2068</v>
      </c>
      <c r="AI13" s="1">
        <f t="shared" si="5"/>
        <v>2551.1999999999998</v>
      </c>
      <c r="AK13" s="1">
        <f>AVERAGE(AK2:AK11)</f>
        <v>98.813645985460724</v>
      </c>
      <c r="AL13" s="1">
        <f t="shared" ref="AL13:AM13" si="6">AVERAGE(AL2:AL11)</f>
        <v>99.987927678586601</v>
      </c>
      <c r="AM13" s="1">
        <f t="shared" si="6"/>
        <v>7.8018530651375057E-3</v>
      </c>
    </row>
    <row r="14" spans="1:39" x14ac:dyDescent="0.25">
      <c r="N14">
        <f>_xlfn.STDEV.S(N2:N11)/SQRT(COUNT(N2:N11))</f>
        <v>1058.5419012333264</v>
      </c>
      <c r="Q14">
        <f>_xlfn.STDEV.S(Q2:Q11)/SQRT(COUNT(Q2:Q11))</f>
        <v>0</v>
      </c>
      <c r="AH14" s="1">
        <f t="shared" ref="AH14:AI14" si="7">_xlfn.STDEV.S(AH2:AH11)/SQRT(COUNT(AH2:AH11))</f>
        <v>0</v>
      </c>
      <c r="AI14" s="1">
        <f t="shared" si="7"/>
        <v>4.9728149863924038</v>
      </c>
      <c r="AK14" s="1">
        <f>_xlfn.STDEV.S(AK2:AK11)/SQRT(COUNT(AK2:AK11))</f>
        <v>2.6928359006297704E-2</v>
      </c>
      <c r="AL14" s="1">
        <f t="shared" ref="AL14:AM14" si="8">_xlfn.STDEV.S(AL2:AL11)/SQRT(COUNT(AL2:AL11))</f>
        <v>4.7478882366985605E-3</v>
      </c>
      <c r="AM14" s="1">
        <f t="shared" si="8"/>
        <v>1.8190689583225762E-4</v>
      </c>
    </row>
    <row r="15" spans="1:39" x14ac:dyDescent="0.25">
      <c r="N15">
        <f>MAX(N2:N11)</f>
        <v>22336</v>
      </c>
      <c r="Q15">
        <f>MAX(Q2:Q11)</f>
        <v>86400</v>
      </c>
      <c r="AH15" s="1">
        <f t="shared" ref="AH15:AI15" si="9">MAX(AH2:AH11)</f>
        <v>2068</v>
      </c>
      <c r="AI15" s="1">
        <f t="shared" si="9"/>
        <v>2574</v>
      </c>
      <c r="AK15" s="1">
        <f>MAX(AK2:AK11)</f>
        <v>98.941345825302321</v>
      </c>
      <c r="AL15" s="1">
        <f t="shared" ref="AL15:AM15" si="10">MAX(AL2:AL11)</f>
        <v>100.00003102777634</v>
      </c>
      <c r="AM15" s="1">
        <f t="shared" si="10"/>
        <v>8.6339273386531364E-3</v>
      </c>
    </row>
    <row r="16" spans="1:39" x14ac:dyDescent="0.25">
      <c r="N16">
        <f>MIN(N2:N11)</f>
        <v>11418</v>
      </c>
      <c r="Q16">
        <f>MIN(Q2:Q11)</f>
        <v>86400</v>
      </c>
      <c r="AH16" s="1">
        <f t="shared" ref="AH16:AI16" si="11">MIN(AH2:AH11)</f>
        <v>2068</v>
      </c>
      <c r="AI16" s="1">
        <f t="shared" si="11"/>
        <v>2530</v>
      </c>
      <c r="AK16" s="1">
        <f>MIN(AK2:AK11)</f>
        <v>98.690428201966526</v>
      </c>
      <c r="AL16" s="1">
        <f t="shared" ref="AL16:AM16" si="12">MIN(AL2:AL11)</f>
        <v>99.962163028012313</v>
      </c>
      <c r="AM16" s="1">
        <f t="shared" si="12"/>
        <v>6.9525923441957523E-3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result_NLCC_warmTrue_1_0_r227.i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2025-04-06T21:21:38Z</dcterms:created>
  <dcterms:modified xsi:type="dcterms:W3CDTF">2025-06-11T02:34:43Z</dcterms:modified>
</cp:coreProperties>
</file>