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김상현-심상호\pnr_code_revised\arr_constrained_pnr_I3405_J170_Seoul\result\"/>
    </mc:Choice>
  </mc:AlternateContent>
  <xr:revisionPtr revIDLastSave="0" documentId="13_ncr:1_{DC524140-C543-49F1-B719-C9EA83749F3F}" xr6:coauthVersionLast="47" xr6:coauthVersionMax="47" xr10:uidLastSave="{00000000-0000-0000-0000-000000000000}"/>
  <bookViews>
    <workbookView xWindow="-120" yWindow="-120" windowWidth="38640" windowHeight="15720" activeTab="3" xr2:uid="{20510469-3CF2-47B2-A8D2-4586C57A4FBF}"/>
  </bookViews>
  <sheets>
    <sheet name="logSum70" sheetId="1" r:id="rId1"/>
    <sheet name="logSum100" sheetId="6" r:id="rId2"/>
    <sheet name="logSum75" sheetId="5" r:id="rId3"/>
    <sheet name="logSum50" sheetId="4" r:id="rId4"/>
    <sheet name="logSum25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3" l="1"/>
  <c r="O10" i="3"/>
  <c r="O9" i="3"/>
  <c r="O8" i="3"/>
  <c r="O11" i="4"/>
  <c r="O10" i="4"/>
  <c r="O9" i="4"/>
  <c r="O8" i="4"/>
  <c r="O11" i="5"/>
  <c r="O10" i="5"/>
  <c r="O9" i="5"/>
  <c r="O8" i="5"/>
  <c r="O11" i="6"/>
  <c r="O10" i="6"/>
  <c r="O9" i="6"/>
  <c r="O8" i="6"/>
  <c r="O11" i="1"/>
  <c r="O10" i="1"/>
  <c r="O9" i="1"/>
  <c r="O8" i="1"/>
  <c r="O3" i="6"/>
  <c r="O4" i="6"/>
  <c r="O5" i="6"/>
  <c r="O2" i="6"/>
  <c r="O6" i="5"/>
  <c r="O2" i="5"/>
  <c r="O6" i="4"/>
  <c r="O2" i="4"/>
  <c r="O4" i="3"/>
  <c r="O5" i="3"/>
  <c r="O6" i="3"/>
  <c r="O3" i="3"/>
  <c r="O6" i="1"/>
  <c r="O2" i="1"/>
</calcChain>
</file>

<file path=xl/sharedStrings.xml><?xml version="1.0" encoding="utf-8"?>
<sst xmlns="http://schemas.openxmlformats.org/spreadsheetml/2006/main" count="215" uniqueCount="43">
  <si>
    <t>Machine</t>
  </si>
  <si>
    <t>Core</t>
  </si>
  <si>
    <t>Instance</t>
  </si>
  <si>
    <t>Hubs</t>
  </si>
  <si>
    <t>Alternatives</t>
  </si>
  <si>
    <t>Origins</t>
  </si>
  <si>
    <t>Destins</t>
  </si>
  <si>
    <t>tolError</t>
  </si>
  <si>
    <t>logSum</t>
  </si>
  <si>
    <t>Time Limit</t>
  </si>
  <si>
    <t>Elapse Time</t>
  </si>
  <si>
    <t>Best Time</t>
  </si>
  <si>
    <t>Best Trial</t>
  </si>
  <si>
    <t>Best Demand</t>
  </si>
  <si>
    <t>selectedHub0</t>
  </si>
  <si>
    <t>selectedHub1</t>
  </si>
  <si>
    <t>selectedHub2</t>
  </si>
  <si>
    <t>selectedHub3</t>
  </si>
  <si>
    <t>selectedHub4</t>
  </si>
  <si>
    <t>selectedHub5</t>
  </si>
  <si>
    <t>selectedHub6</t>
  </si>
  <si>
    <t>selectedHub7</t>
  </si>
  <si>
    <t>selectedHub8</t>
  </si>
  <si>
    <t>selectedHub9</t>
  </si>
  <si>
    <t>selectedHub10</t>
  </si>
  <si>
    <t>selectedHub11</t>
  </si>
  <si>
    <t>selectedHub12</t>
  </si>
  <si>
    <t>selectedHub13</t>
  </si>
  <si>
    <t>selectedHub14</t>
  </si>
  <si>
    <t>selectedHub15</t>
  </si>
  <si>
    <t>selectedHub16</t>
  </si>
  <si>
    <t>selectedHub17</t>
  </si>
  <si>
    <t>selectedHub18</t>
  </si>
  <si>
    <t>selectedHub19</t>
  </si>
  <si>
    <t>DESKTOP-ASQ3AP9</t>
  </si>
  <si>
    <t>if_logSum</t>
  </si>
  <si>
    <t>Best If</t>
  </si>
  <si>
    <t>Demand If</t>
  </si>
  <si>
    <t>Gap If (%)</t>
  </si>
  <si>
    <t>DESKTOP-ASQ3AP10</t>
  </si>
  <si>
    <t>DESKTOP-ASQ3AP11</t>
  </si>
  <si>
    <t>DESKTOP-ASQ3AP12</t>
  </si>
  <si>
    <t>DESKTOP-ASQ3AP13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</si>
</sst>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85E1-7CA7-40E8-982F-127CF37DDD09}">
  <dimension ref="A1:AL11"/>
  <sheetViews>
    <sheetView workbookViewId="0">
      <selection activeCell="O8" sqref="O8:O1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38</v>
      </c>
      <c r="P1" t="s">
        <v>37</v>
      </c>
      <c r="Q1" t="s">
        <v>36</v>
      </c>
      <c r="R1" t="s">
        <v>35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</row>
    <row r="2" spans="1:38" x14ac:dyDescent="0.25">
      <c r="A2" t="s">
        <v>34</v>
      </c>
      <c r="B2">
        <v>1</v>
      </c>
      <c r="C2">
        <v>0</v>
      </c>
      <c r="D2">
        <v>20</v>
      </c>
      <c r="E2">
        <v>170</v>
      </c>
      <c r="F2">
        <v>1135</v>
      </c>
      <c r="G2">
        <v>3</v>
      </c>
      <c r="H2" s="1">
        <v>9.9999999999999995E-8</v>
      </c>
      <c r="I2">
        <v>0.7</v>
      </c>
      <c r="J2">
        <v>36000</v>
      </c>
      <c r="K2">
        <v>36000.047769999997</v>
      </c>
      <c r="L2">
        <v>1160.447177</v>
      </c>
      <c r="M2">
        <v>5740</v>
      </c>
      <c r="N2">
        <v>7753.0208309999998</v>
      </c>
      <c r="O2" s="3">
        <f>(Q2-P2)/Q2*100</f>
        <v>1.4271881201250374</v>
      </c>
      <c r="P2">
        <v>7480.55765871107</v>
      </c>
      <c r="Q2">
        <v>7588.8650390000003</v>
      </c>
      <c r="R2">
        <v>0.25</v>
      </c>
      <c r="S2">
        <v>1</v>
      </c>
      <c r="T2">
        <v>8</v>
      </c>
      <c r="U2">
        <v>10</v>
      </c>
      <c r="V2">
        <v>52</v>
      </c>
      <c r="W2">
        <v>69</v>
      </c>
      <c r="X2">
        <v>97</v>
      </c>
      <c r="Y2">
        <v>98</v>
      </c>
      <c r="Z2">
        <v>100</v>
      </c>
      <c r="AA2">
        <v>103</v>
      </c>
      <c r="AB2">
        <v>120</v>
      </c>
      <c r="AC2">
        <v>122</v>
      </c>
      <c r="AD2">
        <v>123</v>
      </c>
      <c r="AE2">
        <v>124</v>
      </c>
      <c r="AF2">
        <v>129</v>
      </c>
      <c r="AG2">
        <v>138</v>
      </c>
      <c r="AH2">
        <v>141</v>
      </c>
      <c r="AI2">
        <v>145</v>
      </c>
      <c r="AJ2">
        <v>153</v>
      </c>
      <c r="AK2">
        <v>159</v>
      </c>
      <c r="AL2">
        <v>160</v>
      </c>
    </row>
    <row r="3" spans="1:38" x14ac:dyDescent="0.25">
      <c r="A3" t="s">
        <v>34</v>
      </c>
      <c r="B3">
        <v>1</v>
      </c>
      <c r="C3">
        <v>0</v>
      </c>
      <c r="D3">
        <v>20</v>
      </c>
      <c r="E3">
        <v>170</v>
      </c>
      <c r="F3">
        <v>1135</v>
      </c>
      <c r="G3">
        <v>3</v>
      </c>
      <c r="H3" s="1">
        <v>9.9999999999999995E-8</v>
      </c>
      <c r="I3">
        <v>0.7</v>
      </c>
      <c r="J3">
        <v>36000</v>
      </c>
      <c r="K3">
        <v>36000.047769999997</v>
      </c>
      <c r="L3">
        <v>1160.447177</v>
      </c>
      <c r="M3">
        <v>5740</v>
      </c>
      <c r="N3">
        <v>7753.0208309999998</v>
      </c>
      <c r="O3" s="3">
        <v>0</v>
      </c>
      <c r="P3">
        <v>7702.3752824145104</v>
      </c>
      <c r="Q3">
        <v>7702.375282</v>
      </c>
      <c r="R3">
        <v>0.5</v>
      </c>
      <c r="S3">
        <v>1</v>
      </c>
      <c r="T3">
        <v>8</v>
      </c>
      <c r="U3">
        <v>10</v>
      </c>
      <c r="V3">
        <v>52</v>
      </c>
      <c r="W3">
        <v>69</v>
      </c>
      <c r="X3">
        <v>97</v>
      </c>
      <c r="Y3">
        <v>98</v>
      </c>
      <c r="Z3">
        <v>100</v>
      </c>
      <c r="AA3">
        <v>103</v>
      </c>
      <c r="AB3">
        <v>120</v>
      </c>
      <c r="AC3">
        <v>122</v>
      </c>
      <c r="AD3">
        <v>123</v>
      </c>
      <c r="AE3">
        <v>124</v>
      </c>
      <c r="AF3">
        <v>129</v>
      </c>
      <c r="AG3">
        <v>138</v>
      </c>
      <c r="AH3">
        <v>141</v>
      </c>
      <c r="AI3">
        <v>145</v>
      </c>
      <c r="AJ3">
        <v>153</v>
      </c>
      <c r="AK3">
        <v>159</v>
      </c>
      <c r="AL3">
        <v>160</v>
      </c>
    </row>
    <row r="4" spans="1:38" x14ac:dyDescent="0.25">
      <c r="A4" t="s">
        <v>34</v>
      </c>
      <c r="B4">
        <v>1</v>
      </c>
      <c r="C4">
        <v>0</v>
      </c>
      <c r="D4">
        <v>20</v>
      </c>
      <c r="E4">
        <v>170</v>
      </c>
      <c r="F4">
        <v>1135</v>
      </c>
      <c r="G4">
        <v>3</v>
      </c>
      <c r="H4" s="1">
        <v>9.9999999999999995E-8</v>
      </c>
      <c r="I4">
        <v>0.7</v>
      </c>
      <c r="J4">
        <v>36000</v>
      </c>
      <c r="K4">
        <v>36000.047769999997</v>
      </c>
      <c r="L4">
        <v>1160.447177</v>
      </c>
      <c r="M4">
        <v>5740</v>
      </c>
      <c r="N4">
        <v>7753.0208309999998</v>
      </c>
      <c r="O4" s="3">
        <v>0</v>
      </c>
      <c r="P4">
        <v>7753.0208307253597</v>
      </c>
      <c r="Q4">
        <v>7753.0208309999998</v>
      </c>
      <c r="R4">
        <v>0.7</v>
      </c>
      <c r="S4">
        <v>1</v>
      </c>
      <c r="T4">
        <v>8</v>
      </c>
      <c r="U4">
        <v>10</v>
      </c>
      <c r="V4">
        <v>52</v>
      </c>
      <c r="W4">
        <v>69</v>
      </c>
      <c r="X4">
        <v>97</v>
      </c>
      <c r="Y4">
        <v>98</v>
      </c>
      <c r="Z4">
        <v>100</v>
      </c>
      <c r="AA4">
        <v>103</v>
      </c>
      <c r="AB4">
        <v>120</v>
      </c>
      <c r="AC4">
        <v>122</v>
      </c>
      <c r="AD4">
        <v>123</v>
      </c>
      <c r="AE4">
        <v>124</v>
      </c>
      <c r="AF4">
        <v>129</v>
      </c>
      <c r="AG4">
        <v>138</v>
      </c>
      <c r="AH4">
        <v>141</v>
      </c>
      <c r="AI4">
        <v>145</v>
      </c>
      <c r="AJ4">
        <v>153</v>
      </c>
      <c r="AK4">
        <v>159</v>
      </c>
      <c r="AL4">
        <v>160</v>
      </c>
    </row>
    <row r="5" spans="1:38" x14ac:dyDescent="0.25">
      <c r="A5" t="s">
        <v>34</v>
      </c>
      <c r="B5">
        <v>1</v>
      </c>
      <c r="C5">
        <v>0</v>
      </c>
      <c r="D5">
        <v>20</v>
      </c>
      <c r="E5">
        <v>170</v>
      </c>
      <c r="F5">
        <v>1135</v>
      </c>
      <c r="G5">
        <v>3</v>
      </c>
      <c r="H5" s="1">
        <v>9.9999999999999995E-8</v>
      </c>
      <c r="I5">
        <v>0.7</v>
      </c>
      <c r="J5">
        <v>36000</v>
      </c>
      <c r="K5">
        <v>36000.047769999997</v>
      </c>
      <c r="L5">
        <v>1160.447177</v>
      </c>
      <c r="M5">
        <v>5740</v>
      </c>
      <c r="N5">
        <v>7753.0208309999998</v>
      </c>
      <c r="O5" s="3">
        <v>0</v>
      </c>
      <c r="P5">
        <v>7765.0282322040903</v>
      </c>
      <c r="Q5">
        <v>7765.0282319999997</v>
      </c>
      <c r="R5">
        <v>0.75</v>
      </c>
      <c r="S5">
        <v>1</v>
      </c>
      <c r="T5">
        <v>8</v>
      </c>
      <c r="U5">
        <v>10</v>
      </c>
      <c r="V5">
        <v>52</v>
      </c>
      <c r="W5">
        <v>69</v>
      </c>
      <c r="X5">
        <v>97</v>
      </c>
      <c r="Y5">
        <v>98</v>
      </c>
      <c r="Z5">
        <v>100</v>
      </c>
      <c r="AA5">
        <v>103</v>
      </c>
      <c r="AB5">
        <v>120</v>
      </c>
      <c r="AC5">
        <v>122</v>
      </c>
      <c r="AD5">
        <v>123</v>
      </c>
      <c r="AE5">
        <v>124</v>
      </c>
      <c r="AF5">
        <v>129</v>
      </c>
      <c r="AG5">
        <v>138</v>
      </c>
      <c r="AH5">
        <v>141</v>
      </c>
      <c r="AI5">
        <v>145</v>
      </c>
      <c r="AJ5">
        <v>153</v>
      </c>
      <c r="AK5">
        <v>159</v>
      </c>
      <c r="AL5">
        <v>160</v>
      </c>
    </row>
    <row r="6" spans="1:38" x14ac:dyDescent="0.25">
      <c r="A6" t="s">
        <v>34</v>
      </c>
      <c r="B6">
        <v>1</v>
      </c>
      <c r="C6">
        <v>0</v>
      </c>
      <c r="D6">
        <v>20</v>
      </c>
      <c r="E6">
        <v>170</v>
      </c>
      <c r="F6">
        <v>1135</v>
      </c>
      <c r="G6">
        <v>3</v>
      </c>
      <c r="H6" s="1">
        <v>9.9999999999999995E-8</v>
      </c>
      <c r="I6">
        <v>0.7</v>
      </c>
      <c r="J6">
        <v>36000</v>
      </c>
      <c r="K6">
        <v>36000.047769999997</v>
      </c>
      <c r="L6">
        <v>1160.447177</v>
      </c>
      <c r="M6">
        <v>5740</v>
      </c>
      <c r="N6">
        <v>7753.0208309999998</v>
      </c>
      <c r="O6" s="3">
        <f>(Q6-P6)/Q6*100</f>
        <v>0.64185484336279253</v>
      </c>
      <c r="P6">
        <v>7823.8349884621603</v>
      </c>
      <c r="Q6">
        <v>7874.3770590000004</v>
      </c>
      <c r="R6">
        <v>1</v>
      </c>
      <c r="S6">
        <v>1</v>
      </c>
      <c r="T6">
        <v>8</v>
      </c>
      <c r="U6">
        <v>10</v>
      </c>
      <c r="V6">
        <v>52</v>
      </c>
      <c r="W6">
        <v>69</v>
      </c>
      <c r="X6">
        <v>97</v>
      </c>
      <c r="Y6">
        <v>98</v>
      </c>
      <c r="Z6">
        <v>100</v>
      </c>
      <c r="AA6">
        <v>103</v>
      </c>
      <c r="AB6">
        <v>120</v>
      </c>
      <c r="AC6">
        <v>122</v>
      </c>
      <c r="AD6">
        <v>123</v>
      </c>
      <c r="AE6">
        <v>124</v>
      </c>
      <c r="AF6">
        <v>129</v>
      </c>
      <c r="AG6">
        <v>138</v>
      </c>
      <c r="AH6">
        <v>141</v>
      </c>
      <c r="AI6">
        <v>145</v>
      </c>
      <c r="AJ6">
        <v>153</v>
      </c>
      <c r="AK6">
        <v>159</v>
      </c>
      <c r="AL6">
        <v>160</v>
      </c>
    </row>
    <row r="8" spans="1:38" x14ac:dyDescent="0.25">
      <c r="O8">
        <f>AVERAGE(O2:O6)</f>
        <v>0.41380859269756598</v>
      </c>
    </row>
    <row r="9" spans="1:38" x14ac:dyDescent="0.25">
      <c r="O9">
        <f>_xlfn.STDEV.S(O2:O6)/SQRT(COUNT(O2:O6))</f>
        <v>0.28219282531831075</v>
      </c>
    </row>
    <row r="10" spans="1:38" x14ac:dyDescent="0.25">
      <c r="O10">
        <f>MAX(O2:O6)</f>
        <v>1.4271881201250374</v>
      </c>
    </row>
    <row r="11" spans="1:38" x14ac:dyDescent="0.25">
      <c r="O11">
        <f>MIN(O2:O6)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85B27-E330-4296-9649-00AF6BC05EE6}">
  <dimension ref="A1:AL11"/>
  <sheetViews>
    <sheetView workbookViewId="0">
      <selection activeCell="O8" sqref="O8:O11"/>
    </sheetView>
  </sheetViews>
  <sheetFormatPr defaultRowHeight="15" x14ac:dyDescent="0.25"/>
  <cols>
    <col min="15" max="15" width="12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38</v>
      </c>
      <c r="P1" t="s">
        <v>37</v>
      </c>
      <c r="Q1" t="s">
        <v>36</v>
      </c>
      <c r="R1" t="s">
        <v>35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</row>
    <row r="2" spans="1:38" x14ac:dyDescent="0.25">
      <c r="A2" t="s">
        <v>34</v>
      </c>
      <c r="B2">
        <v>0</v>
      </c>
      <c r="C2">
        <v>0</v>
      </c>
      <c r="D2">
        <v>20</v>
      </c>
      <c r="E2">
        <v>170</v>
      </c>
      <c r="F2">
        <v>1135</v>
      </c>
      <c r="G2">
        <v>3</v>
      </c>
      <c r="H2" s="1">
        <v>9.9999999999999995E-8</v>
      </c>
      <c r="I2">
        <v>1</v>
      </c>
      <c r="J2">
        <v>36000</v>
      </c>
      <c r="K2">
        <v>36000.107559999997</v>
      </c>
      <c r="L2">
        <v>1224.3296089999999</v>
      </c>
      <c r="M2">
        <v>6021</v>
      </c>
      <c r="N2">
        <v>7874.3770590000004</v>
      </c>
      <c r="O2" s="2">
        <f>(Q2-P2)/Q2*100</f>
        <v>8.7687433755316615</v>
      </c>
      <c r="P2">
        <v>6923.4169386146496</v>
      </c>
      <c r="Q2">
        <v>7588.8650390000003</v>
      </c>
      <c r="R2">
        <v>0.25</v>
      </c>
      <c r="S2">
        <v>1</v>
      </c>
      <c r="T2">
        <v>10</v>
      </c>
      <c r="U2">
        <v>52</v>
      </c>
      <c r="V2">
        <v>69</v>
      </c>
      <c r="W2">
        <v>92</v>
      </c>
      <c r="X2">
        <v>94</v>
      </c>
      <c r="Y2">
        <v>97</v>
      </c>
      <c r="Z2">
        <v>102</v>
      </c>
      <c r="AA2">
        <v>103</v>
      </c>
      <c r="AB2">
        <v>119</v>
      </c>
      <c r="AC2">
        <v>122</v>
      </c>
      <c r="AD2">
        <v>123</v>
      </c>
      <c r="AE2">
        <v>124</v>
      </c>
      <c r="AF2">
        <v>129</v>
      </c>
      <c r="AG2">
        <v>138</v>
      </c>
      <c r="AH2">
        <v>141</v>
      </c>
      <c r="AI2">
        <v>145</v>
      </c>
      <c r="AJ2">
        <v>153</v>
      </c>
      <c r="AK2">
        <v>159</v>
      </c>
      <c r="AL2">
        <v>160</v>
      </c>
    </row>
    <row r="3" spans="1:38" x14ac:dyDescent="0.25">
      <c r="A3" t="s">
        <v>39</v>
      </c>
      <c r="B3">
        <v>0</v>
      </c>
      <c r="C3">
        <v>0</v>
      </c>
      <c r="D3">
        <v>20</v>
      </c>
      <c r="E3">
        <v>170</v>
      </c>
      <c r="F3">
        <v>1135</v>
      </c>
      <c r="G3">
        <v>3</v>
      </c>
      <c r="H3" s="1">
        <v>9.9999999999999995E-8</v>
      </c>
      <c r="I3">
        <v>1</v>
      </c>
      <c r="J3">
        <v>36000</v>
      </c>
      <c r="K3">
        <v>36000.107559999997</v>
      </c>
      <c r="L3">
        <v>1224.3296089999999</v>
      </c>
      <c r="M3">
        <v>6021</v>
      </c>
      <c r="N3">
        <v>7874.3770590000004</v>
      </c>
      <c r="O3" s="2">
        <f t="shared" ref="O3:O5" si="0">(Q3-P3)/Q3*100</f>
        <v>7.446805430124841</v>
      </c>
      <c r="P3">
        <v>7128.7943812514304</v>
      </c>
      <c r="Q3">
        <v>7702.375282</v>
      </c>
      <c r="R3">
        <v>0.5</v>
      </c>
      <c r="S3">
        <v>1</v>
      </c>
      <c r="T3">
        <v>10</v>
      </c>
      <c r="U3">
        <v>52</v>
      </c>
      <c r="V3">
        <v>69</v>
      </c>
      <c r="W3">
        <v>92</v>
      </c>
      <c r="X3">
        <v>94</v>
      </c>
      <c r="Y3">
        <v>97</v>
      </c>
      <c r="Z3">
        <v>102</v>
      </c>
      <c r="AA3">
        <v>103</v>
      </c>
      <c r="AB3">
        <v>119</v>
      </c>
      <c r="AC3">
        <v>122</v>
      </c>
      <c r="AD3">
        <v>123</v>
      </c>
      <c r="AE3">
        <v>124</v>
      </c>
      <c r="AF3">
        <v>129</v>
      </c>
      <c r="AG3">
        <v>138</v>
      </c>
      <c r="AH3">
        <v>141</v>
      </c>
      <c r="AI3">
        <v>145</v>
      </c>
      <c r="AJ3">
        <v>153</v>
      </c>
      <c r="AK3">
        <v>159</v>
      </c>
      <c r="AL3">
        <v>160</v>
      </c>
    </row>
    <row r="4" spans="1:38" x14ac:dyDescent="0.25">
      <c r="A4" t="s">
        <v>40</v>
      </c>
      <c r="B4">
        <v>0</v>
      </c>
      <c r="C4">
        <v>0</v>
      </c>
      <c r="D4">
        <v>20</v>
      </c>
      <c r="E4">
        <v>170</v>
      </c>
      <c r="F4">
        <v>1135</v>
      </c>
      <c r="G4">
        <v>3</v>
      </c>
      <c r="H4" s="1">
        <v>9.9999999999999995E-8</v>
      </c>
      <c r="I4">
        <v>1</v>
      </c>
      <c r="J4">
        <v>36000</v>
      </c>
      <c r="K4">
        <v>36000.107559999997</v>
      </c>
      <c r="L4">
        <v>1224.3296089999999</v>
      </c>
      <c r="M4">
        <v>6021</v>
      </c>
      <c r="N4">
        <v>7874.3770590000004</v>
      </c>
      <c r="O4" s="2">
        <f t="shared" si="0"/>
        <v>4.9101367914478917</v>
      </c>
      <c r="P4">
        <v>7372.3369027284498</v>
      </c>
      <c r="Q4">
        <v>7753.0208309999998</v>
      </c>
      <c r="R4">
        <v>0.7</v>
      </c>
      <c r="S4">
        <v>1</v>
      </c>
      <c r="T4">
        <v>10</v>
      </c>
      <c r="U4">
        <v>52</v>
      </c>
      <c r="V4">
        <v>69</v>
      </c>
      <c r="W4">
        <v>92</v>
      </c>
      <c r="X4">
        <v>94</v>
      </c>
      <c r="Y4">
        <v>97</v>
      </c>
      <c r="Z4">
        <v>102</v>
      </c>
      <c r="AA4">
        <v>103</v>
      </c>
      <c r="AB4">
        <v>119</v>
      </c>
      <c r="AC4">
        <v>122</v>
      </c>
      <c r="AD4">
        <v>123</v>
      </c>
      <c r="AE4">
        <v>124</v>
      </c>
      <c r="AF4">
        <v>129</v>
      </c>
      <c r="AG4">
        <v>138</v>
      </c>
      <c r="AH4">
        <v>141</v>
      </c>
      <c r="AI4">
        <v>145</v>
      </c>
      <c r="AJ4">
        <v>153</v>
      </c>
      <c r="AK4">
        <v>159</v>
      </c>
      <c r="AL4">
        <v>160</v>
      </c>
    </row>
    <row r="5" spans="1:38" x14ac:dyDescent="0.25">
      <c r="A5" t="s">
        <v>41</v>
      </c>
      <c r="B5">
        <v>0</v>
      </c>
      <c r="C5">
        <v>0</v>
      </c>
      <c r="D5">
        <v>20</v>
      </c>
      <c r="E5">
        <v>170</v>
      </c>
      <c r="F5">
        <v>1135</v>
      </c>
      <c r="G5">
        <v>3</v>
      </c>
      <c r="H5" s="1">
        <v>9.9999999999999995E-8</v>
      </c>
      <c r="I5">
        <v>1</v>
      </c>
      <c r="J5">
        <v>36000</v>
      </c>
      <c r="K5">
        <v>36000.107559999997</v>
      </c>
      <c r="L5">
        <v>1224.3296089999999</v>
      </c>
      <c r="M5">
        <v>6021</v>
      </c>
      <c r="N5">
        <v>7874.3770590000004</v>
      </c>
      <c r="O5" s="2">
        <f t="shared" si="0"/>
        <v>4.1115210789484715</v>
      </c>
      <c r="P5">
        <v>7445.7674594550199</v>
      </c>
      <c r="Q5">
        <v>7765.0282319999997</v>
      </c>
      <c r="R5">
        <v>0.75</v>
      </c>
      <c r="S5">
        <v>1</v>
      </c>
      <c r="T5">
        <v>10</v>
      </c>
      <c r="U5">
        <v>52</v>
      </c>
      <c r="V5">
        <v>69</v>
      </c>
      <c r="W5">
        <v>92</v>
      </c>
      <c r="X5">
        <v>94</v>
      </c>
      <c r="Y5">
        <v>97</v>
      </c>
      <c r="Z5">
        <v>102</v>
      </c>
      <c r="AA5">
        <v>103</v>
      </c>
      <c r="AB5">
        <v>119</v>
      </c>
      <c r="AC5">
        <v>122</v>
      </c>
      <c r="AD5">
        <v>123</v>
      </c>
      <c r="AE5">
        <v>124</v>
      </c>
      <c r="AF5">
        <v>129</v>
      </c>
      <c r="AG5">
        <v>138</v>
      </c>
      <c r="AH5">
        <v>141</v>
      </c>
      <c r="AI5">
        <v>145</v>
      </c>
      <c r="AJ5">
        <v>153</v>
      </c>
      <c r="AK5">
        <v>159</v>
      </c>
      <c r="AL5">
        <v>160</v>
      </c>
    </row>
    <row r="6" spans="1:38" x14ac:dyDescent="0.25">
      <c r="A6" t="s">
        <v>42</v>
      </c>
      <c r="B6">
        <v>0</v>
      </c>
      <c r="C6">
        <v>0</v>
      </c>
      <c r="D6">
        <v>20</v>
      </c>
      <c r="E6">
        <v>170</v>
      </c>
      <c r="F6">
        <v>1135</v>
      </c>
      <c r="G6">
        <v>3</v>
      </c>
      <c r="H6" s="1">
        <v>9.9999999999999995E-8</v>
      </c>
      <c r="I6">
        <v>1</v>
      </c>
      <c r="J6">
        <v>36000</v>
      </c>
      <c r="K6">
        <v>36000.107559999997</v>
      </c>
      <c r="L6">
        <v>1224.3296089999999</v>
      </c>
      <c r="M6">
        <v>6021</v>
      </c>
      <c r="N6">
        <v>7874.3770590000004</v>
      </c>
      <c r="O6" s="2">
        <v>0</v>
      </c>
      <c r="P6">
        <v>7874.3770586052196</v>
      </c>
      <c r="Q6">
        <v>7874.3770590000004</v>
      </c>
      <c r="R6">
        <v>1</v>
      </c>
      <c r="S6">
        <v>1</v>
      </c>
      <c r="T6">
        <v>10</v>
      </c>
      <c r="U6">
        <v>52</v>
      </c>
      <c r="V6">
        <v>69</v>
      </c>
      <c r="W6">
        <v>92</v>
      </c>
      <c r="X6">
        <v>94</v>
      </c>
      <c r="Y6">
        <v>97</v>
      </c>
      <c r="Z6">
        <v>102</v>
      </c>
      <c r="AA6">
        <v>103</v>
      </c>
      <c r="AB6">
        <v>119</v>
      </c>
      <c r="AC6">
        <v>122</v>
      </c>
      <c r="AD6">
        <v>123</v>
      </c>
      <c r="AE6">
        <v>124</v>
      </c>
      <c r="AF6">
        <v>129</v>
      </c>
      <c r="AG6">
        <v>138</v>
      </c>
      <c r="AH6">
        <v>141</v>
      </c>
      <c r="AI6">
        <v>145</v>
      </c>
      <c r="AJ6">
        <v>153</v>
      </c>
      <c r="AK6">
        <v>159</v>
      </c>
      <c r="AL6">
        <v>160</v>
      </c>
    </row>
    <row r="8" spans="1:38" x14ac:dyDescent="0.25">
      <c r="O8">
        <f>AVERAGE(O2:O6)</f>
        <v>5.0474413352105731</v>
      </c>
    </row>
    <row r="9" spans="1:38" x14ac:dyDescent="0.25">
      <c r="O9">
        <f>_xlfn.STDEV.S(O2:O6)/SQRT(COUNT(O2:O6))</f>
        <v>1.5161876571103186</v>
      </c>
    </row>
    <row r="10" spans="1:38" x14ac:dyDescent="0.25">
      <c r="O10">
        <f>MAX(O2:O6)</f>
        <v>8.7687433755316615</v>
      </c>
    </row>
    <row r="11" spans="1:38" x14ac:dyDescent="0.25">
      <c r="O11">
        <f>MIN(O2:O6)</f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FE2B-065D-4F20-BD4E-58DD34292D1A}">
  <dimension ref="A1:AL11"/>
  <sheetViews>
    <sheetView workbookViewId="0">
      <selection activeCell="O8" sqref="O8:O11"/>
    </sheetView>
  </sheetViews>
  <sheetFormatPr defaultRowHeight="15" x14ac:dyDescent="0.25"/>
  <cols>
    <col min="15" max="15" width="12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38</v>
      </c>
      <c r="P1" t="s">
        <v>37</v>
      </c>
      <c r="Q1" t="s">
        <v>36</v>
      </c>
      <c r="R1" t="s">
        <v>35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</row>
    <row r="2" spans="1:38" x14ac:dyDescent="0.25">
      <c r="A2" t="s">
        <v>34</v>
      </c>
      <c r="B2">
        <v>5</v>
      </c>
      <c r="C2">
        <v>0</v>
      </c>
      <c r="D2">
        <v>20</v>
      </c>
      <c r="E2">
        <v>170</v>
      </c>
      <c r="F2">
        <v>1135</v>
      </c>
      <c r="G2">
        <v>3</v>
      </c>
      <c r="H2" s="1">
        <v>9.9999999999999995E-8</v>
      </c>
      <c r="I2">
        <v>0.75</v>
      </c>
      <c r="J2">
        <v>36000</v>
      </c>
      <c r="K2">
        <v>36000.172550000003</v>
      </c>
      <c r="L2">
        <v>1022.6530739999999</v>
      </c>
      <c r="M2">
        <v>5135</v>
      </c>
      <c r="N2">
        <v>7765.0282319999997</v>
      </c>
      <c r="O2" s="2">
        <f>(Q2-P2)/Q2*100</f>
        <v>1.4271881201250374</v>
      </c>
      <c r="P2">
        <v>7480.55765871107</v>
      </c>
      <c r="Q2">
        <v>7588.8650390000003</v>
      </c>
      <c r="R2">
        <v>0.25</v>
      </c>
      <c r="S2">
        <v>1</v>
      </c>
      <c r="T2">
        <v>8</v>
      </c>
      <c r="U2">
        <v>10</v>
      </c>
      <c r="V2">
        <v>52</v>
      </c>
      <c r="W2">
        <v>69</v>
      </c>
      <c r="X2">
        <v>97</v>
      </c>
      <c r="Y2">
        <v>98</v>
      </c>
      <c r="Z2">
        <v>100</v>
      </c>
      <c r="AA2">
        <v>103</v>
      </c>
      <c r="AB2">
        <v>120</v>
      </c>
      <c r="AC2">
        <v>122</v>
      </c>
      <c r="AD2">
        <v>123</v>
      </c>
      <c r="AE2">
        <v>124</v>
      </c>
      <c r="AF2">
        <v>129</v>
      </c>
      <c r="AG2">
        <v>138</v>
      </c>
      <c r="AH2">
        <v>141</v>
      </c>
      <c r="AI2">
        <v>145</v>
      </c>
      <c r="AJ2">
        <v>153</v>
      </c>
      <c r="AK2">
        <v>159</v>
      </c>
      <c r="AL2">
        <v>160</v>
      </c>
    </row>
    <row r="3" spans="1:38" x14ac:dyDescent="0.25">
      <c r="A3" t="s">
        <v>39</v>
      </c>
      <c r="B3">
        <v>5</v>
      </c>
      <c r="C3">
        <v>0</v>
      </c>
      <c r="D3">
        <v>20</v>
      </c>
      <c r="E3">
        <v>170</v>
      </c>
      <c r="F3">
        <v>1135</v>
      </c>
      <c r="G3">
        <v>3</v>
      </c>
      <c r="H3" s="1">
        <v>9.9999999999999995E-8</v>
      </c>
      <c r="I3">
        <v>0.75</v>
      </c>
      <c r="J3">
        <v>36000</v>
      </c>
      <c r="K3">
        <v>36000.172550000003</v>
      </c>
      <c r="L3">
        <v>1022.6530739999999</v>
      </c>
      <c r="M3">
        <v>5135</v>
      </c>
      <c r="N3">
        <v>7765.0282319999997</v>
      </c>
      <c r="O3" s="2">
        <v>0</v>
      </c>
      <c r="P3">
        <v>7702.3752824145104</v>
      </c>
      <c r="Q3">
        <v>7702.375282</v>
      </c>
      <c r="R3">
        <v>0.5</v>
      </c>
      <c r="S3">
        <v>1</v>
      </c>
      <c r="T3">
        <v>8</v>
      </c>
      <c r="U3">
        <v>10</v>
      </c>
      <c r="V3">
        <v>52</v>
      </c>
      <c r="W3">
        <v>69</v>
      </c>
      <c r="X3">
        <v>97</v>
      </c>
      <c r="Y3">
        <v>98</v>
      </c>
      <c r="Z3">
        <v>100</v>
      </c>
      <c r="AA3">
        <v>103</v>
      </c>
      <c r="AB3">
        <v>120</v>
      </c>
      <c r="AC3">
        <v>122</v>
      </c>
      <c r="AD3">
        <v>123</v>
      </c>
      <c r="AE3">
        <v>124</v>
      </c>
      <c r="AF3">
        <v>129</v>
      </c>
      <c r="AG3">
        <v>138</v>
      </c>
      <c r="AH3">
        <v>141</v>
      </c>
      <c r="AI3">
        <v>145</v>
      </c>
      <c r="AJ3">
        <v>153</v>
      </c>
      <c r="AK3">
        <v>159</v>
      </c>
      <c r="AL3">
        <v>160</v>
      </c>
    </row>
    <row r="4" spans="1:38" x14ac:dyDescent="0.25">
      <c r="A4" t="s">
        <v>40</v>
      </c>
      <c r="B4">
        <v>5</v>
      </c>
      <c r="C4">
        <v>0</v>
      </c>
      <c r="D4">
        <v>20</v>
      </c>
      <c r="E4">
        <v>170</v>
      </c>
      <c r="F4">
        <v>1135</v>
      </c>
      <c r="G4">
        <v>3</v>
      </c>
      <c r="H4" s="1">
        <v>9.9999999999999995E-8</v>
      </c>
      <c r="I4">
        <v>0.75</v>
      </c>
      <c r="J4">
        <v>36000</v>
      </c>
      <c r="K4">
        <v>36000.172550000003</v>
      </c>
      <c r="L4">
        <v>1022.6530739999999</v>
      </c>
      <c r="M4">
        <v>5135</v>
      </c>
      <c r="N4">
        <v>7765.0282319999997</v>
      </c>
      <c r="O4" s="2">
        <v>0</v>
      </c>
      <c r="P4">
        <v>7753.0208307253597</v>
      </c>
      <c r="Q4">
        <v>7753.0208309999998</v>
      </c>
      <c r="R4">
        <v>0.7</v>
      </c>
      <c r="S4">
        <v>1</v>
      </c>
      <c r="T4">
        <v>8</v>
      </c>
      <c r="U4">
        <v>10</v>
      </c>
      <c r="V4">
        <v>52</v>
      </c>
      <c r="W4">
        <v>69</v>
      </c>
      <c r="X4">
        <v>97</v>
      </c>
      <c r="Y4">
        <v>98</v>
      </c>
      <c r="Z4">
        <v>100</v>
      </c>
      <c r="AA4">
        <v>103</v>
      </c>
      <c r="AB4">
        <v>120</v>
      </c>
      <c r="AC4">
        <v>122</v>
      </c>
      <c r="AD4">
        <v>123</v>
      </c>
      <c r="AE4">
        <v>124</v>
      </c>
      <c r="AF4">
        <v>129</v>
      </c>
      <c r="AG4">
        <v>138</v>
      </c>
      <c r="AH4">
        <v>141</v>
      </c>
      <c r="AI4">
        <v>145</v>
      </c>
      <c r="AJ4">
        <v>153</v>
      </c>
      <c r="AK4">
        <v>159</v>
      </c>
      <c r="AL4">
        <v>160</v>
      </c>
    </row>
    <row r="5" spans="1:38" x14ac:dyDescent="0.25">
      <c r="A5" t="s">
        <v>41</v>
      </c>
      <c r="B5">
        <v>5</v>
      </c>
      <c r="C5">
        <v>0</v>
      </c>
      <c r="D5">
        <v>20</v>
      </c>
      <c r="E5">
        <v>170</v>
      </c>
      <c r="F5">
        <v>1135</v>
      </c>
      <c r="G5">
        <v>3</v>
      </c>
      <c r="H5" s="1">
        <v>9.9999999999999995E-8</v>
      </c>
      <c r="I5">
        <v>0.75</v>
      </c>
      <c r="J5">
        <v>36000</v>
      </c>
      <c r="K5">
        <v>36000.172550000003</v>
      </c>
      <c r="L5">
        <v>1022.6530739999999</v>
      </c>
      <c r="M5">
        <v>5135</v>
      </c>
      <c r="N5">
        <v>7765.0282319999997</v>
      </c>
      <c r="O5" s="2">
        <v>0</v>
      </c>
      <c r="P5">
        <v>7765.0282322040903</v>
      </c>
      <c r="Q5">
        <v>7765.0282319999997</v>
      </c>
      <c r="R5">
        <v>0.75</v>
      </c>
      <c r="S5">
        <v>1</v>
      </c>
      <c r="T5">
        <v>8</v>
      </c>
      <c r="U5">
        <v>10</v>
      </c>
      <c r="V5">
        <v>52</v>
      </c>
      <c r="W5">
        <v>69</v>
      </c>
      <c r="X5">
        <v>97</v>
      </c>
      <c r="Y5">
        <v>98</v>
      </c>
      <c r="Z5">
        <v>100</v>
      </c>
      <c r="AA5">
        <v>103</v>
      </c>
      <c r="AB5">
        <v>120</v>
      </c>
      <c r="AC5">
        <v>122</v>
      </c>
      <c r="AD5">
        <v>123</v>
      </c>
      <c r="AE5">
        <v>124</v>
      </c>
      <c r="AF5">
        <v>129</v>
      </c>
      <c r="AG5">
        <v>138</v>
      </c>
      <c r="AH5">
        <v>141</v>
      </c>
      <c r="AI5">
        <v>145</v>
      </c>
      <c r="AJ5">
        <v>153</v>
      </c>
      <c r="AK5">
        <v>159</v>
      </c>
      <c r="AL5">
        <v>160</v>
      </c>
    </row>
    <row r="6" spans="1:38" x14ac:dyDescent="0.25">
      <c r="A6" t="s">
        <v>42</v>
      </c>
      <c r="B6">
        <v>5</v>
      </c>
      <c r="C6">
        <v>0</v>
      </c>
      <c r="D6">
        <v>20</v>
      </c>
      <c r="E6">
        <v>170</v>
      </c>
      <c r="F6">
        <v>1135</v>
      </c>
      <c r="G6">
        <v>3</v>
      </c>
      <c r="H6" s="1">
        <v>9.9999999999999995E-8</v>
      </c>
      <c r="I6">
        <v>0.75</v>
      </c>
      <c r="J6">
        <v>36000</v>
      </c>
      <c r="K6">
        <v>36000.172550000003</v>
      </c>
      <c r="L6">
        <v>1022.6530739999999</v>
      </c>
      <c r="M6">
        <v>5135</v>
      </c>
      <c r="N6">
        <v>7765.0282319999997</v>
      </c>
      <c r="O6" s="2">
        <f t="shared" ref="O6" si="0">(Q6-P6)/Q6*100</f>
        <v>0.64185484336279253</v>
      </c>
      <c r="P6">
        <v>7823.8349884621603</v>
      </c>
      <c r="Q6">
        <v>7874.3770590000004</v>
      </c>
      <c r="R6">
        <v>1</v>
      </c>
      <c r="S6">
        <v>1</v>
      </c>
      <c r="T6">
        <v>8</v>
      </c>
      <c r="U6">
        <v>10</v>
      </c>
      <c r="V6">
        <v>52</v>
      </c>
      <c r="W6">
        <v>69</v>
      </c>
      <c r="X6">
        <v>97</v>
      </c>
      <c r="Y6">
        <v>98</v>
      </c>
      <c r="Z6">
        <v>100</v>
      </c>
      <c r="AA6">
        <v>103</v>
      </c>
      <c r="AB6">
        <v>120</v>
      </c>
      <c r="AC6">
        <v>122</v>
      </c>
      <c r="AD6">
        <v>123</v>
      </c>
      <c r="AE6">
        <v>124</v>
      </c>
      <c r="AF6">
        <v>129</v>
      </c>
      <c r="AG6">
        <v>138</v>
      </c>
      <c r="AH6">
        <v>141</v>
      </c>
      <c r="AI6">
        <v>145</v>
      </c>
      <c r="AJ6">
        <v>153</v>
      </c>
      <c r="AK6">
        <v>159</v>
      </c>
      <c r="AL6">
        <v>160</v>
      </c>
    </row>
    <row r="8" spans="1:38" x14ac:dyDescent="0.25">
      <c r="O8">
        <f>AVERAGE(O2:O6)</f>
        <v>0.41380859269756598</v>
      </c>
    </row>
    <row r="9" spans="1:38" x14ac:dyDescent="0.25">
      <c r="O9">
        <f>_xlfn.STDEV.S(O2:O6)/SQRT(COUNT(O2:O6))</f>
        <v>0.28219282531831075</v>
      </c>
    </row>
    <row r="10" spans="1:38" x14ac:dyDescent="0.25">
      <c r="O10">
        <f>MAX(O2:O6)</f>
        <v>1.4271881201250374</v>
      </c>
    </row>
    <row r="11" spans="1:38" x14ac:dyDescent="0.25">
      <c r="O11">
        <f>MIN(O2:O6)</f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3E43-CB80-44D9-BD1F-18F54329EA4C}">
  <dimension ref="A1:AL11"/>
  <sheetViews>
    <sheetView tabSelected="1" workbookViewId="0">
      <selection activeCell="O8" sqref="O8:O11"/>
    </sheetView>
  </sheetViews>
  <sheetFormatPr defaultRowHeight="15" x14ac:dyDescent="0.25"/>
  <cols>
    <col min="15" max="15" width="12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38</v>
      </c>
      <c r="P1" t="s">
        <v>37</v>
      </c>
      <c r="Q1" t="s">
        <v>36</v>
      </c>
      <c r="R1" t="s">
        <v>35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</row>
    <row r="2" spans="1:38" x14ac:dyDescent="0.25">
      <c r="A2" t="s">
        <v>34</v>
      </c>
      <c r="B2">
        <v>6</v>
      </c>
      <c r="C2">
        <v>0</v>
      </c>
      <c r="D2">
        <v>20</v>
      </c>
      <c r="E2">
        <v>170</v>
      </c>
      <c r="F2">
        <v>1135</v>
      </c>
      <c r="G2">
        <v>3</v>
      </c>
      <c r="H2" s="1">
        <v>9.9999999999999995E-8</v>
      </c>
      <c r="I2">
        <v>0.5</v>
      </c>
      <c r="J2">
        <v>36000</v>
      </c>
      <c r="K2">
        <v>36000.314749999998</v>
      </c>
      <c r="L2">
        <v>1200.5828280000001</v>
      </c>
      <c r="M2">
        <v>6135</v>
      </c>
      <c r="N2">
        <v>7702.375282</v>
      </c>
      <c r="O2" s="2">
        <f>(Q2-P2)/Q2*100</f>
        <v>1.4271881201250374</v>
      </c>
      <c r="P2">
        <v>7480.55765871107</v>
      </c>
      <c r="Q2">
        <v>7588.8650390000003</v>
      </c>
      <c r="R2">
        <v>0.25</v>
      </c>
      <c r="S2">
        <v>1</v>
      </c>
      <c r="T2">
        <v>8</v>
      </c>
      <c r="U2">
        <v>10</v>
      </c>
      <c r="V2">
        <v>52</v>
      </c>
      <c r="W2">
        <v>69</v>
      </c>
      <c r="X2">
        <v>97</v>
      </c>
      <c r="Y2">
        <v>98</v>
      </c>
      <c r="Z2">
        <v>100</v>
      </c>
      <c r="AA2">
        <v>103</v>
      </c>
      <c r="AB2">
        <v>120</v>
      </c>
      <c r="AC2">
        <v>122</v>
      </c>
      <c r="AD2">
        <v>123</v>
      </c>
      <c r="AE2">
        <v>124</v>
      </c>
      <c r="AF2">
        <v>129</v>
      </c>
      <c r="AG2">
        <v>138</v>
      </c>
      <c r="AH2">
        <v>141</v>
      </c>
      <c r="AI2">
        <v>145</v>
      </c>
      <c r="AJ2">
        <v>153</v>
      </c>
      <c r="AK2">
        <v>159</v>
      </c>
      <c r="AL2">
        <v>160</v>
      </c>
    </row>
    <row r="3" spans="1:38" x14ac:dyDescent="0.25">
      <c r="A3" t="s">
        <v>39</v>
      </c>
      <c r="B3">
        <v>6</v>
      </c>
      <c r="C3">
        <v>0</v>
      </c>
      <c r="D3">
        <v>20</v>
      </c>
      <c r="E3">
        <v>170</v>
      </c>
      <c r="F3">
        <v>1135</v>
      </c>
      <c r="G3">
        <v>3</v>
      </c>
      <c r="H3" s="1">
        <v>9.9999999999999995E-8</v>
      </c>
      <c r="I3">
        <v>0.5</v>
      </c>
      <c r="J3">
        <v>36000</v>
      </c>
      <c r="K3">
        <v>36000.314749999998</v>
      </c>
      <c r="L3">
        <v>1200.5828280000001</v>
      </c>
      <c r="M3">
        <v>6135</v>
      </c>
      <c r="N3">
        <v>7702.375282</v>
      </c>
      <c r="O3" s="2">
        <v>0</v>
      </c>
      <c r="P3">
        <v>7702.3752824145104</v>
      </c>
      <c r="Q3">
        <v>7702.375282</v>
      </c>
      <c r="R3">
        <v>0.5</v>
      </c>
      <c r="S3">
        <v>1</v>
      </c>
      <c r="T3">
        <v>8</v>
      </c>
      <c r="U3">
        <v>10</v>
      </c>
      <c r="V3">
        <v>52</v>
      </c>
      <c r="W3">
        <v>69</v>
      </c>
      <c r="X3">
        <v>97</v>
      </c>
      <c r="Y3">
        <v>98</v>
      </c>
      <c r="Z3">
        <v>100</v>
      </c>
      <c r="AA3">
        <v>103</v>
      </c>
      <c r="AB3">
        <v>120</v>
      </c>
      <c r="AC3">
        <v>122</v>
      </c>
      <c r="AD3">
        <v>123</v>
      </c>
      <c r="AE3">
        <v>124</v>
      </c>
      <c r="AF3">
        <v>129</v>
      </c>
      <c r="AG3">
        <v>138</v>
      </c>
      <c r="AH3">
        <v>141</v>
      </c>
      <c r="AI3">
        <v>145</v>
      </c>
      <c r="AJ3">
        <v>153</v>
      </c>
      <c r="AK3">
        <v>159</v>
      </c>
      <c r="AL3">
        <v>160</v>
      </c>
    </row>
    <row r="4" spans="1:38" x14ac:dyDescent="0.25">
      <c r="A4" t="s">
        <v>40</v>
      </c>
      <c r="B4">
        <v>6</v>
      </c>
      <c r="C4">
        <v>0</v>
      </c>
      <c r="D4">
        <v>20</v>
      </c>
      <c r="E4">
        <v>170</v>
      </c>
      <c r="F4">
        <v>1135</v>
      </c>
      <c r="G4">
        <v>3</v>
      </c>
      <c r="H4" s="1">
        <v>9.9999999999999995E-8</v>
      </c>
      <c r="I4">
        <v>0.5</v>
      </c>
      <c r="J4">
        <v>36000</v>
      </c>
      <c r="K4">
        <v>36000.314749999998</v>
      </c>
      <c r="L4">
        <v>1200.5828280000001</v>
      </c>
      <c r="M4">
        <v>6135</v>
      </c>
      <c r="N4">
        <v>7702.375282</v>
      </c>
      <c r="O4" s="2">
        <v>0</v>
      </c>
      <c r="P4">
        <v>7753.0208307253597</v>
      </c>
      <c r="Q4">
        <v>7753.0208309999998</v>
      </c>
      <c r="R4">
        <v>0.7</v>
      </c>
      <c r="S4">
        <v>1</v>
      </c>
      <c r="T4">
        <v>8</v>
      </c>
      <c r="U4">
        <v>10</v>
      </c>
      <c r="V4">
        <v>52</v>
      </c>
      <c r="W4">
        <v>69</v>
      </c>
      <c r="X4">
        <v>97</v>
      </c>
      <c r="Y4">
        <v>98</v>
      </c>
      <c r="Z4">
        <v>100</v>
      </c>
      <c r="AA4">
        <v>103</v>
      </c>
      <c r="AB4">
        <v>120</v>
      </c>
      <c r="AC4">
        <v>122</v>
      </c>
      <c r="AD4">
        <v>123</v>
      </c>
      <c r="AE4">
        <v>124</v>
      </c>
      <c r="AF4">
        <v>129</v>
      </c>
      <c r="AG4">
        <v>138</v>
      </c>
      <c r="AH4">
        <v>141</v>
      </c>
      <c r="AI4">
        <v>145</v>
      </c>
      <c r="AJ4">
        <v>153</v>
      </c>
      <c r="AK4">
        <v>159</v>
      </c>
      <c r="AL4">
        <v>160</v>
      </c>
    </row>
    <row r="5" spans="1:38" x14ac:dyDescent="0.25">
      <c r="A5" t="s">
        <v>41</v>
      </c>
      <c r="B5">
        <v>6</v>
      </c>
      <c r="C5">
        <v>0</v>
      </c>
      <c r="D5">
        <v>20</v>
      </c>
      <c r="E5">
        <v>170</v>
      </c>
      <c r="F5">
        <v>1135</v>
      </c>
      <c r="G5">
        <v>3</v>
      </c>
      <c r="H5" s="1">
        <v>9.9999999999999995E-8</v>
      </c>
      <c r="I5">
        <v>0.5</v>
      </c>
      <c r="J5">
        <v>36000</v>
      </c>
      <c r="K5">
        <v>36000.314749999998</v>
      </c>
      <c r="L5">
        <v>1200.5828280000001</v>
      </c>
      <c r="M5">
        <v>6135</v>
      </c>
      <c r="N5">
        <v>7702.375282</v>
      </c>
      <c r="O5" s="2">
        <v>0</v>
      </c>
      <c r="P5">
        <v>7765.0282322040903</v>
      </c>
      <c r="Q5">
        <v>7765.0282319999997</v>
      </c>
      <c r="R5">
        <v>0.75</v>
      </c>
      <c r="S5">
        <v>1</v>
      </c>
      <c r="T5">
        <v>8</v>
      </c>
      <c r="U5">
        <v>10</v>
      </c>
      <c r="V5">
        <v>52</v>
      </c>
      <c r="W5">
        <v>69</v>
      </c>
      <c r="X5">
        <v>97</v>
      </c>
      <c r="Y5">
        <v>98</v>
      </c>
      <c r="Z5">
        <v>100</v>
      </c>
      <c r="AA5">
        <v>103</v>
      </c>
      <c r="AB5">
        <v>120</v>
      </c>
      <c r="AC5">
        <v>122</v>
      </c>
      <c r="AD5">
        <v>123</v>
      </c>
      <c r="AE5">
        <v>124</v>
      </c>
      <c r="AF5">
        <v>129</v>
      </c>
      <c r="AG5">
        <v>138</v>
      </c>
      <c r="AH5">
        <v>141</v>
      </c>
      <c r="AI5">
        <v>145</v>
      </c>
      <c r="AJ5">
        <v>153</v>
      </c>
      <c r="AK5">
        <v>159</v>
      </c>
      <c r="AL5">
        <v>160</v>
      </c>
    </row>
    <row r="6" spans="1:38" x14ac:dyDescent="0.25">
      <c r="A6" t="s">
        <v>42</v>
      </c>
      <c r="B6">
        <v>6</v>
      </c>
      <c r="C6">
        <v>0</v>
      </c>
      <c r="D6">
        <v>20</v>
      </c>
      <c r="E6">
        <v>170</v>
      </c>
      <c r="F6">
        <v>1135</v>
      </c>
      <c r="G6">
        <v>3</v>
      </c>
      <c r="H6" s="1">
        <v>9.9999999999999995E-8</v>
      </c>
      <c r="I6">
        <v>0.5</v>
      </c>
      <c r="J6">
        <v>36000</v>
      </c>
      <c r="K6">
        <v>36000.314749999998</v>
      </c>
      <c r="L6">
        <v>1200.5828280000001</v>
      </c>
      <c r="M6">
        <v>6135</v>
      </c>
      <c r="N6">
        <v>7702.375282</v>
      </c>
      <c r="O6" s="2">
        <f t="shared" ref="O6" si="0">(Q6-P6)/Q6*100</f>
        <v>0.64185484336279253</v>
      </c>
      <c r="P6">
        <v>7823.8349884621603</v>
      </c>
      <c r="Q6">
        <v>7874.3770590000004</v>
      </c>
      <c r="R6">
        <v>1</v>
      </c>
      <c r="S6">
        <v>1</v>
      </c>
      <c r="T6">
        <v>8</v>
      </c>
      <c r="U6">
        <v>10</v>
      </c>
      <c r="V6">
        <v>52</v>
      </c>
      <c r="W6">
        <v>69</v>
      </c>
      <c r="X6">
        <v>97</v>
      </c>
      <c r="Y6">
        <v>98</v>
      </c>
      <c r="Z6">
        <v>100</v>
      </c>
      <c r="AA6">
        <v>103</v>
      </c>
      <c r="AB6">
        <v>120</v>
      </c>
      <c r="AC6">
        <v>122</v>
      </c>
      <c r="AD6">
        <v>123</v>
      </c>
      <c r="AE6">
        <v>124</v>
      </c>
      <c r="AF6">
        <v>129</v>
      </c>
      <c r="AG6">
        <v>138</v>
      </c>
      <c r="AH6">
        <v>141</v>
      </c>
      <c r="AI6">
        <v>145</v>
      </c>
      <c r="AJ6">
        <v>153</v>
      </c>
      <c r="AK6">
        <v>159</v>
      </c>
      <c r="AL6">
        <v>160</v>
      </c>
    </row>
    <row r="8" spans="1:38" x14ac:dyDescent="0.25">
      <c r="O8">
        <f>AVERAGE(O2:O6)</f>
        <v>0.41380859269756598</v>
      </c>
    </row>
    <row r="9" spans="1:38" x14ac:dyDescent="0.25">
      <c r="O9">
        <f>_xlfn.STDEV.S(O2:O6)/SQRT(COUNT(O2:O6))</f>
        <v>0.28219282531831075</v>
      </c>
    </row>
    <row r="10" spans="1:38" x14ac:dyDescent="0.25">
      <c r="O10">
        <f>MAX(O2:O6)</f>
        <v>1.4271881201250374</v>
      </c>
    </row>
    <row r="11" spans="1:38" x14ac:dyDescent="0.25">
      <c r="O11">
        <f>MIN(O2:O6)</f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190F7-0E9E-42C2-BE97-9CB5A99FD7DF}">
  <dimension ref="A1:AL11"/>
  <sheetViews>
    <sheetView workbookViewId="0">
      <selection activeCell="O8" sqref="O8:O11"/>
    </sheetView>
  </sheetViews>
  <sheetFormatPr defaultRowHeight="15" x14ac:dyDescent="0.25"/>
  <cols>
    <col min="15" max="15" width="12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38</v>
      </c>
      <c r="P1" t="s">
        <v>37</v>
      </c>
      <c r="Q1" t="s">
        <v>36</v>
      </c>
      <c r="R1" t="s">
        <v>35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</row>
    <row r="2" spans="1:38" x14ac:dyDescent="0.25">
      <c r="A2" t="s">
        <v>34</v>
      </c>
      <c r="B2">
        <v>5</v>
      </c>
      <c r="C2">
        <v>0</v>
      </c>
      <c r="D2">
        <v>20</v>
      </c>
      <c r="E2">
        <v>170</v>
      </c>
      <c r="F2">
        <v>1135</v>
      </c>
      <c r="G2">
        <v>3</v>
      </c>
      <c r="H2" s="1">
        <v>9.9999999999999995E-8</v>
      </c>
      <c r="I2">
        <v>0.25</v>
      </c>
      <c r="J2">
        <v>36000</v>
      </c>
      <c r="K2">
        <v>36000.320919999998</v>
      </c>
      <c r="L2">
        <v>774.88992499999995</v>
      </c>
      <c r="M2">
        <v>3676</v>
      </c>
      <c r="N2">
        <v>7588.8650390000003</v>
      </c>
      <c r="O2" s="2">
        <v>0</v>
      </c>
      <c r="P2">
        <v>7588.8650385402998</v>
      </c>
      <c r="Q2">
        <v>7588.8650390000003</v>
      </c>
      <c r="R2">
        <v>0.25</v>
      </c>
      <c r="S2">
        <v>1</v>
      </c>
      <c r="T2">
        <v>8</v>
      </c>
      <c r="U2">
        <v>10</v>
      </c>
      <c r="V2">
        <v>19</v>
      </c>
      <c r="W2">
        <v>52</v>
      </c>
      <c r="X2">
        <v>69</v>
      </c>
      <c r="Y2">
        <v>90</v>
      </c>
      <c r="Z2">
        <v>97</v>
      </c>
      <c r="AA2">
        <v>98</v>
      </c>
      <c r="AB2">
        <v>103</v>
      </c>
      <c r="AC2">
        <v>120</v>
      </c>
      <c r="AD2">
        <v>123</v>
      </c>
      <c r="AE2">
        <v>124</v>
      </c>
      <c r="AF2">
        <v>129</v>
      </c>
      <c r="AG2">
        <v>138</v>
      </c>
      <c r="AH2">
        <v>141</v>
      </c>
      <c r="AI2">
        <v>145</v>
      </c>
      <c r="AJ2">
        <v>153</v>
      </c>
      <c r="AK2">
        <v>159</v>
      </c>
      <c r="AL2">
        <v>160</v>
      </c>
    </row>
    <row r="3" spans="1:38" x14ac:dyDescent="0.25">
      <c r="A3" t="s">
        <v>39</v>
      </c>
      <c r="B3">
        <v>5</v>
      </c>
      <c r="C3">
        <v>0</v>
      </c>
      <c r="D3">
        <v>20</v>
      </c>
      <c r="E3">
        <v>170</v>
      </c>
      <c r="F3">
        <v>1135</v>
      </c>
      <c r="G3">
        <v>3</v>
      </c>
      <c r="H3" s="1">
        <v>9.9999999999999995E-8</v>
      </c>
      <c r="I3">
        <v>0.25</v>
      </c>
      <c r="J3">
        <v>36000</v>
      </c>
      <c r="K3">
        <v>36000.320919999998</v>
      </c>
      <c r="L3">
        <v>774.88992499999995</v>
      </c>
      <c r="M3">
        <v>3676</v>
      </c>
      <c r="N3">
        <v>7588.8650390000003</v>
      </c>
      <c r="O3" s="2">
        <f>(Q3-P3)/Q3*100</f>
        <v>0.49822659368053324</v>
      </c>
      <c r="P3">
        <v>7664</v>
      </c>
      <c r="Q3">
        <v>7702.375282</v>
      </c>
      <c r="R3">
        <v>0.5</v>
      </c>
      <c r="S3">
        <v>1</v>
      </c>
      <c r="T3">
        <v>8</v>
      </c>
      <c r="U3">
        <v>10</v>
      </c>
      <c r="V3">
        <v>19</v>
      </c>
      <c r="W3">
        <v>52</v>
      </c>
      <c r="X3">
        <v>69</v>
      </c>
      <c r="Y3">
        <v>90</v>
      </c>
      <c r="Z3">
        <v>97</v>
      </c>
      <c r="AA3">
        <v>98</v>
      </c>
      <c r="AB3">
        <v>103</v>
      </c>
      <c r="AC3">
        <v>120</v>
      </c>
      <c r="AD3">
        <v>123</v>
      </c>
      <c r="AE3">
        <v>124</v>
      </c>
      <c r="AF3">
        <v>129</v>
      </c>
      <c r="AG3">
        <v>138</v>
      </c>
      <c r="AH3">
        <v>141</v>
      </c>
      <c r="AI3">
        <v>145</v>
      </c>
      <c r="AJ3">
        <v>153</v>
      </c>
      <c r="AK3">
        <v>159</v>
      </c>
      <c r="AL3">
        <v>160</v>
      </c>
    </row>
    <row r="4" spans="1:38" x14ac:dyDescent="0.25">
      <c r="A4" t="s">
        <v>40</v>
      </c>
      <c r="B4">
        <v>5</v>
      </c>
      <c r="C4">
        <v>0</v>
      </c>
      <c r="D4">
        <v>20</v>
      </c>
      <c r="E4">
        <v>170</v>
      </c>
      <c r="F4">
        <v>1135</v>
      </c>
      <c r="G4">
        <v>3</v>
      </c>
      <c r="H4" s="1">
        <v>9.9999999999999995E-8</v>
      </c>
      <c r="I4">
        <v>0.25</v>
      </c>
      <c r="J4">
        <v>36000</v>
      </c>
      <c r="K4">
        <v>36000.320919999998</v>
      </c>
      <c r="L4">
        <v>774.88992499999995</v>
      </c>
      <c r="M4">
        <v>3676</v>
      </c>
      <c r="N4">
        <v>7588.8650390000003</v>
      </c>
      <c r="O4" s="2">
        <f t="shared" ref="O4:O6" si="0">(Q4-P4)/Q4*100</f>
        <v>1.1482083298945263</v>
      </c>
      <c r="P4">
        <v>7664</v>
      </c>
      <c r="Q4">
        <v>7753.0208309999998</v>
      </c>
      <c r="R4">
        <v>0.7</v>
      </c>
      <c r="S4">
        <v>1</v>
      </c>
      <c r="T4">
        <v>8</v>
      </c>
      <c r="U4">
        <v>10</v>
      </c>
      <c r="V4">
        <v>19</v>
      </c>
      <c r="W4">
        <v>52</v>
      </c>
      <c r="X4">
        <v>69</v>
      </c>
      <c r="Y4">
        <v>90</v>
      </c>
      <c r="Z4">
        <v>97</v>
      </c>
      <c r="AA4">
        <v>98</v>
      </c>
      <c r="AB4">
        <v>103</v>
      </c>
      <c r="AC4">
        <v>120</v>
      </c>
      <c r="AD4">
        <v>123</v>
      </c>
      <c r="AE4">
        <v>124</v>
      </c>
      <c r="AF4">
        <v>129</v>
      </c>
      <c r="AG4">
        <v>138</v>
      </c>
      <c r="AH4">
        <v>141</v>
      </c>
      <c r="AI4">
        <v>145</v>
      </c>
      <c r="AJ4">
        <v>153</v>
      </c>
      <c r="AK4">
        <v>159</v>
      </c>
      <c r="AL4">
        <v>160</v>
      </c>
    </row>
    <row r="5" spans="1:38" x14ac:dyDescent="0.25">
      <c r="A5" t="s">
        <v>41</v>
      </c>
      <c r="B5">
        <v>5</v>
      </c>
      <c r="C5">
        <v>0</v>
      </c>
      <c r="D5">
        <v>20</v>
      </c>
      <c r="E5">
        <v>170</v>
      </c>
      <c r="F5">
        <v>1135</v>
      </c>
      <c r="G5">
        <v>3</v>
      </c>
      <c r="H5" s="1">
        <v>9.9999999999999995E-8</v>
      </c>
      <c r="I5">
        <v>0.25</v>
      </c>
      <c r="J5">
        <v>36000</v>
      </c>
      <c r="K5">
        <v>36000.320919999998</v>
      </c>
      <c r="L5">
        <v>774.88992499999995</v>
      </c>
      <c r="M5">
        <v>3676</v>
      </c>
      <c r="N5">
        <v>7588.8650390000003</v>
      </c>
      <c r="O5" s="2">
        <f t="shared" si="0"/>
        <v>1.3010671562488103</v>
      </c>
      <c r="P5">
        <v>7664</v>
      </c>
      <c r="Q5">
        <v>7765.0282319999997</v>
      </c>
      <c r="R5">
        <v>0.75</v>
      </c>
      <c r="S5">
        <v>1</v>
      </c>
      <c r="T5">
        <v>8</v>
      </c>
      <c r="U5">
        <v>10</v>
      </c>
      <c r="V5">
        <v>19</v>
      </c>
      <c r="W5">
        <v>52</v>
      </c>
      <c r="X5">
        <v>69</v>
      </c>
      <c r="Y5">
        <v>90</v>
      </c>
      <c r="Z5">
        <v>97</v>
      </c>
      <c r="AA5">
        <v>98</v>
      </c>
      <c r="AB5">
        <v>103</v>
      </c>
      <c r="AC5">
        <v>120</v>
      </c>
      <c r="AD5">
        <v>123</v>
      </c>
      <c r="AE5">
        <v>124</v>
      </c>
      <c r="AF5">
        <v>129</v>
      </c>
      <c r="AG5">
        <v>138</v>
      </c>
      <c r="AH5">
        <v>141</v>
      </c>
      <c r="AI5">
        <v>145</v>
      </c>
      <c r="AJ5">
        <v>153</v>
      </c>
      <c r="AK5">
        <v>159</v>
      </c>
      <c r="AL5">
        <v>160</v>
      </c>
    </row>
    <row r="6" spans="1:38" x14ac:dyDescent="0.25">
      <c r="A6" t="s">
        <v>42</v>
      </c>
      <c r="B6">
        <v>5</v>
      </c>
      <c r="C6">
        <v>0</v>
      </c>
      <c r="D6">
        <v>20</v>
      </c>
      <c r="E6">
        <v>170</v>
      </c>
      <c r="F6">
        <v>1135</v>
      </c>
      <c r="G6">
        <v>3</v>
      </c>
      <c r="H6" s="1">
        <v>9.9999999999999995E-8</v>
      </c>
      <c r="I6">
        <v>0.25</v>
      </c>
      <c r="J6">
        <v>36000</v>
      </c>
      <c r="K6">
        <v>36000.320919999998</v>
      </c>
      <c r="L6">
        <v>774.88992499999995</v>
      </c>
      <c r="M6">
        <v>3676</v>
      </c>
      <c r="N6">
        <v>7588.8650390000003</v>
      </c>
      <c r="O6" s="2">
        <f t="shared" si="0"/>
        <v>2.6716660559142316</v>
      </c>
      <c r="P6">
        <v>7664</v>
      </c>
      <c r="Q6">
        <v>7874.3770590000004</v>
      </c>
      <c r="R6">
        <v>1</v>
      </c>
      <c r="S6">
        <v>1</v>
      </c>
      <c r="T6">
        <v>8</v>
      </c>
      <c r="U6">
        <v>10</v>
      </c>
      <c r="V6">
        <v>19</v>
      </c>
      <c r="W6">
        <v>52</v>
      </c>
      <c r="X6">
        <v>69</v>
      </c>
      <c r="Y6">
        <v>90</v>
      </c>
      <c r="Z6">
        <v>97</v>
      </c>
      <c r="AA6">
        <v>98</v>
      </c>
      <c r="AB6">
        <v>103</v>
      </c>
      <c r="AC6">
        <v>120</v>
      </c>
      <c r="AD6">
        <v>123</v>
      </c>
      <c r="AE6">
        <v>124</v>
      </c>
      <c r="AF6">
        <v>129</v>
      </c>
      <c r="AG6">
        <v>138</v>
      </c>
      <c r="AH6">
        <v>141</v>
      </c>
      <c r="AI6">
        <v>145</v>
      </c>
      <c r="AJ6">
        <v>153</v>
      </c>
      <c r="AK6">
        <v>159</v>
      </c>
      <c r="AL6">
        <v>160</v>
      </c>
    </row>
    <row r="8" spans="1:38" x14ac:dyDescent="0.25">
      <c r="O8">
        <f>AVERAGE(O2:O6)</f>
        <v>1.1238336271476204</v>
      </c>
    </row>
    <row r="9" spans="1:38" x14ac:dyDescent="0.25">
      <c r="O9">
        <f>_xlfn.STDEV.S(O2:O6)/SQRT(COUNT(O2:O6))</f>
        <v>0.45178408888231514</v>
      </c>
    </row>
    <row r="10" spans="1:38" x14ac:dyDescent="0.25">
      <c r="O10">
        <f>MAX(O2:O6)</f>
        <v>2.6716660559142316</v>
      </c>
    </row>
    <row r="11" spans="1:38" x14ac:dyDescent="0.25">
      <c r="O11">
        <f>MIN(O2:O6)</f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logSum70</vt:lpstr>
      <vt:lpstr>logSum100</vt:lpstr>
      <vt:lpstr>logSum75</vt:lpstr>
      <vt:lpstr>logSum50</vt:lpstr>
      <vt:lpstr>logSum25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SANGHO SHIM</dc:creator>
  <cp:lastModifiedBy>Sangho Shim</cp:lastModifiedBy>
  <dcterms:created xsi:type="dcterms:W3CDTF">2024-10-13T17:14:12Z</dcterms:created>
  <dcterms:modified xsi:type="dcterms:W3CDTF">2024-10-13T19:36:17Z</dcterms:modified>
</cp:coreProperties>
</file>