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ing\pnrflp_OPTE\cap_pnr_nl2\pnr_simulation\milp_NL\result\origin100\summary\"/>
    </mc:Choice>
  </mc:AlternateContent>
  <xr:revisionPtr revIDLastSave="0" documentId="13_ncr:9_{93CF749F-F0BB-40D0-89CE-D3EDA614F783}" xr6:coauthVersionLast="47" xr6:coauthVersionMax="47" xr10:uidLastSave="{00000000-0000-0000-0000-000000000000}"/>
  <bookViews>
    <workbookView xWindow="-120" yWindow="-120" windowWidth="38640" windowHeight="15840" xr2:uid="{5AC07511-8949-4D29-9054-01BB8C5706E5}"/>
  </bookViews>
  <sheets>
    <sheet name="MILP_CNL_logSum25_pnr_origin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" i="1" l="1"/>
  <c r="AJ16" i="1"/>
  <c r="AI16" i="1"/>
  <c r="AK15" i="1"/>
  <c r="AJ15" i="1"/>
  <c r="AI15" i="1"/>
  <c r="AK14" i="1"/>
  <c r="AJ14" i="1"/>
  <c r="AI14" i="1"/>
  <c r="AK13" i="1"/>
  <c r="AJ13" i="1"/>
  <c r="AI13" i="1"/>
  <c r="AG16" i="1"/>
  <c r="AF16" i="1"/>
  <c r="AG15" i="1"/>
  <c r="AF15" i="1"/>
  <c r="AG14" i="1"/>
  <c r="AF14" i="1"/>
  <c r="AG13" i="1"/>
  <c r="AF13" i="1"/>
  <c r="N14" i="1"/>
  <c r="O13" i="1"/>
  <c r="O14" i="1"/>
  <c r="O15" i="1"/>
  <c r="O16" i="1"/>
  <c r="N16" i="1"/>
  <c r="N15" i="1"/>
  <c r="N13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K4" i="1"/>
  <c r="AJ4" i="1"/>
  <c r="AI4" i="1"/>
  <c r="AK2" i="1"/>
  <c r="AJ2" i="1"/>
  <c r="AI2" i="1"/>
</calcChain>
</file>

<file path=xl/sharedStrings.xml><?xml version="1.0" encoding="utf-8"?>
<sst xmlns="http://schemas.openxmlformats.org/spreadsheetml/2006/main" count="60" uniqueCount="19">
  <si>
    <t>Warm Start</t>
  </si>
  <si>
    <t>logSum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</si>
  <si>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</si>
  <si>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</si>
  <si>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</si>
  <si>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</si>
  <si>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</si>
  <si>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</si>
  <si>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</si>
  <si>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</si>
  <si>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</si>
  <si>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</si>
  <si>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</si>
  <si>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NodeCount</t>
  </si>
  <si>
    <t>l006.ib.bridges2.psc.edu</t>
  </si>
  <si>
    <t>r432.ib.bridges2.psc.edu</t>
  </si>
  <si>
    <t>OOM</t>
  </si>
  <si>
    <t>Strong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</si>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</sst>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A76-B190-4550-84D4-38D1868B0CB6}">
  <dimension ref="A1:AK16"/>
  <sheetViews>
    <sheetView tabSelected="1" topLeftCell="AI1" workbookViewId="0">
      <selection activeCell="AI2" sqref="AI2"/>
    </sheetView>
  </sheetViews>
  <sheetFormatPr defaultRowHeight="15" x14ac:dyDescent="0.25"/>
  <sheetData>
    <row r="1" spans="1:37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s">
        <v>17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I1" t="s">
        <v>8</v>
      </c>
      <c r="AJ1" t="s">
        <v>12</v>
      </c>
      <c r="AK1" t="s">
        <v>13</v>
      </c>
    </row>
    <row r="2" spans="1:37" x14ac:dyDescent="0.25">
      <c r="A2" t="s">
        <v>15</v>
      </c>
      <c r="B2" t="b">
        <v>0</v>
      </c>
      <c r="C2">
        <v>0.25</v>
      </c>
      <c r="D2">
        <v>100</v>
      </c>
      <c r="E2">
        <v>300</v>
      </c>
      <c r="F2">
        <v>30</v>
      </c>
      <c r="G2">
        <v>15</v>
      </c>
      <c r="H2">
        <v>0</v>
      </c>
      <c r="I2">
        <v>951.10145969108498</v>
      </c>
      <c r="J2">
        <v>955.29274766349602</v>
      </c>
      <c r="K2">
        <v>2481.5842140506002</v>
      </c>
      <c r="L2">
        <v>10</v>
      </c>
      <c r="M2">
        <v>5</v>
      </c>
      <c r="N2">
        <v>2.46405005455017</v>
      </c>
      <c r="O2">
        <v>47</v>
      </c>
      <c r="S2" t="s">
        <v>15</v>
      </c>
      <c r="T2" t="b">
        <v>0</v>
      </c>
      <c r="U2">
        <v>0.25</v>
      </c>
      <c r="V2">
        <v>100</v>
      </c>
      <c r="W2">
        <v>300</v>
      </c>
      <c r="X2">
        <v>30</v>
      </c>
      <c r="Y2">
        <v>15</v>
      </c>
      <c r="Z2">
        <v>0</v>
      </c>
      <c r="AA2">
        <v>951.08970697622794</v>
      </c>
      <c r="AB2">
        <v>955.28053742453801</v>
      </c>
      <c r="AC2">
        <v>2481.5999914326799</v>
      </c>
      <c r="AD2">
        <v>10</v>
      </c>
      <c r="AE2">
        <v>5</v>
      </c>
      <c r="AF2">
        <v>1.6632401943206701</v>
      </c>
      <c r="AG2">
        <v>171</v>
      </c>
      <c r="AI2">
        <f>(J2-AB2)/J2*100</f>
        <v>1.2781672411801954E-3</v>
      </c>
      <c r="AJ2">
        <f>N2/AF2</f>
        <v>1.4814757741930238</v>
      </c>
      <c r="AK2">
        <f>O2/AG2</f>
        <v>0.27485380116959063</v>
      </c>
    </row>
    <row r="3" spans="1:37" x14ac:dyDescent="0.25">
      <c r="A3" t="s">
        <v>14</v>
      </c>
      <c r="B3" t="b">
        <v>0</v>
      </c>
      <c r="C3">
        <v>0.25</v>
      </c>
      <c r="D3">
        <v>100</v>
      </c>
      <c r="E3">
        <v>300</v>
      </c>
      <c r="F3">
        <v>30</v>
      </c>
      <c r="G3">
        <v>15</v>
      </c>
      <c r="H3">
        <v>1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S3" t="s">
        <v>15</v>
      </c>
      <c r="T3" t="b">
        <v>0</v>
      </c>
      <c r="U3">
        <v>0.25</v>
      </c>
      <c r="V3">
        <v>100</v>
      </c>
      <c r="W3">
        <v>300</v>
      </c>
      <c r="X3">
        <v>30</v>
      </c>
      <c r="Y3">
        <v>15</v>
      </c>
      <c r="Z3">
        <v>1</v>
      </c>
      <c r="AA3">
        <v>1279.6048834810499</v>
      </c>
      <c r="AB3">
        <v>1293.7425259322299</v>
      </c>
      <c r="AC3">
        <v>2067.1015237325601</v>
      </c>
      <c r="AD3">
        <v>8</v>
      </c>
      <c r="AE3">
        <v>7</v>
      </c>
      <c r="AF3">
        <v>1.9022459983825599</v>
      </c>
      <c r="AG3">
        <v>209</v>
      </c>
    </row>
    <row r="4" spans="1:37" x14ac:dyDescent="0.25">
      <c r="A4" t="s">
        <v>14</v>
      </c>
      <c r="B4" t="b">
        <v>0</v>
      </c>
      <c r="C4">
        <v>0.25</v>
      </c>
      <c r="D4">
        <v>100</v>
      </c>
      <c r="E4">
        <v>300</v>
      </c>
      <c r="F4">
        <v>30</v>
      </c>
      <c r="G4">
        <v>15</v>
      </c>
      <c r="H4">
        <v>2</v>
      </c>
      <c r="I4">
        <v>1227.6086610148</v>
      </c>
      <c r="J4">
        <v>1336.20278527659</v>
      </c>
      <c r="K4">
        <v>1604.6531856730201</v>
      </c>
      <c r="L4">
        <v>12</v>
      </c>
      <c r="M4">
        <v>3</v>
      </c>
      <c r="N4">
        <v>52.369672060012803</v>
      </c>
      <c r="O4">
        <v>242</v>
      </c>
      <c r="S4" t="s">
        <v>15</v>
      </c>
      <c r="T4" t="b">
        <v>0</v>
      </c>
      <c r="U4">
        <v>0.25</v>
      </c>
      <c r="V4">
        <v>100</v>
      </c>
      <c r="W4">
        <v>300</v>
      </c>
      <c r="X4">
        <v>30</v>
      </c>
      <c r="Y4">
        <v>15</v>
      </c>
      <c r="Z4">
        <v>2</v>
      </c>
      <c r="AA4">
        <v>1326.5721223319399</v>
      </c>
      <c r="AB4">
        <v>1334.8076282925499</v>
      </c>
      <c r="AC4">
        <v>1607.84271744289</v>
      </c>
      <c r="AD4">
        <v>12</v>
      </c>
      <c r="AE4">
        <v>3</v>
      </c>
      <c r="AF4">
        <v>2.8449649810790998</v>
      </c>
      <c r="AG4">
        <v>354</v>
      </c>
      <c r="AI4">
        <f>(J4-AB4)/J4*100</f>
        <v>0.10441206974069583</v>
      </c>
      <c r="AJ4">
        <f>N4/AF4</f>
        <v>18.407844176749375</v>
      </c>
      <c r="AK4">
        <f>O4/AG4</f>
        <v>0.68361581920903958</v>
      </c>
    </row>
    <row r="5" spans="1:37" x14ac:dyDescent="0.25">
      <c r="A5" t="s">
        <v>14</v>
      </c>
      <c r="B5" t="b">
        <v>0</v>
      </c>
      <c r="C5">
        <v>0.25</v>
      </c>
      <c r="D5">
        <v>100</v>
      </c>
      <c r="E5">
        <v>300</v>
      </c>
      <c r="F5">
        <v>30</v>
      </c>
      <c r="G5">
        <v>15</v>
      </c>
      <c r="H5">
        <v>3</v>
      </c>
      <c r="I5">
        <v>1246.7131266181</v>
      </c>
      <c r="J5">
        <v>1249.4901985791901</v>
      </c>
      <c r="K5">
        <v>1812.95548989692</v>
      </c>
      <c r="L5">
        <v>10</v>
      </c>
      <c r="M5">
        <v>5</v>
      </c>
      <c r="N5">
        <v>5.2143101692199698</v>
      </c>
      <c r="O5">
        <v>168</v>
      </c>
      <c r="S5" t="s">
        <v>15</v>
      </c>
      <c r="T5" t="b">
        <v>0</v>
      </c>
      <c r="U5">
        <v>0.25</v>
      </c>
      <c r="V5">
        <v>100</v>
      </c>
      <c r="W5">
        <v>300</v>
      </c>
      <c r="X5">
        <v>30</v>
      </c>
      <c r="Y5">
        <v>15</v>
      </c>
      <c r="Z5">
        <v>3</v>
      </c>
      <c r="AA5">
        <v>1246.7133047643499</v>
      </c>
      <c r="AB5">
        <v>1249.4901985791901</v>
      </c>
      <c r="AC5">
        <v>1812.95548989692</v>
      </c>
      <c r="AD5">
        <v>10</v>
      </c>
      <c r="AE5">
        <v>5</v>
      </c>
      <c r="AF5">
        <v>1.37995386123657</v>
      </c>
      <c r="AG5">
        <v>109</v>
      </c>
      <c r="AI5">
        <f t="shared" ref="AI5:AI11" si="0">(J5-AB5)/J5*100</f>
        <v>0</v>
      </c>
      <c r="AJ5">
        <f t="shared" ref="AJ5:AJ11" si="1">N5/AF5</f>
        <v>3.7786119635532245</v>
      </c>
      <c r="AK5">
        <f t="shared" ref="AK5:AK11" si="2">O5/AG5</f>
        <v>1.5412844036697249</v>
      </c>
    </row>
    <row r="6" spans="1:37" x14ac:dyDescent="0.25">
      <c r="A6" t="s">
        <v>14</v>
      </c>
      <c r="B6" t="b">
        <v>0</v>
      </c>
      <c r="C6">
        <v>0.25</v>
      </c>
      <c r="D6">
        <v>100</v>
      </c>
      <c r="E6">
        <v>300</v>
      </c>
      <c r="F6">
        <v>30</v>
      </c>
      <c r="G6">
        <v>15</v>
      </c>
      <c r="H6">
        <v>4</v>
      </c>
      <c r="I6">
        <v>1382.13900139412</v>
      </c>
      <c r="J6">
        <v>1388.5967127829299</v>
      </c>
      <c r="K6">
        <v>2110.3417682719601</v>
      </c>
      <c r="L6">
        <v>9</v>
      </c>
      <c r="M6">
        <v>6</v>
      </c>
      <c r="N6">
        <v>6.3048970699310303</v>
      </c>
      <c r="O6">
        <v>144</v>
      </c>
      <c r="S6" t="s">
        <v>15</v>
      </c>
      <c r="T6" t="b">
        <v>0</v>
      </c>
      <c r="U6">
        <v>0.25</v>
      </c>
      <c r="V6">
        <v>100</v>
      </c>
      <c r="W6">
        <v>300</v>
      </c>
      <c r="X6">
        <v>30</v>
      </c>
      <c r="Y6">
        <v>15</v>
      </c>
      <c r="Z6">
        <v>4</v>
      </c>
      <c r="AA6">
        <v>1382.17405524486</v>
      </c>
      <c r="AB6">
        <v>1393.2647081348</v>
      </c>
      <c r="AC6">
        <v>2118.8393438651201</v>
      </c>
      <c r="AD6">
        <v>9</v>
      </c>
      <c r="AE6">
        <v>6</v>
      </c>
      <c r="AF6">
        <v>2.4235780239105198</v>
      </c>
      <c r="AG6">
        <v>526</v>
      </c>
      <c r="AI6">
        <f t="shared" si="0"/>
        <v>-0.33616638357978174</v>
      </c>
      <c r="AJ6">
        <f t="shared" si="1"/>
        <v>2.6014830171458145</v>
      </c>
      <c r="AK6">
        <f t="shared" si="2"/>
        <v>0.27376425855513309</v>
      </c>
    </row>
    <row r="7" spans="1:37" x14ac:dyDescent="0.25">
      <c r="A7" t="s">
        <v>14</v>
      </c>
      <c r="B7" t="b">
        <v>0</v>
      </c>
      <c r="C7">
        <v>0.25</v>
      </c>
      <c r="D7">
        <v>100</v>
      </c>
      <c r="E7">
        <v>300</v>
      </c>
      <c r="F7">
        <v>30</v>
      </c>
      <c r="G7">
        <v>15</v>
      </c>
      <c r="H7">
        <v>5</v>
      </c>
      <c r="I7">
        <v>962.075044061732</v>
      </c>
      <c r="J7">
        <v>971.75540778413699</v>
      </c>
      <c r="K7">
        <v>1701.15868629282</v>
      </c>
      <c r="L7">
        <v>14</v>
      </c>
      <c r="M7">
        <v>1</v>
      </c>
      <c r="N7">
        <v>2.2827630043029701</v>
      </c>
      <c r="O7">
        <v>47</v>
      </c>
      <c r="S7" t="s">
        <v>15</v>
      </c>
      <c r="T7" t="b">
        <v>0</v>
      </c>
      <c r="U7">
        <v>0.25</v>
      </c>
      <c r="V7">
        <v>100</v>
      </c>
      <c r="W7">
        <v>300</v>
      </c>
      <c r="X7">
        <v>30</v>
      </c>
      <c r="Y7">
        <v>15</v>
      </c>
      <c r="Z7">
        <v>5</v>
      </c>
      <c r="AA7">
        <v>962.07510193663097</v>
      </c>
      <c r="AB7">
        <v>971.75540778413699</v>
      </c>
      <c r="AC7">
        <v>1701.15868629282</v>
      </c>
      <c r="AD7">
        <v>14</v>
      </c>
      <c r="AE7">
        <v>1</v>
      </c>
      <c r="AF7">
        <v>1.30265617370605</v>
      </c>
      <c r="AG7">
        <v>17</v>
      </c>
      <c r="AI7">
        <f t="shared" si="0"/>
        <v>0</v>
      </c>
      <c r="AJ7">
        <f t="shared" si="1"/>
        <v>1.7523910379271617</v>
      </c>
      <c r="AK7">
        <f t="shared" si="2"/>
        <v>2.7647058823529411</v>
      </c>
    </row>
    <row r="8" spans="1:37" x14ac:dyDescent="0.25">
      <c r="A8" t="s">
        <v>14</v>
      </c>
      <c r="B8" t="b">
        <v>0</v>
      </c>
      <c r="C8">
        <v>0.25</v>
      </c>
      <c r="D8">
        <v>100</v>
      </c>
      <c r="E8">
        <v>300</v>
      </c>
      <c r="F8">
        <v>30</v>
      </c>
      <c r="G8">
        <v>15</v>
      </c>
      <c r="H8">
        <v>6</v>
      </c>
      <c r="I8">
        <v>1565.21676893313</v>
      </c>
      <c r="J8">
        <v>1568.89544588896</v>
      </c>
      <c r="K8">
        <v>2698.9472813713501</v>
      </c>
      <c r="L8">
        <v>7</v>
      </c>
      <c r="M8">
        <v>8</v>
      </c>
      <c r="N8">
        <v>5.5040040016174299</v>
      </c>
      <c r="O8">
        <v>525</v>
      </c>
      <c r="S8" t="s">
        <v>15</v>
      </c>
      <c r="T8" t="b">
        <v>0</v>
      </c>
      <c r="U8">
        <v>0.25</v>
      </c>
      <c r="V8">
        <v>100</v>
      </c>
      <c r="W8">
        <v>300</v>
      </c>
      <c r="X8">
        <v>30</v>
      </c>
      <c r="Y8">
        <v>15</v>
      </c>
      <c r="Z8">
        <v>6</v>
      </c>
      <c r="AA8">
        <v>1565.2173136409299</v>
      </c>
      <c r="AB8">
        <v>1568.89544588896</v>
      </c>
      <c r="AC8">
        <v>2698.9472813713501</v>
      </c>
      <c r="AD8">
        <v>7</v>
      </c>
      <c r="AE8">
        <v>8</v>
      </c>
      <c r="AF8">
        <v>1.76406002044677</v>
      </c>
      <c r="AG8">
        <v>319</v>
      </c>
      <c r="AI8">
        <f t="shared" si="0"/>
        <v>0</v>
      </c>
      <c r="AJ8">
        <f t="shared" si="1"/>
        <v>3.1200775131355636</v>
      </c>
      <c r="AK8">
        <f t="shared" si="2"/>
        <v>1.6457680250783699</v>
      </c>
    </row>
    <row r="9" spans="1:37" x14ac:dyDescent="0.25">
      <c r="A9" t="s">
        <v>14</v>
      </c>
      <c r="B9" t="b">
        <v>0</v>
      </c>
      <c r="C9">
        <v>0.25</v>
      </c>
      <c r="D9">
        <v>100</v>
      </c>
      <c r="E9">
        <v>300</v>
      </c>
      <c r="F9">
        <v>30</v>
      </c>
      <c r="G9">
        <v>15</v>
      </c>
      <c r="H9">
        <v>7</v>
      </c>
      <c r="I9">
        <v>1636.7679185442701</v>
      </c>
      <c r="J9">
        <v>1642.75456204796</v>
      </c>
      <c r="K9">
        <v>2908.4227060128401</v>
      </c>
      <c r="L9">
        <v>10</v>
      </c>
      <c r="M9">
        <v>5</v>
      </c>
      <c r="N9">
        <v>1638.86900997161</v>
      </c>
      <c r="O9">
        <v>61356</v>
      </c>
      <c r="S9" t="s">
        <v>15</v>
      </c>
      <c r="T9" t="b">
        <v>0</v>
      </c>
      <c r="U9">
        <v>0.25</v>
      </c>
      <c r="V9">
        <v>100</v>
      </c>
      <c r="W9">
        <v>300</v>
      </c>
      <c r="X9">
        <v>30</v>
      </c>
      <c r="Y9">
        <v>15</v>
      </c>
      <c r="Z9">
        <v>7</v>
      </c>
      <c r="AA9">
        <v>1733.45101070229</v>
      </c>
      <c r="AB9">
        <v>1738.65491320155</v>
      </c>
      <c r="AC9">
        <v>2949.29797121509</v>
      </c>
      <c r="AD9">
        <v>10</v>
      </c>
      <c r="AE9">
        <v>5</v>
      </c>
      <c r="AF9">
        <v>1.3785641193389799</v>
      </c>
      <c r="AG9">
        <v>185</v>
      </c>
      <c r="AI9">
        <f t="shared" si="0"/>
        <v>-5.8377771925974544</v>
      </c>
      <c r="AJ9">
        <f t="shared" si="1"/>
        <v>1188.8232016059187</v>
      </c>
      <c r="AK9">
        <f t="shared" si="2"/>
        <v>331.65405405405403</v>
      </c>
    </row>
    <row r="10" spans="1:37" x14ac:dyDescent="0.25">
      <c r="A10" t="s">
        <v>14</v>
      </c>
      <c r="B10" t="b">
        <v>0</v>
      </c>
      <c r="C10">
        <v>0.25</v>
      </c>
      <c r="D10">
        <v>100</v>
      </c>
      <c r="E10">
        <v>300</v>
      </c>
      <c r="F10">
        <v>30</v>
      </c>
      <c r="G10">
        <v>15</v>
      </c>
      <c r="H10">
        <v>8</v>
      </c>
      <c r="I10">
        <v>1344.6676706938199</v>
      </c>
      <c r="J10">
        <v>1363.9829221042</v>
      </c>
      <c r="K10">
        <v>2235.9104318161499</v>
      </c>
      <c r="L10">
        <v>12</v>
      </c>
      <c r="M10">
        <v>3</v>
      </c>
      <c r="N10">
        <v>2.2774519920349099</v>
      </c>
      <c r="O10">
        <v>50</v>
      </c>
      <c r="S10" t="s">
        <v>15</v>
      </c>
      <c r="T10" t="b">
        <v>0</v>
      </c>
      <c r="U10">
        <v>0.25</v>
      </c>
      <c r="V10">
        <v>100</v>
      </c>
      <c r="W10">
        <v>300</v>
      </c>
      <c r="X10">
        <v>30</v>
      </c>
      <c r="Y10">
        <v>15</v>
      </c>
      <c r="Z10">
        <v>8</v>
      </c>
      <c r="AA10">
        <v>1344.66785731292</v>
      </c>
      <c r="AB10">
        <v>1363.9829221042</v>
      </c>
      <c r="AC10">
        <v>2235.9104318161499</v>
      </c>
      <c r="AD10">
        <v>12</v>
      </c>
      <c r="AE10">
        <v>3</v>
      </c>
      <c r="AF10">
        <v>1.2117829322814899</v>
      </c>
      <c r="AG10">
        <v>51</v>
      </c>
      <c r="AI10">
        <f t="shared" si="0"/>
        <v>0</v>
      </c>
      <c r="AJ10">
        <f t="shared" si="1"/>
        <v>1.8794224042642906</v>
      </c>
      <c r="AK10">
        <f t="shared" si="2"/>
        <v>0.98039215686274506</v>
      </c>
    </row>
    <row r="11" spans="1:37" x14ac:dyDescent="0.25">
      <c r="A11" t="s">
        <v>14</v>
      </c>
      <c r="B11" t="b">
        <v>0</v>
      </c>
      <c r="C11">
        <v>0.25</v>
      </c>
      <c r="D11">
        <v>100</v>
      </c>
      <c r="E11">
        <v>300</v>
      </c>
      <c r="F11">
        <v>30</v>
      </c>
      <c r="G11">
        <v>15</v>
      </c>
      <c r="H11">
        <v>9</v>
      </c>
      <c r="I11">
        <v>1823.35192297617</v>
      </c>
      <c r="J11">
        <v>1832.5072762345301</v>
      </c>
      <c r="K11">
        <v>2583.3255522158302</v>
      </c>
      <c r="L11">
        <v>10</v>
      </c>
      <c r="M11">
        <v>5</v>
      </c>
      <c r="N11">
        <v>3.8270480632781898</v>
      </c>
      <c r="O11">
        <v>373</v>
      </c>
      <c r="S11" t="s">
        <v>15</v>
      </c>
      <c r="T11" t="b">
        <v>0</v>
      </c>
      <c r="U11">
        <v>0.25</v>
      </c>
      <c r="V11">
        <v>100</v>
      </c>
      <c r="W11">
        <v>300</v>
      </c>
      <c r="X11">
        <v>30</v>
      </c>
      <c r="Y11">
        <v>15</v>
      </c>
      <c r="Z11">
        <v>9</v>
      </c>
      <c r="AA11">
        <v>1823.3988084171101</v>
      </c>
      <c r="AB11">
        <v>1832.5728331748801</v>
      </c>
      <c r="AC11">
        <v>2583.4410948598602</v>
      </c>
      <c r="AD11">
        <v>10</v>
      </c>
      <c r="AE11">
        <v>5</v>
      </c>
      <c r="AF11">
        <v>1.9547381401062001</v>
      </c>
      <c r="AG11">
        <v>334</v>
      </c>
      <c r="AI11">
        <f t="shared" si="0"/>
        <v>-3.5774450230131863E-3</v>
      </c>
      <c r="AJ11">
        <f t="shared" si="1"/>
        <v>1.9578315809964542</v>
      </c>
      <c r="AK11">
        <f t="shared" si="2"/>
        <v>1.1167664670658684</v>
      </c>
    </row>
    <row r="13" spans="1:37" x14ac:dyDescent="0.25">
      <c r="N13" s="1">
        <f>AVERAGE(N2,N4:N11)</f>
        <v>191.01257848739527</v>
      </c>
      <c r="O13" s="1">
        <f>AVERAGE(O2,O4:O11)</f>
        <v>6994.666666666667</v>
      </c>
      <c r="AF13" s="1">
        <f>AVERAGE(AF2,AF4:AF11)</f>
        <v>1.7692820496029278</v>
      </c>
      <c r="AG13" s="1">
        <f>AVERAGE(AG2,AG4:AG11)</f>
        <v>229.55555555555554</v>
      </c>
      <c r="AI13" s="1">
        <f t="shared" ref="AI13:AK13" si="3">AVERAGE(AI2,AI4:AI11)</f>
        <v>-0.67464786491315254</v>
      </c>
      <c r="AJ13" s="1">
        <f t="shared" si="3"/>
        <v>135.97803767487596</v>
      </c>
      <c r="AK13" s="1">
        <f t="shared" si="3"/>
        <v>37.881689429779719</v>
      </c>
    </row>
    <row r="14" spans="1:37" x14ac:dyDescent="0.25">
      <c r="N14" s="1">
        <f>_xlfn.STDEV.S(N2,N4:N11)/SQRT(9)</f>
        <v>181.06131245861786</v>
      </c>
      <c r="O14" s="1">
        <f>_xlfn.STDEV.S(O2,O4:O11)/SQRT(COUNT(O2,O4:O11))</f>
        <v>6795.3820880228814</v>
      </c>
      <c r="AF14" s="1">
        <f>_xlfn.STDEV.S(AF2,AF4:AF11)/SQRT(9)</f>
        <v>0.18497916588340821</v>
      </c>
      <c r="AG14" s="1">
        <f>_xlfn.STDEV.S(AG2,AG4:AG11)/SQRT(COUNT(AG2,AG4:AG11))</f>
        <v>55.187083611392843</v>
      </c>
      <c r="AI14" s="1">
        <f t="shared" ref="AI14:AK14" si="4">_xlfn.STDEV.S(AI2,AI4:AI11)/SQRT(COUNT(AI2,AI4:AI11))</f>
        <v>0.64664968862275429</v>
      </c>
      <c r="AJ14" s="1">
        <f t="shared" si="4"/>
        <v>131.61774535871507</v>
      </c>
      <c r="AK14" s="1">
        <f t="shared" si="4"/>
        <v>36.722450726666224</v>
      </c>
    </row>
    <row r="15" spans="1:37" x14ac:dyDescent="0.25">
      <c r="N15" s="1">
        <f>MAX(N2,N4:N11)</f>
        <v>1638.86900997161</v>
      </c>
      <c r="O15" s="1">
        <f>MAX(O2,O4:O11)</f>
        <v>61356</v>
      </c>
      <c r="AF15" s="1">
        <f>MAX(AF2,AF4:AF11)</f>
        <v>2.8449649810790998</v>
      </c>
      <c r="AG15" s="1">
        <f>MAX(AG2,AG4:AG11)</f>
        <v>526</v>
      </c>
      <c r="AI15" s="1">
        <f t="shared" ref="AI15:AK15" si="5">MAX(AI2,AI4:AI11)</f>
        <v>0.10441206974069583</v>
      </c>
      <c r="AJ15" s="1">
        <f t="shared" si="5"/>
        <v>1188.8232016059187</v>
      </c>
      <c r="AK15" s="1">
        <f t="shared" si="5"/>
        <v>331.65405405405403</v>
      </c>
    </row>
    <row r="16" spans="1:37" x14ac:dyDescent="0.25">
      <c r="N16" s="1">
        <f>MIN(N2,N4:N11)</f>
        <v>2.2774519920349099</v>
      </c>
      <c r="O16" s="1">
        <f>MIN(O2,O4:O11)</f>
        <v>47</v>
      </c>
      <c r="AF16" s="1">
        <f>MIN(AF2,AF4:AF11)</f>
        <v>1.2117829322814899</v>
      </c>
      <c r="AG16" s="1">
        <f>MIN(AG2,AG4:AG11)</f>
        <v>17</v>
      </c>
      <c r="AI16" s="1">
        <f t="shared" ref="AI16:AK16" si="6">MIN(AI2,AI4:AI11)</f>
        <v>-5.8377771925974544</v>
      </c>
      <c r="AJ16" s="1">
        <f t="shared" si="6"/>
        <v>1.4814757741930238</v>
      </c>
      <c r="AK16" s="1">
        <f t="shared" si="6"/>
        <v>0.27376425855513309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MILP_CNL_logSum25_pnr_origin100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2025-05-08T13:50:08Z</dcterms:created>
  <dcterms:modified xsi:type="dcterms:W3CDTF">2025-05-08T14:09:14Z</dcterms:modified>
</cp:coreProperties>
</file>