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GitHub\pnrflp_OPTE\cap_pnr_nl2\pnr_simulation\milp_NL\result\origin100\summary\"/>
    </mc:Choice>
  </mc:AlternateContent>
  <xr:revisionPtr revIDLastSave="0" documentId="13_ncr:1_{85C0F4A6-1F3C-45E2-9C75-6A24601FE425}" xr6:coauthVersionLast="47" xr6:coauthVersionMax="47" xr10:uidLastSave="{00000000-0000-0000-0000-000000000000}"/>
  <bookViews>
    <workbookView xWindow="-110" yWindow="-110" windowWidth="19420" windowHeight="10300" xr2:uid="{A2DD7836-20E1-4447-8D96-8E048A99BD84}"/>
  </bookViews>
  <sheets>
    <sheet name="MILP_CNL_logSum50_pnr_origin1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13" i="1" s="1"/>
  <c r="AI6" i="1"/>
  <c r="AI7" i="1"/>
  <c r="AI8" i="1"/>
  <c r="AI9" i="1"/>
  <c r="AI10" i="1"/>
  <c r="AI11" i="1"/>
  <c r="AI2" i="1"/>
  <c r="AK16" i="1"/>
  <c r="AJ16" i="1"/>
  <c r="AG16" i="1"/>
  <c r="AF16" i="1"/>
  <c r="O16" i="1"/>
  <c r="N16" i="1"/>
  <c r="AK15" i="1"/>
  <c r="AJ15" i="1"/>
  <c r="AG15" i="1"/>
  <c r="AF15" i="1"/>
  <c r="O15" i="1"/>
  <c r="N15" i="1"/>
  <c r="AK14" i="1"/>
  <c r="AJ14" i="1"/>
  <c r="AG14" i="1"/>
  <c r="AF14" i="1"/>
  <c r="O14" i="1"/>
  <c r="N14" i="1"/>
  <c r="AK13" i="1"/>
  <c r="AJ13" i="1"/>
  <c r="AG13" i="1"/>
  <c r="AF13" i="1"/>
  <c r="O13" i="1"/>
  <c r="N13" i="1"/>
  <c r="AK11" i="1"/>
  <c r="AJ11" i="1"/>
  <c r="AK10" i="1"/>
  <c r="AJ10" i="1"/>
  <c r="AK9" i="1"/>
  <c r="AJ9" i="1"/>
  <c r="AK8" i="1"/>
  <c r="AJ8" i="1"/>
  <c r="AK7" i="1"/>
  <c r="AJ7" i="1"/>
  <c r="AK6" i="1"/>
  <c r="AJ6" i="1"/>
  <c r="AK5" i="1"/>
  <c r="AJ5" i="1"/>
  <c r="AK4" i="1"/>
  <c r="AJ4" i="1"/>
  <c r="AK3" i="1"/>
  <c r="AJ3" i="1"/>
  <c r="AK2" i="1"/>
  <c r="AJ2" i="1"/>
  <c r="AI16" i="1" l="1"/>
  <c r="AI15" i="1"/>
  <c r="AI14" i="1"/>
</calcChain>
</file>

<file path=xl/sharedStrings.xml><?xml version="1.0" encoding="utf-8"?>
<sst xmlns="http://schemas.openxmlformats.org/spreadsheetml/2006/main" count="57" uniqueCount="21">
  <si>
    <t>Warm Start</t>
  </si>
  <si>
    <t>logSum</t>
  </si>
  <si>
    <t>Origins</t>
  </si>
  <si>
    <t>I</t>
  </si>
  <si>
    <t>J</t>
  </si>
  <si>
    <t>p</t>
  </si>
  <si>
    <t>instance</t>
  </si>
  <si>
    <t>ILP OPT</t>
  </si>
  <si>
    <t>Accuarate</t>
  </si>
  <si>
    <t>ifUnconstrained</t>
  </si>
  <si>
    <t>underCapacity</t>
  </si>
  <si>
    <t>overCapacity</t>
  </si>
  <si>
    <t>runTime</t>
  </si>
  <si>
    <t>NodeCount</t>
  </si>
  <si>
    <t>r432.ib.bridges2.psc.edu</t>
  </si>
  <si>
    <t>Weak</t>
  </si>
  <si>
    <t>Strong</t>
  </si>
  <si>
    <t>MEAN</t>
  </si>
  <si>
    <t>SE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</si>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</sst>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0A74-4D6A-40D1-879F-6B11EB2F154E}">
  <dimension ref="A1:AK16"/>
  <sheetViews>
    <sheetView tabSelected="1" topLeftCell="Z1" workbookViewId="0">
      <selection activeCell="AI2" sqref="AI2:AI11"/>
    </sheetView>
  </sheetViews>
  <sheetFormatPr defaultRowHeight="14.5" x14ac:dyDescent="0.35"/>
  <sheetData>
    <row r="1" spans="1:37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S1" t="s">
        <v>16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I1" t="s">
        <v>8</v>
      </c>
      <c r="AJ1" t="s">
        <v>12</v>
      </c>
      <c r="AK1" t="s">
        <v>13</v>
      </c>
    </row>
    <row r="2" spans="1:37" x14ac:dyDescent="0.35">
      <c r="A2" t="s">
        <v>14</v>
      </c>
      <c r="B2" t="b">
        <v>0</v>
      </c>
      <c r="C2">
        <v>0.5</v>
      </c>
      <c r="D2">
        <v>100</v>
      </c>
      <c r="E2">
        <v>300</v>
      </c>
      <c r="F2">
        <v>30</v>
      </c>
      <c r="G2">
        <v>15</v>
      </c>
      <c r="H2">
        <v>0</v>
      </c>
      <c r="I2">
        <v>977.96212073580296</v>
      </c>
      <c r="J2">
        <v>978.094533847854</v>
      </c>
      <c r="K2">
        <v>2546.8060545496601</v>
      </c>
      <c r="L2">
        <v>10</v>
      </c>
      <c r="M2">
        <v>5</v>
      </c>
      <c r="N2">
        <v>8.0379168987274099</v>
      </c>
      <c r="O2">
        <v>266</v>
      </c>
      <c r="S2" t="s">
        <v>14</v>
      </c>
      <c r="T2" t="b">
        <v>0</v>
      </c>
      <c r="U2">
        <v>0.5</v>
      </c>
      <c r="V2">
        <v>100</v>
      </c>
      <c r="W2">
        <v>300</v>
      </c>
      <c r="X2">
        <v>30</v>
      </c>
      <c r="Y2">
        <v>15</v>
      </c>
      <c r="Z2">
        <v>0</v>
      </c>
      <c r="AA2">
        <v>977.96236533634305</v>
      </c>
      <c r="AB2">
        <v>978.094533847854</v>
      </c>
      <c r="AC2">
        <v>2546.8060545496601</v>
      </c>
      <c r="AD2">
        <v>10</v>
      </c>
      <c r="AE2">
        <v>5</v>
      </c>
      <c r="AF2">
        <v>3.7476460933685298</v>
      </c>
      <c r="AG2">
        <v>304</v>
      </c>
      <c r="AI2">
        <f>(J2-AB2)/J2*100</f>
        <v>0</v>
      </c>
      <c r="AJ2">
        <f>N2/AF2</f>
        <v>2.1447908096099377</v>
      </c>
      <c r="AK2">
        <f>O2/AG2</f>
        <v>0.875</v>
      </c>
    </row>
    <row r="3" spans="1:37" x14ac:dyDescent="0.35">
      <c r="A3" t="s">
        <v>14</v>
      </c>
      <c r="B3" t="b">
        <v>0</v>
      </c>
      <c r="C3">
        <v>0.5</v>
      </c>
      <c r="D3">
        <v>100</v>
      </c>
      <c r="E3">
        <v>300</v>
      </c>
      <c r="F3">
        <v>30</v>
      </c>
      <c r="G3">
        <v>15</v>
      </c>
      <c r="H3">
        <v>1</v>
      </c>
      <c r="I3">
        <v>1307.9822617867701</v>
      </c>
      <c r="J3">
        <v>1308.05400348542</v>
      </c>
      <c r="K3">
        <v>1909.1841313800401</v>
      </c>
      <c r="L3">
        <v>11</v>
      </c>
      <c r="M3">
        <v>4</v>
      </c>
      <c r="N3">
        <v>15.244357109069799</v>
      </c>
      <c r="O3">
        <v>293</v>
      </c>
      <c r="S3" t="s">
        <v>14</v>
      </c>
      <c r="T3" t="b">
        <v>0</v>
      </c>
      <c r="U3">
        <v>0.5</v>
      </c>
      <c r="V3">
        <v>100</v>
      </c>
      <c r="W3">
        <v>300</v>
      </c>
      <c r="X3">
        <v>30</v>
      </c>
      <c r="Y3">
        <v>15</v>
      </c>
      <c r="Z3">
        <v>1</v>
      </c>
      <c r="AA3">
        <v>1307.98264617618</v>
      </c>
      <c r="AB3">
        <v>1308.05400348542</v>
      </c>
      <c r="AC3">
        <v>1909.1841313800401</v>
      </c>
      <c r="AD3">
        <v>11</v>
      </c>
      <c r="AE3">
        <v>4</v>
      </c>
      <c r="AF3">
        <v>5.8887448310851997</v>
      </c>
      <c r="AG3">
        <v>585</v>
      </c>
      <c r="AI3">
        <f t="shared" ref="AI3:AI11" si="0">(J3-AB3)/J3*100</f>
        <v>0</v>
      </c>
      <c r="AJ3">
        <f t="shared" ref="AJ3:AK11" si="1">N3/AF3</f>
        <v>2.5887277418778072</v>
      </c>
      <c r="AK3">
        <f t="shared" si="1"/>
        <v>0.50085470085470085</v>
      </c>
    </row>
    <row r="4" spans="1:37" x14ac:dyDescent="0.35">
      <c r="A4" t="s">
        <v>14</v>
      </c>
      <c r="B4" t="b">
        <v>0</v>
      </c>
      <c r="C4">
        <v>0.5</v>
      </c>
      <c r="D4">
        <v>100</v>
      </c>
      <c r="E4">
        <v>300</v>
      </c>
      <c r="F4">
        <v>30</v>
      </c>
      <c r="G4">
        <v>15</v>
      </c>
      <c r="H4">
        <v>2</v>
      </c>
      <c r="I4">
        <v>1378.03360250944</v>
      </c>
      <c r="J4">
        <v>1378.51397530382</v>
      </c>
      <c r="K4">
        <v>1634.9203695557801</v>
      </c>
      <c r="L4">
        <v>12</v>
      </c>
      <c r="M4">
        <v>3</v>
      </c>
      <c r="N4">
        <v>21.1648910045623</v>
      </c>
      <c r="O4">
        <v>1</v>
      </c>
      <c r="S4" t="s">
        <v>14</v>
      </c>
      <c r="T4" t="b">
        <v>0</v>
      </c>
      <c r="U4">
        <v>0.5</v>
      </c>
      <c r="V4">
        <v>100</v>
      </c>
      <c r="W4">
        <v>300</v>
      </c>
      <c r="X4">
        <v>30</v>
      </c>
      <c r="Y4">
        <v>15</v>
      </c>
      <c r="Z4">
        <v>2</v>
      </c>
      <c r="AA4">
        <v>1378.03370860716</v>
      </c>
      <c r="AB4">
        <v>1378.51397530382</v>
      </c>
      <c r="AC4">
        <v>1634.9203695557801</v>
      </c>
      <c r="AD4">
        <v>12</v>
      </c>
      <c r="AE4">
        <v>3</v>
      </c>
      <c r="AF4">
        <v>4.8116989135742099</v>
      </c>
      <c r="AG4">
        <v>70</v>
      </c>
      <c r="AI4">
        <f t="shared" si="0"/>
        <v>0</v>
      </c>
      <c r="AJ4">
        <f t="shared" si="1"/>
        <v>4.3986316236151746</v>
      </c>
      <c r="AK4">
        <f t="shared" si="1"/>
        <v>1.4285714285714285E-2</v>
      </c>
    </row>
    <row r="5" spans="1:37" x14ac:dyDescent="0.35">
      <c r="A5" t="s">
        <v>14</v>
      </c>
      <c r="B5" t="b">
        <v>0</v>
      </c>
      <c r="C5">
        <v>0.5</v>
      </c>
      <c r="D5">
        <v>100</v>
      </c>
      <c r="E5">
        <v>300</v>
      </c>
      <c r="F5">
        <v>30</v>
      </c>
      <c r="G5">
        <v>15</v>
      </c>
      <c r="H5">
        <v>3</v>
      </c>
      <c r="I5">
        <v>1304.5516264641101</v>
      </c>
      <c r="J5">
        <v>1305.03871514963</v>
      </c>
      <c r="K5">
        <v>1723.9372906394899</v>
      </c>
      <c r="L5">
        <v>11</v>
      </c>
      <c r="M5">
        <v>4</v>
      </c>
      <c r="N5">
        <v>21.640691995620699</v>
      </c>
      <c r="O5">
        <v>362</v>
      </c>
      <c r="S5" t="s">
        <v>14</v>
      </c>
      <c r="T5" t="b">
        <v>0</v>
      </c>
      <c r="U5">
        <v>0.5</v>
      </c>
      <c r="V5">
        <v>100</v>
      </c>
      <c r="W5">
        <v>300</v>
      </c>
      <c r="X5">
        <v>30</v>
      </c>
      <c r="Y5">
        <v>15</v>
      </c>
      <c r="Z5">
        <v>3</v>
      </c>
      <c r="AA5">
        <v>1304.5520098448801</v>
      </c>
      <c r="AB5">
        <v>1305.03871514963</v>
      </c>
      <c r="AC5">
        <v>1723.9372906394899</v>
      </c>
      <c r="AD5">
        <v>11</v>
      </c>
      <c r="AE5">
        <v>4</v>
      </c>
      <c r="AF5">
        <v>10.6923129558563</v>
      </c>
      <c r="AG5">
        <v>512</v>
      </c>
      <c r="AI5">
        <f t="shared" si="0"/>
        <v>0</v>
      </c>
      <c r="AJ5">
        <f t="shared" si="1"/>
        <v>2.0239486147632677</v>
      </c>
      <c r="AK5">
        <f t="shared" si="1"/>
        <v>0.70703125</v>
      </c>
    </row>
    <row r="6" spans="1:37" x14ac:dyDescent="0.35">
      <c r="A6" t="s">
        <v>14</v>
      </c>
      <c r="B6" t="b">
        <v>0</v>
      </c>
      <c r="C6">
        <v>0.5</v>
      </c>
      <c r="D6">
        <v>100</v>
      </c>
      <c r="E6">
        <v>300</v>
      </c>
      <c r="F6">
        <v>30</v>
      </c>
      <c r="G6">
        <v>15</v>
      </c>
      <c r="H6">
        <v>4</v>
      </c>
      <c r="I6">
        <v>1467.53915645918</v>
      </c>
      <c r="J6">
        <v>1467.8263119380699</v>
      </c>
      <c r="K6">
        <v>2191.5619043114698</v>
      </c>
      <c r="L6">
        <v>9</v>
      </c>
      <c r="M6">
        <v>6</v>
      </c>
      <c r="N6">
        <v>25.738425016403198</v>
      </c>
      <c r="O6">
        <v>906</v>
      </c>
      <c r="S6" t="s">
        <v>14</v>
      </c>
      <c r="T6" t="b">
        <v>0</v>
      </c>
      <c r="U6">
        <v>0.5</v>
      </c>
      <c r="V6">
        <v>100</v>
      </c>
      <c r="W6">
        <v>300</v>
      </c>
      <c r="X6">
        <v>30</v>
      </c>
      <c r="Y6">
        <v>15</v>
      </c>
      <c r="Z6">
        <v>4</v>
      </c>
      <c r="AA6">
        <v>1467.5400243408101</v>
      </c>
      <c r="AB6">
        <v>1467.8263119380699</v>
      </c>
      <c r="AC6">
        <v>2191.5619043114698</v>
      </c>
      <c r="AD6">
        <v>9</v>
      </c>
      <c r="AE6">
        <v>6</v>
      </c>
      <c r="AF6">
        <v>8.3190288543701101</v>
      </c>
      <c r="AG6">
        <v>420</v>
      </c>
      <c r="AI6">
        <f t="shared" si="0"/>
        <v>0</v>
      </c>
      <c r="AJ6">
        <f t="shared" si="1"/>
        <v>3.0939218347442585</v>
      </c>
      <c r="AK6">
        <f t="shared" si="1"/>
        <v>2.157142857142857</v>
      </c>
    </row>
    <row r="7" spans="1:37" x14ac:dyDescent="0.35">
      <c r="A7" t="s">
        <v>14</v>
      </c>
      <c r="B7" t="b">
        <v>0</v>
      </c>
      <c r="C7">
        <v>0.5</v>
      </c>
      <c r="D7">
        <v>100</v>
      </c>
      <c r="E7">
        <v>300</v>
      </c>
      <c r="F7">
        <v>30</v>
      </c>
      <c r="G7">
        <v>15</v>
      </c>
      <c r="H7">
        <v>5</v>
      </c>
      <c r="I7">
        <v>1026.1882023860101</v>
      </c>
      <c r="J7">
        <v>1026.65998148278</v>
      </c>
      <c r="K7">
        <v>1772.5704794564899</v>
      </c>
      <c r="L7">
        <v>13</v>
      </c>
      <c r="M7">
        <v>2</v>
      </c>
      <c r="N7">
        <v>21.131588935852001</v>
      </c>
      <c r="O7">
        <v>138</v>
      </c>
      <c r="S7" t="s">
        <v>14</v>
      </c>
      <c r="T7" t="b">
        <v>0</v>
      </c>
      <c r="U7">
        <v>0.5</v>
      </c>
      <c r="V7">
        <v>100</v>
      </c>
      <c r="W7">
        <v>300</v>
      </c>
      <c r="X7">
        <v>30</v>
      </c>
      <c r="Y7">
        <v>15</v>
      </c>
      <c r="Z7">
        <v>5</v>
      </c>
      <c r="AA7">
        <v>1026.1882108018899</v>
      </c>
      <c r="AB7">
        <v>1026.65998148278</v>
      </c>
      <c r="AC7">
        <v>1772.5704794564899</v>
      </c>
      <c r="AD7">
        <v>13</v>
      </c>
      <c r="AE7">
        <v>2</v>
      </c>
      <c r="AF7">
        <v>8.6779470443725497</v>
      </c>
      <c r="AG7">
        <v>12</v>
      </c>
      <c r="AI7">
        <f t="shared" si="0"/>
        <v>0</v>
      </c>
      <c r="AJ7">
        <f t="shared" si="1"/>
        <v>2.4350907913819726</v>
      </c>
      <c r="AK7">
        <f t="shared" si="1"/>
        <v>11.5</v>
      </c>
    </row>
    <row r="8" spans="1:37" x14ac:dyDescent="0.35">
      <c r="A8" t="s">
        <v>14</v>
      </c>
      <c r="B8" t="b">
        <v>0</v>
      </c>
      <c r="C8">
        <v>0.5</v>
      </c>
      <c r="D8">
        <v>100</v>
      </c>
      <c r="E8">
        <v>300</v>
      </c>
      <c r="F8">
        <v>30</v>
      </c>
      <c r="G8">
        <v>15</v>
      </c>
      <c r="H8">
        <v>6</v>
      </c>
      <c r="I8">
        <v>1672.31104201067</v>
      </c>
      <c r="J8">
        <v>1672.33862012344</v>
      </c>
      <c r="K8">
        <v>2780.7926504250599</v>
      </c>
      <c r="L8">
        <v>7</v>
      </c>
      <c r="M8">
        <v>8</v>
      </c>
      <c r="N8">
        <v>44.8886940479278</v>
      </c>
      <c r="O8">
        <v>784</v>
      </c>
      <c r="S8" t="s">
        <v>14</v>
      </c>
      <c r="T8" t="b">
        <v>0</v>
      </c>
      <c r="U8">
        <v>0.5</v>
      </c>
      <c r="V8">
        <v>100</v>
      </c>
      <c r="W8">
        <v>300</v>
      </c>
      <c r="X8">
        <v>30</v>
      </c>
      <c r="Y8">
        <v>15</v>
      </c>
      <c r="Z8">
        <v>6</v>
      </c>
      <c r="AA8">
        <v>1672.31251001398</v>
      </c>
      <c r="AB8">
        <v>1672.33862012344</v>
      </c>
      <c r="AC8">
        <v>2780.7926504250599</v>
      </c>
      <c r="AD8">
        <v>7</v>
      </c>
      <c r="AE8">
        <v>8</v>
      </c>
      <c r="AF8">
        <v>9.2937111854553205</v>
      </c>
      <c r="AG8">
        <v>697</v>
      </c>
      <c r="AI8">
        <f t="shared" si="0"/>
        <v>0</v>
      </c>
      <c r="AJ8">
        <f t="shared" si="1"/>
        <v>4.8300074267617346</v>
      </c>
      <c r="AK8">
        <f t="shared" si="1"/>
        <v>1.1248206599713055</v>
      </c>
    </row>
    <row r="9" spans="1:37" x14ac:dyDescent="0.35">
      <c r="A9" t="s">
        <v>14</v>
      </c>
      <c r="B9" t="b">
        <v>0</v>
      </c>
      <c r="C9">
        <v>0.5</v>
      </c>
      <c r="D9">
        <v>100</v>
      </c>
      <c r="E9">
        <v>300</v>
      </c>
      <c r="F9">
        <v>30</v>
      </c>
      <c r="G9">
        <v>15</v>
      </c>
      <c r="H9">
        <v>7</v>
      </c>
      <c r="I9">
        <v>1802.12386072817</v>
      </c>
      <c r="J9">
        <v>1802.1823545897601</v>
      </c>
      <c r="K9">
        <v>3000.5390954721802</v>
      </c>
      <c r="L9">
        <v>10</v>
      </c>
      <c r="M9">
        <v>5</v>
      </c>
      <c r="N9">
        <v>27.8363630771636</v>
      </c>
      <c r="O9">
        <v>527</v>
      </c>
      <c r="S9" t="s">
        <v>14</v>
      </c>
      <c r="T9" t="b">
        <v>0</v>
      </c>
      <c r="U9">
        <v>0.5</v>
      </c>
      <c r="V9">
        <v>100</v>
      </c>
      <c r="W9">
        <v>300</v>
      </c>
      <c r="X9">
        <v>30</v>
      </c>
      <c r="Y9">
        <v>15</v>
      </c>
      <c r="Z9">
        <v>7</v>
      </c>
      <c r="AA9">
        <v>1802.12471424982</v>
      </c>
      <c r="AB9">
        <v>1802.1823545897601</v>
      </c>
      <c r="AC9">
        <v>3000.5390954721802</v>
      </c>
      <c r="AD9">
        <v>10</v>
      </c>
      <c r="AE9">
        <v>5</v>
      </c>
      <c r="AF9">
        <v>13.5755131244659</v>
      </c>
      <c r="AG9">
        <v>396</v>
      </c>
      <c r="AI9">
        <f t="shared" si="0"/>
        <v>0</v>
      </c>
      <c r="AJ9">
        <f t="shared" si="1"/>
        <v>2.0504833093193864</v>
      </c>
      <c r="AK9">
        <f t="shared" si="1"/>
        <v>1.3308080808080809</v>
      </c>
    </row>
    <row r="10" spans="1:37" x14ac:dyDescent="0.35">
      <c r="A10" t="s">
        <v>14</v>
      </c>
      <c r="B10" t="b">
        <v>0</v>
      </c>
      <c r="C10">
        <v>0.5</v>
      </c>
      <c r="D10">
        <v>100</v>
      </c>
      <c r="E10">
        <v>300</v>
      </c>
      <c r="F10">
        <v>30</v>
      </c>
      <c r="G10">
        <v>15</v>
      </c>
      <c r="H10">
        <v>8</v>
      </c>
      <c r="I10">
        <v>1390.99738077644</v>
      </c>
      <c r="J10">
        <v>1391.19622852111</v>
      </c>
      <c r="K10">
        <v>2269.21503197027</v>
      </c>
      <c r="L10">
        <v>12</v>
      </c>
      <c r="M10">
        <v>3</v>
      </c>
      <c r="N10">
        <v>19.6732578277587</v>
      </c>
      <c r="O10">
        <v>1380</v>
      </c>
      <c r="S10" t="s">
        <v>14</v>
      </c>
      <c r="T10" t="b">
        <v>0</v>
      </c>
      <c r="U10">
        <v>0.5</v>
      </c>
      <c r="V10">
        <v>100</v>
      </c>
      <c r="W10">
        <v>300</v>
      </c>
      <c r="X10">
        <v>30</v>
      </c>
      <c r="Y10">
        <v>15</v>
      </c>
      <c r="Z10">
        <v>8</v>
      </c>
      <c r="AA10">
        <v>1390.89732822309</v>
      </c>
      <c r="AB10">
        <v>1391.0900549912501</v>
      </c>
      <c r="AC10">
        <v>2269.11495551913</v>
      </c>
      <c r="AD10">
        <v>12</v>
      </c>
      <c r="AE10">
        <v>3</v>
      </c>
      <c r="AF10">
        <v>4.4171080589294398</v>
      </c>
      <c r="AG10">
        <v>89</v>
      </c>
      <c r="AI10">
        <f t="shared" si="0"/>
        <v>7.6318155327938291E-3</v>
      </c>
      <c r="AJ10">
        <f t="shared" si="1"/>
        <v>4.4538774160138717</v>
      </c>
      <c r="AK10">
        <f t="shared" si="1"/>
        <v>15.50561797752809</v>
      </c>
    </row>
    <row r="11" spans="1:37" x14ac:dyDescent="0.35">
      <c r="A11" t="s">
        <v>14</v>
      </c>
      <c r="B11" t="b">
        <v>0</v>
      </c>
      <c r="C11">
        <v>0.5</v>
      </c>
      <c r="D11">
        <v>100</v>
      </c>
      <c r="E11">
        <v>300</v>
      </c>
      <c r="F11">
        <v>30</v>
      </c>
      <c r="G11">
        <v>15</v>
      </c>
      <c r="H11">
        <v>9</v>
      </c>
      <c r="I11">
        <v>1905.1884118303201</v>
      </c>
      <c r="J11">
        <v>1905.54885867453</v>
      </c>
      <c r="K11">
        <v>2617.7197188158202</v>
      </c>
      <c r="L11">
        <v>10</v>
      </c>
      <c r="M11">
        <v>5</v>
      </c>
      <c r="N11">
        <v>14.21533203125</v>
      </c>
      <c r="O11">
        <v>289</v>
      </c>
      <c r="S11" t="s">
        <v>14</v>
      </c>
      <c r="T11" t="b">
        <v>0</v>
      </c>
      <c r="U11">
        <v>0.5</v>
      </c>
      <c r="V11">
        <v>100</v>
      </c>
      <c r="W11">
        <v>300</v>
      </c>
      <c r="X11">
        <v>30</v>
      </c>
      <c r="Y11">
        <v>15</v>
      </c>
      <c r="Z11">
        <v>9</v>
      </c>
      <c r="AA11">
        <v>1905.1886415111201</v>
      </c>
      <c r="AB11">
        <v>1905.54885867453</v>
      </c>
      <c r="AC11">
        <v>2617.7197188158202</v>
      </c>
      <c r="AD11">
        <v>10</v>
      </c>
      <c r="AE11">
        <v>5</v>
      </c>
      <c r="AF11">
        <v>4.8543400764465297</v>
      </c>
      <c r="AG11">
        <v>390</v>
      </c>
      <c r="AI11">
        <f t="shared" si="0"/>
        <v>0</v>
      </c>
      <c r="AJ11">
        <f t="shared" si="1"/>
        <v>2.9283758054412821</v>
      </c>
      <c r="AK11">
        <f t="shared" si="1"/>
        <v>0.74102564102564106</v>
      </c>
    </row>
    <row r="13" spans="1:37" x14ac:dyDescent="0.35">
      <c r="A13" t="s">
        <v>17</v>
      </c>
      <c r="N13" s="2">
        <f>AVERAGE(N2:N11)</f>
        <v>21.95715179443355</v>
      </c>
      <c r="O13" s="2">
        <f>AVERAGE(O2:O11)</f>
        <v>494.6</v>
      </c>
      <c r="AF13" s="2">
        <f t="shared" ref="AF13:AG13" si="2">AVERAGE(AF2:AF11)</f>
        <v>7.4278051137924113</v>
      </c>
      <c r="AG13" s="2">
        <f t="shared" si="2"/>
        <v>347.5</v>
      </c>
      <c r="AI13" s="2">
        <f t="shared" ref="AI13" si="3">AVERAGE(AI2:AI11)</f>
        <v>7.6318155327938296E-4</v>
      </c>
      <c r="AJ13" s="1">
        <f>AVERAGE(AJ2:AJ11)</f>
        <v>3.0947855373528688</v>
      </c>
      <c r="AK13" s="1">
        <f>AVERAGE(AK2:AK11)</f>
        <v>3.4456586881616387</v>
      </c>
    </row>
    <row r="14" spans="1:37" x14ac:dyDescent="0.35">
      <c r="A14" t="s">
        <v>18</v>
      </c>
      <c r="N14" s="2">
        <f>_xlfn.STDEV.S(N2:N11)/SQRT(COUNT(N2:N11))</f>
        <v>3.1270980833730446</v>
      </c>
      <c r="O14" s="2">
        <f>_xlfn.STDEV.S(O2:O11)/SQRT(COUNT(O2:O11))</f>
        <v>131.72127137760754</v>
      </c>
      <c r="AF14" s="2">
        <f t="shared" ref="AF14:AG14" si="4">_xlfn.STDEV.S(AF2:AF11)/SQRT(COUNT(AF2:AF11))</f>
        <v>1.0150718254874831</v>
      </c>
      <c r="AG14" s="2">
        <f t="shared" si="4"/>
        <v>72.519154557797876</v>
      </c>
      <c r="AI14" s="2">
        <f t="shared" ref="AI14" si="5">_xlfn.STDEV.S(AI2:AI11)/SQRT(COUNT(AI2:AI11))</f>
        <v>7.6318155327938285E-4</v>
      </c>
      <c r="AJ14" s="1">
        <f>_xlfn.STDEV.S(AJ2:AJ11)/SQRT(COUNT(AJ2:AJ11))</f>
        <v>0.34021029105970335</v>
      </c>
      <c r="AK14" s="1">
        <f>_xlfn.STDEV.S(AK2:AK11)/SQRT(COUNT(AK2:AK11))</f>
        <v>1.7117365600313106</v>
      </c>
    </row>
    <row r="15" spans="1:37" x14ac:dyDescent="0.35">
      <c r="A15" t="s">
        <v>19</v>
      </c>
      <c r="N15" s="2">
        <f>MAX(N2:N11)</f>
        <v>44.8886940479278</v>
      </c>
      <c r="O15" s="2">
        <f>MAX(O2:O11)</f>
        <v>1380</v>
      </c>
      <c r="AF15" s="2">
        <f t="shared" ref="AF15:AG15" si="6">MAX(AF2:AF11)</f>
        <v>13.5755131244659</v>
      </c>
      <c r="AG15" s="2">
        <f t="shared" si="6"/>
        <v>697</v>
      </c>
      <c r="AI15" s="2">
        <f t="shared" ref="AI15" si="7">MAX(AI2:AI11)</f>
        <v>7.6318155327938291E-3</v>
      </c>
      <c r="AJ15" s="1">
        <f>MAX(AJ2:AJ11)</f>
        <v>4.8300074267617346</v>
      </c>
      <c r="AK15" s="1">
        <f>MAX(AK2:AK11)</f>
        <v>15.50561797752809</v>
      </c>
    </row>
    <row r="16" spans="1:37" x14ac:dyDescent="0.35">
      <c r="A16" t="s">
        <v>20</v>
      </c>
      <c r="N16" s="2">
        <f>MIN(N2:N11)</f>
        <v>8.0379168987274099</v>
      </c>
      <c r="O16" s="2">
        <f>MIN(O2:O11)</f>
        <v>1</v>
      </c>
      <c r="AF16" s="2">
        <f t="shared" ref="AF16:AG16" si="8">MIN(AF2:AF11)</f>
        <v>3.7476460933685298</v>
      </c>
      <c r="AG16" s="2">
        <f t="shared" si="8"/>
        <v>12</v>
      </c>
      <c r="AI16" s="2">
        <f t="shared" ref="AI16" si="9">MIN(AI2:AI11)</f>
        <v>0</v>
      </c>
      <c r="AJ16" s="1">
        <f>MIN(AJ2:AJ11)</f>
        <v>2.0239486147632677</v>
      </c>
      <c r="AK16" s="1">
        <f>MIN(AK2:AK11)</f>
        <v>1.4285714285714285E-2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MILP_CNL_logSum50_pnr_origin100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2025-05-07T14:16:55Z</dcterms:created>
  <dcterms:modified xsi:type="dcterms:W3CDTF">2025-05-07T20:28:54Z</dcterms:modified>
</cp:coreProperties>
</file>