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GitHub\pnrflp_OPTE\cap_pnr_nl2\pnr_simulation\milp_NL\result\origin100\summary\"/>
    </mc:Choice>
  </mc:AlternateContent>
  <xr:revisionPtr revIDLastSave="0" documentId="13_ncr:1_{7C6C808D-27D3-4332-A438-F949BAE86560}" xr6:coauthVersionLast="47" xr6:coauthVersionMax="47" xr10:uidLastSave="{00000000-0000-0000-0000-000000000000}"/>
  <bookViews>
    <workbookView xWindow="-110" yWindow="-110" windowWidth="19420" windowHeight="10300" xr2:uid="{4CB7E85B-5A47-440C-A58E-D573C47EB28E}"/>
  </bookViews>
  <sheets>
    <sheet name="MILP_CNL_logSum75_pnr_origin1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6" i="1" l="1"/>
  <c r="AI15" i="1"/>
  <c r="AI14" i="1"/>
  <c r="AI13" i="1"/>
  <c r="AI3" i="1"/>
  <c r="AI4" i="1"/>
  <c r="AI5" i="1"/>
  <c r="AI6" i="1"/>
  <c r="AI7" i="1"/>
  <c r="AI8" i="1"/>
  <c r="AI9" i="1"/>
  <c r="AI10" i="1"/>
  <c r="AI11" i="1"/>
  <c r="AI2" i="1"/>
  <c r="AK16" i="1"/>
  <c r="AJ16" i="1"/>
  <c r="AG16" i="1"/>
  <c r="AF16" i="1"/>
  <c r="O16" i="1"/>
  <c r="N16" i="1"/>
  <c r="AK15" i="1"/>
  <c r="AJ15" i="1"/>
  <c r="AG15" i="1"/>
  <c r="AF15" i="1"/>
  <c r="O15" i="1"/>
  <c r="N15" i="1"/>
  <c r="AK14" i="1"/>
  <c r="AJ14" i="1"/>
  <c r="AG14" i="1"/>
  <c r="AF14" i="1"/>
  <c r="O14" i="1"/>
  <c r="N14" i="1"/>
  <c r="AK13" i="1"/>
  <c r="AJ13" i="1"/>
  <c r="AG13" i="1"/>
  <c r="AF13" i="1"/>
  <c r="O13" i="1"/>
  <c r="N13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K2" i="1"/>
  <c r="AJ2" i="1"/>
</calcChain>
</file>

<file path=xl/sharedStrings.xml><?xml version="1.0" encoding="utf-8"?>
<sst xmlns="http://schemas.openxmlformats.org/spreadsheetml/2006/main" count="57" uniqueCount="20">
  <si>
    <t>Machine</t>
  </si>
  <si>
    <t>Warm Start</t>
  </si>
  <si>
    <t>logSum</t>
  </si>
  <si>
    <t>Origins</t>
  </si>
  <si>
    <t>I</t>
  </si>
  <si>
    <t>J</t>
  </si>
  <si>
    <t>p</t>
  </si>
  <si>
    <t>instance</t>
  </si>
  <si>
    <t>ILP OPT</t>
  </si>
  <si>
    <t>Accuarate</t>
  </si>
  <si>
    <t>ifUnconstrained</t>
  </si>
  <si>
    <t>underCapacity</t>
  </si>
  <si>
    <t>overCapacity</t>
  </si>
  <si>
    <t>runTime</t>
  </si>
  <si>
    <t>NodeCount</t>
  </si>
  <si>
    <t>r432.ib.bridges2.psc.edu</t>
  </si>
  <si>
    <t>MEAN</t>
  </si>
  <si>
    <t>SE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</si>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</sst>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79CCA-9C6E-4CB5-B389-E53DACF95EC3}">
  <dimension ref="A1:AK16"/>
  <sheetViews>
    <sheetView tabSelected="1" topLeftCell="R1" workbookViewId="0">
      <selection activeCell="R13" sqref="A13:XFD16"/>
    </sheetView>
  </sheetViews>
  <sheetFormatPr defaultRowHeight="14.5" x14ac:dyDescent="0.35"/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I1" t="s">
        <v>9</v>
      </c>
      <c r="AJ1" t="s">
        <v>13</v>
      </c>
      <c r="AK1" t="s">
        <v>14</v>
      </c>
    </row>
    <row r="2" spans="1:37" x14ac:dyDescent="0.35">
      <c r="A2" t="s">
        <v>15</v>
      </c>
      <c r="B2" t="b">
        <v>0</v>
      </c>
      <c r="C2">
        <v>0.75</v>
      </c>
      <c r="D2">
        <v>100</v>
      </c>
      <c r="E2">
        <v>300</v>
      </c>
      <c r="F2">
        <v>30</v>
      </c>
      <c r="G2">
        <v>15</v>
      </c>
      <c r="H2">
        <v>0</v>
      </c>
      <c r="I2">
        <v>1049.7860441517901</v>
      </c>
      <c r="J2">
        <v>1049.78662767833</v>
      </c>
      <c r="K2">
        <v>2642.90277952622</v>
      </c>
      <c r="L2">
        <v>10</v>
      </c>
      <c r="M2">
        <v>5</v>
      </c>
      <c r="N2">
        <v>51.406529903411801</v>
      </c>
      <c r="O2">
        <v>396</v>
      </c>
      <c r="S2" t="s">
        <v>15</v>
      </c>
      <c r="T2" t="b">
        <v>0</v>
      </c>
      <c r="U2">
        <v>0.75</v>
      </c>
      <c r="V2">
        <v>100</v>
      </c>
      <c r="W2">
        <v>300</v>
      </c>
      <c r="X2">
        <v>30</v>
      </c>
      <c r="Y2">
        <v>15</v>
      </c>
      <c r="Z2">
        <v>0</v>
      </c>
      <c r="AA2">
        <v>1049.7867824756199</v>
      </c>
      <c r="AB2">
        <v>1049.78662767833</v>
      </c>
      <c r="AC2">
        <v>2642.90277952622</v>
      </c>
      <c r="AD2">
        <v>10</v>
      </c>
      <c r="AE2">
        <v>5</v>
      </c>
      <c r="AF2">
        <v>19.112825870513898</v>
      </c>
      <c r="AG2">
        <v>384</v>
      </c>
      <c r="AI2">
        <f>(J2-AB2)/J2*100</f>
        <v>0</v>
      </c>
      <c r="AJ2">
        <f>N2/AF2</f>
        <v>2.6896352350867518</v>
      </c>
      <c r="AK2">
        <f>O2/AG2</f>
        <v>1.03125</v>
      </c>
    </row>
    <row r="3" spans="1:37" x14ac:dyDescent="0.35">
      <c r="A3" t="s">
        <v>15</v>
      </c>
      <c r="B3" t="b">
        <v>0</v>
      </c>
      <c r="C3">
        <v>0.75</v>
      </c>
      <c r="D3">
        <v>100</v>
      </c>
      <c r="E3">
        <v>300</v>
      </c>
      <c r="F3">
        <v>30</v>
      </c>
      <c r="G3">
        <v>15</v>
      </c>
      <c r="H3">
        <v>1</v>
      </c>
      <c r="I3">
        <v>1356.6448491178101</v>
      </c>
      <c r="J3">
        <v>1356.6446635863001</v>
      </c>
      <c r="K3">
        <v>1959.02275872378</v>
      </c>
      <c r="L3">
        <v>11</v>
      </c>
      <c r="M3">
        <v>4</v>
      </c>
      <c r="N3">
        <v>53.352460861205998</v>
      </c>
      <c r="O3">
        <v>236</v>
      </c>
      <c r="S3" t="s">
        <v>15</v>
      </c>
      <c r="T3" t="b">
        <v>0</v>
      </c>
      <c r="U3">
        <v>0.75</v>
      </c>
      <c r="V3">
        <v>100</v>
      </c>
      <c r="W3">
        <v>300</v>
      </c>
      <c r="X3">
        <v>30</v>
      </c>
      <c r="Y3">
        <v>15</v>
      </c>
      <c r="Z3">
        <v>1</v>
      </c>
      <c r="AA3">
        <v>1356.6453083269</v>
      </c>
      <c r="AB3">
        <v>1356.6446635863001</v>
      </c>
      <c r="AC3">
        <v>1959.02275872378</v>
      </c>
      <c r="AD3">
        <v>11</v>
      </c>
      <c r="AE3">
        <v>4</v>
      </c>
      <c r="AF3">
        <v>26.176770925521801</v>
      </c>
      <c r="AG3">
        <v>547</v>
      </c>
      <c r="AI3">
        <f t="shared" ref="AI3:AI11" si="0">(J3-AB3)/J3*100</f>
        <v>0</v>
      </c>
      <c r="AJ3">
        <f t="shared" ref="AJ3:AJ11" si="1">N3/AF3</f>
        <v>2.0381605131131155</v>
      </c>
      <c r="AK3">
        <f t="shared" ref="AK3:AK11" si="2">O3/AG3</f>
        <v>0.43144424131627057</v>
      </c>
    </row>
    <row r="4" spans="1:37" x14ac:dyDescent="0.35">
      <c r="A4" t="s">
        <v>15</v>
      </c>
      <c r="B4" t="b">
        <v>0</v>
      </c>
      <c r="C4">
        <v>0.75</v>
      </c>
      <c r="D4">
        <v>100</v>
      </c>
      <c r="E4">
        <v>300</v>
      </c>
      <c r="F4">
        <v>30</v>
      </c>
      <c r="G4">
        <v>15</v>
      </c>
      <c r="H4">
        <v>2</v>
      </c>
      <c r="I4">
        <v>1444.5756563478801</v>
      </c>
      <c r="J4">
        <v>1444.5831147431199</v>
      </c>
      <c r="K4">
        <v>1686.50243832616</v>
      </c>
      <c r="L4">
        <v>12</v>
      </c>
      <c r="M4">
        <v>3</v>
      </c>
      <c r="N4">
        <v>97.420392990112305</v>
      </c>
      <c r="O4">
        <v>177</v>
      </c>
      <c r="S4" t="s">
        <v>15</v>
      </c>
      <c r="T4" t="b">
        <v>0</v>
      </c>
      <c r="U4">
        <v>0.75</v>
      </c>
      <c r="V4">
        <v>100</v>
      </c>
      <c r="W4">
        <v>300</v>
      </c>
      <c r="X4">
        <v>30</v>
      </c>
      <c r="Y4">
        <v>15</v>
      </c>
      <c r="Z4">
        <v>2</v>
      </c>
      <c r="AA4">
        <v>1444.5767756287901</v>
      </c>
      <c r="AB4">
        <v>1444.5831147431199</v>
      </c>
      <c r="AC4">
        <v>1686.50243832616</v>
      </c>
      <c r="AD4">
        <v>12</v>
      </c>
      <c r="AE4">
        <v>3</v>
      </c>
      <c r="AF4">
        <v>16.104800939559901</v>
      </c>
      <c r="AG4">
        <v>201</v>
      </c>
      <c r="AI4">
        <f t="shared" si="0"/>
        <v>0</v>
      </c>
      <c r="AJ4">
        <f t="shared" si="1"/>
        <v>6.0491522593618923</v>
      </c>
      <c r="AK4">
        <f t="shared" si="2"/>
        <v>0.88059701492537312</v>
      </c>
    </row>
    <row r="5" spans="1:37" x14ac:dyDescent="0.35">
      <c r="A5" t="s">
        <v>15</v>
      </c>
      <c r="B5" t="b">
        <v>0</v>
      </c>
      <c r="C5">
        <v>0.75</v>
      </c>
      <c r="D5">
        <v>100</v>
      </c>
      <c r="E5">
        <v>300</v>
      </c>
      <c r="F5">
        <v>30</v>
      </c>
      <c r="G5">
        <v>15</v>
      </c>
      <c r="H5">
        <v>3</v>
      </c>
      <c r="I5">
        <v>1355.65143970606</v>
      </c>
      <c r="J5">
        <v>1355.65987466413</v>
      </c>
      <c r="K5">
        <v>1830.2147423137401</v>
      </c>
      <c r="L5">
        <v>10</v>
      </c>
      <c r="M5">
        <v>5</v>
      </c>
      <c r="N5">
        <v>134.09358501434301</v>
      </c>
      <c r="O5">
        <v>688</v>
      </c>
      <c r="S5" t="s">
        <v>15</v>
      </c>
      <c r="T5" t="b">
        <v>0</v>
      </c>
      <c r="U5">
        <v>0.75</v>
      </c>
      <c r="V5">
        <v>100</v>
      </c>
      <c r="W5">
        <v>300</v>
      </c>
      <c r="X5">
        <v>30</v>
      </c>
      <c r="Y5">
        <v>15</v>
      </c>
      <c r="Z5">
        <v>3</v>
      </c>
      <c r="AA5">
        <v>1355.6401030869099</v>
      </c>
      <c r="AB5">
        <v>1355.64724515187</v>
      </c>
      <c r="AC5">
        <v>1830.0774259494201</v>
      </c>
      <c r="AD5">
        <v>10</v>
      </c>
      <c r="AE5">
        <v>5</v>
      </c>
      <c r="AF5">
        <v>73.720186948776202</v>
      </c>
      <c r="AG5">
        <v>1408</v>
      </c>
      <c r="AI5">
        <f t="shared" si="0"/>
        <v>9.3161363672582894E-4</v>
      </c>
      <c r="AJ5">
        <f t="shared" si="1"/>
        <v>1.818953404276046</v>
      </c>
      <c r="AK5">
        <f t="shared" si="2"/>
        <v>0.48863636363636365</v>
      </c>
    </row>
    <row r="6" spans="1:37" x14ac:dyDescent="0.35">
      <c r="A6" t="s">
        <v>15</v>
      </c>
      <c r="B6" t="b">
        <v>0</v>
      </c>
      <c r="C6">
        <v>0.75</v>
      </c>
      <c r="D6">
        <v>100</v>
      </c>
      <c r="E6">
        <v>300</v>
      </c>
      <c r="F6">
        <v>30</v>
      </c>
      <c r="G6">
        <v>15</v>
      </c>
      <c r="H6">
        <v>4</v>
      </c>
      <c r="I6">
        <v>1558.1069166862701</v>
      </c>
      <c r="J6">
        <v>1558.1123037836301</v>
      </c>
      <c r="K6">
        <v>2302.8996444641298</v>
      </c>
      <c r="L6">
        <v>8</v>
      </c>
      <c r="M6">
        <v>7</v>
      </c>
      <c r="N6">
        <v>85.553056001663194</v>
      </c>
      <c r="O6">
        <v>642</v>
      </c>
      <c r="S6" t="s">
        <v>15</v>
      </c>
      <c r="T6" t="b">
        <v>0</v>
      </c>
      <c r="U6">
        <v>0.75</v>
      </c>
      <c r="V6">
        <v>100</v>
      </c>
      <c r="W6">
        <v>300</v>
      </c>
      <c r="X6">
        <v>30</v>
      </c>
      <c r="Y6">
        <v>15</v>
      </c>
      <c r="Z6">
        <v>4</v>
      </c>
      <c r="AA6">
        <v>1558.11050130015</v>
      </c>
      <c r="AB6">
        <v>1558.1123037836301</v>
      </c>
      <c r="AC6">
        <v>2302.8996444641298</v>
      </c>
      <c r="AD6">
        <v>8</v>
      </c>
      <c r="AE6">
        <v>7</v>
      </c>
      <c r="AF6">
        <v>33.134452104568403</v>
      </c>
      <c r="AG6">
        <v>388</v>
      </c>
      <c r="AI6">
        <f t="shared" si="0"/>
        <v>0</v>
      </c>
      <c r="AJ6">
        <f t="shared" si="1"/>
        <v>2.5819970021435057</v>
      </c>
      <c r="AK6">
        <f t="shared" si="2"/>
        <v>1.6546391752577319</v>
      </c>
    </row>
    <row r="7" spans="1:37" x14ac:dyDescent="0.35">
      <c r="A7" t="s">
        <v>15</v>
      </c>
      <c r="B7" t="b">
        <v>0</v>
      </c>
      <c r="C7">
        <v>0.75</v>
      </c>
      <c r="D7">
        <v>100</v>
      </c>
      <c r="E7">
        <v>300</v>
      </c>
      <c r="F7">
        <v>30</v>
      </c>
      <c r="G7">
        <v>15</v>
      </c>
      <c r="H7">
        <v>5</v>
      </c>
      <c r="I7">
        <v>1104.4194146585301</v>
      </c>
      <c r="J7">
        <v>1104.4262228052801</v>
      </c>
      <c r="K7">
        <v>1851.6490718101099</v>
      </c>
      <c r="L7">
        <v>12</v>
      </c>
      <c r="M7">
        <v>3</v>
      </c>
      <c r="N7">
        <v>100.935369014739</v>
      </c>
      <c r="O7">
        <v>35</v>
      </c>
      <c r="S7" t="s">
        <v>15</v>
      </c>
      <c r="T7" t="b">
        <v>0</v>
      </c>
      <c r="U7">
        <v>0.75</v>
      </c>
      <c r="V7">
        <v>100</v>
      </c>
      <c r="W7">
        <v>300</v>
      </c>
      <c r="X7">
        <v>30</v>
      </c>
      <c r="Y7">
        <v>15</v>
      </c>
      <c r="Z7">
        <v>5</v>
      </c>
      <c r="AA7">
        <v>1104.4180867800801</v>
      </c>
      <c r="AB7">
        <v>1104.4262228052801</v>
      </c>
      <c r="AC7">
        <v>1851.6490718101099</v>
      </c>
      <c r="AD7">
        <v>12</v>
      </c>
      <c r="AE7">
        <v>3</v>
      </c>
      <c r="AF7">
        <v>23.8826839923858</v>
      </c>
      <c r="AG7">
        <v>90</v>
      </c>
      <c r="AI7">
        <f t="shared" si="0"/>
        <v>0</v>
      </c>
      <c r="AJ7">
        <f t="shared" si="1"/>
        <v>4.2262992319840968</v>
      </c>
      <c r="AK7">
        <f t="shared" si="2"/>
        <v>0.3888888888888889</v>
      </c>
    </row>
    <row r="8" spans="1:37" x14ac:dyDescent="0.35">
      <c r="A8" t="s">
        <v>15</v>
      </c>
      <c r="B8" t="b">
        <v>0</v>
      </c>
      <c r="C8">
        <v>0.75</v>
      </c>
      <c r="D8">
        <v>100</v>
      </c>
      <c r="E8">
        <v>300</v>
      </c>
      <c r="F8">
        <v>30</v>
      </c>
      <c r="G8">
        <v>15</v>
      </c>
      <c r="H8">
        <v>6</v>
      </c>
      <c r="I8">
        <v>1781.7074259943699</v>
      </c>
      <c r="J8">
        <v>1781.70610027414</v>
      </c>
      <c r="K8">
        <v>2885.5726088276501</v>
      </c>
      <c r="L8">
        <v>8</v>
      </c>
      <c r="M8">
        <v>7</v>
      </c>
      <c r="N8">
        <v>121.207179784774</v>
      </c>
      <c r="O8">
        <v>688</v>
      </c>
      <c r="S8" t="s">
        <v>15</v>
      </c>
      <c r="T8" t="b">
        <v>0</v>
      </c>
      <c r="U8">
        <v>0.75</v>
      </c>
      <c r="V8">
        <v>100</v>
      </c>
      <c r="W8">
        <v>300</v>
      </c>
      <c r="X8">
        <v>30</v>
      </c>
      <c r="Y8">
        <v>15</v>
      </c>
      <c r="Z8">
        <v>6</v>
      </c>
      <c r="AA8">
        <v>1781.70936808534</v>
      </c>
      <c r="AB8">
        <v>1781.70610027414</v>
      </c>
      <c r="AC8">
        <v>2885.5726088276501</v>
      </c>
      <c r="AD8">
        <v>8</v>
      </c>
      <c r="AE8">
        <v>7</v>
      </c>
      <c r="AF8">
        <v>166.112214088439</v>
      </c>
      <c r="AG8">
        <v>3538</v>
      </c>
      <c r="AI8">
        <f t="shared" si="0"/>
        <v>0</v>
      </c>
      <c r="AJ8">
        <f t="shared" si="1"/>
        <v>0.72967048479796115</v>
      </c>
      <c r="AK8">
        <f t="shared" si="2"/>
        <v>0.19446014697569247</v>
      </c>
    </row>
    <row r="9" spans="1:37" x14ac:dyDescent="0.35">
      <c r="A9" t="s">
        <v>15</v>
      </c>
      <c r="B9" t="b">
        <v>0</v>
      </c>
      <c r="C9">
        <v>0.75</v>
      </c>
      <c r="D9">
        <v>100</v>
      </c>
      <c r="E9">
        <v>300</v>
      </c>
      <c r="F9">
        <v>30</v>
      </c>
      <c r="G9">
        <v>15</v>
      </c>
      <c r="H9">
        <v>7</v>
      </c>
      <c r="I9">
        <v>1945.12872374636</v>
      </c>
      <c r="J9">
        <v>1945.12646531971</v>
      </c>
      <c r="K9">
        <v>3071.6611442872099</v>
      </c>
      <c r="L9">
        <v>9</v>
      </c>
      <c r="M9">
        <v>6</v>
      </c>
      <c r="N9">
        <v>220.536836862564</v>
      </c>
      <c r="O9">
        <v>641</v>
      </c>
      <c r="S9" t="s">
        <v>15</v>
      </c>
      <c r="T9" t="b">
        <v>0</v>
      </c>
      <c r="U9">
        <v>0.75</v>
      </c>
      <c r="V9">
        <v>100</v>
      </c>
      <c r="W9">
        <v>300</v>
      </c>
      <c r="X9">
        <v>30</v>
      </c>
      <c r="Y9">
        <v>15</v>
      </c>
      <c r="Z9">
        <v>7</v>
      </c>
      <c r="AA9">
        <v>1945.13059970375</v>
      </c>
      <c r="AB9">
        <v>1945.12646531971</v>
      </c>
      <c r="AC9">
        <v>3071.6611442872099</v>
      </c>
      <c r="AD9">
        <v>9</v>
      </c>
      <c r="AE9">
        <v>6</v>
      </c>
      <c r="AF9">
        <v>55.036487102508502</v>
      </c>
      <c r="AG9">
        <v>429</v>
      </c>
      <c r="AI9">
        <f t="shared" si="0"/>
        <v>0</v>
      </c>
      <c r="AJ9">
        <f t="shared" si="1"/>
        <v>4.0071023510603423</v>
      </c>
      <c r="AK9">
        <f t="shared" si="2"/>
        <v>1.4941724941724941</v>
      </c>
    </row>
    <row r="10" spans="1:37" x14ac:dyDescent="0.35">
      <c r="A10" t="s">
        <v>15</v>
      </c>
      <c r="B10" t="b">
        <v>0</v>
      </c>
      <c r="C10">
        <v>0.75</v>
      </c>
      <c r="D10">
        <v>100</v>
      </c>
      <c r="E10">
        <v>300</v>
      </c>
      <c r="F10">
        <v>30</v>
      </c>
      <c r="G10">
        <v>15</v>
      </c>
      <c r="H10">
        <v>8</v>
      </c>
      <c r="I10">
        <v>1454.8131936623699</v>
      </c>
      <c r="J10">
        <v>1454.81012886854</v>
      </c>
      <c r="K10">
        <v>2341.0701398210899</v>
      </c>
      <c r="L10">
        <v>12</v>
      </c>
      <c r="M10">
        <v>3</v>
      </c>
      <c r="N10">
        <v>56.172971010208101</v>
      </c>
      <c r="O10">
        <v>266</v>
      </c>
      <c r="S10" t="s">
        <v>15</v>
      </c>
      <c r="T10" t="b">
        <v>0</v>
      </c>
      <c r="U10">
        <v>0.75</v>
      </c>
      <c r="V10">
        <v>100</v>
      </c>
      <c r="W10">
        <v>300</v>
      </c>
      <c r="X10">
        <v>30</v>
      </c>
      <c r="Y10">
        <v>15</v>
      </c>
      <c r="Z10">
        <v>8</v>
      </c>
      <c r="AA10">
        <v>1454.8126123279901</v>
      </c>
      <c r="AB10">
        <v>1454.81012886854</v>
      </c>
      <c r="AC10">
        <v>2341.0701398210899</v>
      </c>
      <c r="AD10">
        <v>12</v>
      </c>
      <c r="AE10">
        <v>3</v>
      </c>
      <c r="AF10">
        <v>26.9835109710693</v>
      </c>
      <c r="AG10">
        <v>323</v>
      </c>
      <c r="AI10">
        <f t="shared" si="0"/>
        <v>0</v>
      </c>
      <c r="AJ10">
        <f t="shared" si="1"/>
        <v>2.0817517435160546</v>
      </c>
      <c r="AK10">
        <f t="shared" si="2"/>
        <v>0.82352941176470584</v>
      </c>
    </row>
    <row r="11" spans="1:37" x14ac:dyDescent="0.35">
      <c r="A11" t="s">
        <v>15</v>
      </c>
      <c r="B11" t="b">
        <v>0</v>
      </c>
      <c r="C11">
        <v>0.75</v>
      </c>
      <c r="D11">
        <v>100</v>
      </c>
      <c r="E11">
        <v>300</v>
      </c>
      <c r="F11">
        <v>30</v>
      </c>
      <c r="G11">
        <v>15</v>
      </c>
      <c r="H11">
        <v>9</v>
      </c>
      <c r="I11">
        <v>1983.0645813751401</v>
      </c>
      <c r="J11">
        <v>1983.0664660242501</v>
      </c>
      <c r="K11">
        <v>2685.8894657951801</v>
      </c>
      <c r="L11">
        <v>10</v>
      </c>
      <c r="M11">
        <v>5</v>
      </c>
      <c r="N11">
        <v>81.924231052398596</v>
      </c>
      <c r="O11">
        <v>576</v>
      </c>
      <c r="S11" t="s">
        <v>15</v>
      </c>
      <c r="T11" t="b">
        <v>0</v>
      </c>
      <c r="U11">
        <v>0.75</v>
      </c>
      <c r="V11">
        <v>100</v>
      </c>
      <c r="W11">
        <v>300</v>
      </c>
      <c r="X11">
        <v>30</v>
      </c>
      <c r="Y11">
        <v>15</v>
      </c>
      <c r="Z11">
        <v>9</v>
      </c>
      <c r="AA11">
        <v>1983.0657797445499</v>
      </c>
      <c r="AB11">
        <v>1983.0664660242501</v>
      </c>
      <c r="AC11">
        <v>2685.8894657951801</v>
      </c>
      <c r="AD11">
        <v>10</v>
      </c>
      <c r="AE11">
        <v>5</v>
      </c>
      <c r="AF11">
        <v>25.6011979579925</v>
      </c>
      <c r="AG11">
        <v>339</v>
      </c>
      <c r="AI11">
        <f t="shared" si="0"/>
        <v>0</v>
      </c>
      <c r="AJ11">
        <f t="shared" si="1"/>
        <v>3.2000155300085273</v>
      </c>
      <c r="AK11">
        <f t="shared" si="2"/>
        <v>1.6991150442477876</v>
      </c>
    </row>
    <row r="13" spans="1:37" x14ac:dyDescent="0.35">
      <c r="A13" t="s">
        <v>16</v>
      </c>
      <c r="N13" s="2">
        <f>AVERAGE(N2:N11)</f>
        <v>100.260261249542</v>
      </c>
      <c r="O13" s="2">
        <f>AVERAGE(O2:O11)</f>
        <v>434.5</v>
      </c>
      <c r="AF13" s="2">
        <f t="shared" ref="AF13:AG13" si="3">AVERAGE(AF2:AF11)</f>
        <v>46.586513090133522</v>
      </c>
      <c r="AG13" s="2">
        <f t="shared" si="3"/>
        <v>764.7</v>
      </c>
      <c r="AI13" s="2">
        <f t="shared" ref="AI13" si="4">AVERAGE(AI2:AI11)</f>
        <v>9.3161363672582891E-5</v>
      </c>
      <c r="AJ13" s="1">
        <f>AVERAGE(AJ2:AJ11)</f>
        <v>2.9422737755348298</v>
      </c>
      <c r="AK13" s="1">
        <f>AVERAGE(AK2:AK11)</f>
        <v>0.90867327811853082</v>
      </c>
    </row>
    <row r="14" spans="1:37" x14ac:dyDescent="0.35">
      <c r="A14" t="s">
        <v>17</v>
      </c>
      <c r="N14" s="2">
        <f>_xlfn.STDEV.S(N2:N11)/SQRT(COUNT(N2:N11))</f>
        <v>16.035264024597275</v>
      </c>
      <c r="O14" s="2">
        <f>_xlfn.STDEV.S(O2:O11)/SQRT(COUNT(O2:O11))</f>
        <v>76.697711105931248</v>
      </c>
      <c r="AF14" s="2">
        <f t="shared" ref="AF14:AG14" si="5">_xlfn.STDEV.S(AF2:AF11)/SQRT(COUNT(AF2:AF11))</f>
        <v>14.420514053499382</v>
      </c>
      <c r="AG14" s="2">
        <f t="shared" si="5"/>
        <v>328.31638027298533</v>
      </c>
      <c r="AI14" s="2">
        <f t="shared" ref="AI14" si="6">_xlfn.STDEV.S(AI2:AI11)/SQRT(COUNT(AI2:AI11))</f>
        <v>9.3161363672582877E-5</v>
      </c>
      <c r="AJ14" s="1">
        <f>_xlfn.STDEV.S(AJ2:AJ11)/SQRT(COUNT(AJ2:AJ11))</f>
        <v>0.47622021652497276</v>
      </c>
      <c r="AK14" s="1">
        <f>_xlfn.STDEV.S(AK2:AK11)/SQRT(COUNT(AK2:AK11))</f>
        <v>0.17421539081437271</v>
      </c>
    </row>
    <row r="15" spans="1:37" x14ac:dyDescent="0.35">
      <c r="A15" t="s">
        <v>18</v>
      </c>
      <c r="N15" s="2">
        <f>MAX(N2:N11)</f>
        <v>220.536836862564</v>
      </c>
      <c r="O15" s="2">
        <f>MAX(O2:O11)</f>
        <v>688</v>
      </c>
      <c r="AF15" s="2">
        <f t="shared" ref="AF15:AG15" si="7">MAX(AF2:AF11)</f>
        <v>166.112214088439</v>
      </c>
      <c r="AG15" s="2">
        <f t="shared" si="7"/>
        <v>3538</v>
      </c>
      <c r="AI15" s="2">
        <f t="shared" ref="AI15" si="8">MAX(AI2:AI11)</f>
        <v>9.3161363672582894E-4</v>
      </c>
      <c r="AJ15" s="1">
        <f>MAX(AJ2:AJ11)</f>
        <v>6.0491522593618923</v>
      </c>
      <c r="AK15" s="1">
        <f>MAX(AK2:AK11)</f>
        <v>1.6991150442477876</v>
      </c>
    </row>
    <row r="16" spans="1:37" x14ac:dyDescent="0.35">
      <c r="A16" t="s">
        <v>19</v>
      </c>
      <c r="N16" s="2">
        <f>MIN(N2:N11)</f>
        <v>51.406529903411801</v>
      </c>
      <c r="O16" s="2">
        <f>MIN(O2:O11)</f>
        <v>35</v>
      </c>
      <c r="AF16" s="2">
        <f t="shared" ref="AF16:AG16" si="9">MIN(AF2:AF11)</f>
        <v>16.104800939559901</v>
      </c>
      <c r="AG16" s="2">
        <f t="shared" si="9"/>
        <v>90</v>
      </c>
      <c r="AI16" s="2">
        <f t="shared" ref="AI16" si="10">MIN(AI2:AI11)</f>
        <v>0</v>
      </c>
      <c r="AJ16" s="1">
        <f>MIN(AJ2:AJ11)</f>
        <v>0.72967048479796115</v>
      </c>
      <c r="AK16" s="1">
        <f>MIN(AK2:AK11)</f>
        <v>0.19446014697569247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MILP_CNL_logSum75_pnr_origin100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2025-05-07T14:14:27Z</dcterms:created>
  <dcterms:modified xsi:type="dcterms:W3CDTF">2025-05-07T20:15:31Z</dcterms:modified>
</cp:coreProperties>
</file>