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8_{A8C5BAB2-3988-48A2-9541-F7FCE0B9AD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sh Flow" sheetId="1" r:id="rId1"/>
    <sheet name="Monthly Income" sheetId="3" r:id="rId2"/>
    <sheet name="Monthly Expenses" sheetId="4" r:id="rId3"/>
    <sheet name="Chart Data" sheetId="2" state="hidden" r:id="rId4"/>
  </sheets>
  <definedNames>
    <definedName name="BudgetTitle">'Cash Flow'!$B$4</definedName>
    <definedName name="Month">'Cash Flow'!$B$5</definedName>
    <definedName name="Name">'Cash Flow'!$B$3</definedName>
    <definedName name="_xlnm.Print_Titles" localSheetId="0">'Cash Flow'!$11:$11</definedName>
    <definedName name="_xlnm.Print_Titles" localSheetId="2">'Monthly Expenses'!$5:$5</definedName>
    <definedName name="_xlnm.Print_Titles" localSheetId="1">'Monthly Income'!$5:$5</definedName>
    <definedName name="Title1">CashFlow[[#Headers],[ ]]</definedName>
    <definedName name="Title2">Income[[#Headers],[ ]]</definedName>
    <definedName name="Title3">Expenses[[#Headers],[ ]]</definedName>
    <definedName name="Year">'Cash Flow'!$B$7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E8" i="3"/>
  <c r="E7" i="3"/>
  <c r="E6" i="3"/>
  <c r="C9" i="3"/>
  <c r="D9" i="3"/>
  <c r="D25" i="4"/>
  <c r="D6" i="2" s="1"/>
  <c r="C25" i="4"/>
  <c r="C6" i="2" s="1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D5" i="2"/>
  <c r="C12" i="1"/>
  <c r="E9" i="3"/>
  <c r="A12" i="1" s="1"/>
  <c r="E12" i="1" s="1"/>
  <c r="C5" i="2"/>
  <c r="E25" i="4"/>
  <c r="A13" i="1" s="1"/>
  <c r="E13" i="1" s="1"/>
  <c r="D12" i="1"/>
  <c r="D13" i="1" l="1"/>
  <c r="E14" i="1"/>
  <c r="D14" i="1"/>
  <c r="D7" i="2" s="1"/>
  <c r="C13" i="1"/>
  <c r="C14" i="1" s="1"/>
  <c r="C7" i="2" s="1"/>
</calcChain>
</file>

<file path=xl/sharedStrings.xml><?xml version="1.0" encoding="utf-8"?>
<sst xmlns="http://schemas.openxmlformats.org/spreadsheetml/2006/main" count="53" uniqueCount="37">
  <si>
    <t>Family Budget</t>
  </si>
  <si>
    <t>Cash Flow</t>
  </si>
  <si>
    <t>Projected</t>
  </si>
  <si>
    <t>Actual</t>
  </si>
  <si>
    <t>Variance</t>
  </si>
  <si>
    <t>Total Income</t>
  </si>
  <si>
    <t>Total Expense</t>
  </si>
  <si>
    <t>Total Cash</t>
  </si>
  <si>
    <t>Monthly Income</t>
  </si>
  <si>
    <t>Income 1</t>
  </si>
  <si>
    <t>Income 2</t>
  </si>
  <si>
    <t>Other Income</t>
  </si>
  <si>
    <t>Housing</t>
  </si>
  <si>
    <t>Groceries</t>
  </si>
  <si>
    <t>Telephone</t>
  </si>
  <si>
    <t>Electric / Gas</t>
  </si>
  <si>
    <t>Water / Sewer / Trash</t>
  </si>
  <si>
    <t>Cable TV</t>
  </si>
  <si>
    <t>Internet</t>
  </si>
  <si>
    <t>Maintenance / Repairs</t>
  </si>
  <si>
    <t>Pets</t>
  </si>
  <si>
    <t>Transportation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</si>
  <si>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</si>
  <si>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</si>
  <si>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</si>
  <si>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</si>
  <si>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</si>
  <si>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</si>
  <si>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</si>
  <si>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</t>
  </si>
  <si>
    <t>Total</t>
  </si>
  <si>
    <t xml:space="preserve"> </t>
  </si>
  <si>
    <t>Monthly Expenses</t>
  </si>
  <si>
    <t>Chart Data</t>
  </si>
  <si>
    <t>Cash Flow Analysis</t>
  </si>
  <si>
    <t xml:space="preserve"> Smith</t>
  </si>
  <si>
    <t>Dining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</si>
</sst>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34" x14ac:knownFonts="1">
    <font>
      <sz val="11"/>
      <color theme="2" tint="-0.749961851863155"/>
      <name val="Trebuchet MS"/>
      <family val="2"/>
      <scheme val="minor"/>
    </font>
    <font>
      <b/>
      <sz val="25"/>
      <color theme="5" tint="-0.499984740745262"/>
      <name val="Corbel"/>
      <family val="2"/>
      <scheme val="major"/>
    </font>
    <font>
      <b/>
      <sz val="25"/>
      <color theme="4" tint="-0.24994659260841701"/>
      <name val="Corbel"/>
      <family val="2"/>
      <scheme val="major"/>
    </font>
    <font>
      <b/>
      <sz val="31"/>
      <color theme="4" tint="-0.24994659260841701"/>
      <name val="Corbel"/>
      <family val="2"/>
      <scheme val="major"/>
    </font>
    <font>
      <i/>
      <sz val="11"/>
      <color theme="1" tint="0.34998626667073579"/>
      <name val="Trebuchet MS"/>
      <family val="2"/>
      <scheme val="minor"/>
    </font>
    <font>
      <b/>
      <sz val="20"/>
      <color theme="5" tint="-0.499984740745262"/>
      <name val="Corbel"/>
      <family val="2"/>
      <scheme val="major"/>
    </font>
    <font>
      <b/>
      <sz val="20"/>
      <color theme="1" tint="0.499984740745262"/>
      <name val="Corbel"/>
      <family val="2"/>
      <scheme val="major"/>
    </font>
    <font>
      <b/>
      <sz val="13"/>
      <color theme="2" tint="-0.749961851863155"/>
      <name val="Trebuchet MS"/>
      <family val="2"/>
      <scheme val="minor"/>
    </font>
    <font>
      <b/>
      <sz val="25"/>
      <color theme="6" tint="-0.499984740745262"/>
      <name val="Corbel"/>
      <family val="2"/>
      <scheme val="major"/>
    </font>
    <font>
      <b/>
      <sz val="13"/>
      <color theme="1" tint="0.14999847407452621"/>
      <name val="Trebuchet MS"/>
      <family val="2"/>
      <scheme val="minor"/>
    </font>
    <font>
      <i/>
      <sz val="11"/>
      <color theme="1" tint="0.14999847407452621"/>
      <name val="Trebuchet MS"/>
      <family val="2"/>
      <scheme val="minor"/>
    </font>
    <font>
      <b/>
      <sz val="16"/>
      <color theme="1" tint="0.14999847407452621"/>
      <name val="Trebuchet MS"/>
      <family val="2"/>
      <scheme val="minor"/>
    </font>
    <font>
      <b/>
      <sz val="36"/>
      <color theme="1" tint="0.14999847407452621"/>
      <name val="Corbel"/>
      <family val="2"/>
      <scheme val="major"/>
    </font>
    <font>
      <sz val="16"/>
      <color theme="1" tint="0.14999847407452621"/>
      <name val="Corbel"/>
      <family val="2"/>
      <scheme val="major"/>
    </font>
    <font>
      <b/>
      <sz val="16"/>
      <color theme="1" tint="0.14999847407452621"/>
      <name val="Corbel"/>
      <family val="2"/>
      <scheme val="major"/>
    </font>
    <font>
      <sz val="16"/>
      <color theme="9" tint="-0.499984740745262"/>
      <name val="Corbel"/>
      <family val="2"/>
      <scheme val="major"/>
    </font>
    <font>
      <sz val="36"/>
      <color theme="9" tint="-0.499984740745262"/>
      <name val="Corbel"/>
      <family val="2"/>
      <scheme val="major"/>
    </font>
    <font>
      <sz val="11"/>
      <color theme="2" tint="-0.749961851863155"/>
      <name val="Trebuchet MS"/>
      <family val="2"/>
      <scheme val="minor"/>
    </font>
    <font>
      <sz val="20"/>
      <color theme="9" tint="-0.499984740745262"/>
      <name val="Corbel"/>
      <family val="2"/>
      <scheme val="major"/>
    </font>
    <font>
      <b/>
      <sz val="20"/>
      <color theme="4" tint="-0.24994659260841701"/>
      <name val="Corbel"/>
      <family val="2"/>
      <scheme val="major"/>
    </font>
    <font>
      <b/>
      <sz val="20"/>
      <color theme="2" tint="-0.749961851863155"/>
      <name val="Corbel"/>
      <family val="2"/>
      <scheme val="major"/>
    </font>
    <font>
      <sz val="26"/>
      <color theme="9" tint="-0.499984740745262"/>
      <name val="Corbel"/>
      <family val="2"/>
      <scheme val="major"/>
    </font>
    <font>
      <sz val="11"/>
      <name val="Trebuchet MS"/>
      <family val="2"/>
      <scheme val="minor"/>
    </font>
    <font>
      <b/>
      <sz val="11"/>
      <color theme="1" tint="0.14999847407452621"/>
      <name val="Trebuchet MS"/>
      <family val="2"/>
      <scheme val="minor"/>
    </font>
    <font>
      <b/>
      <sz val="16"/>
      <color theme="1" tint="0.249977111117893"/>
      <name val="Trebuchet MS"/>
      <family val="2"/>
      <scheme val="minor"/>
    </font>
    <font>
      <b/>
      <sz val="16"/>
      <color theme="0"/>
      <name val="Trebuchet MS"/>
      <family val="2"/>
      <scheme val="minor"/>
    </font>
    <font>
      <sz val="18"/>
      <color theme="1" tint="0.249977111117893"/>
      <name val="Corbel"/>
      <family val="2"/>
      <scheme val="major"/>
    </font>
    <font>
      <sz val="11"/>
      <color theme="1" tint="0.14999847407452621"/>
      <name val="Trebuchet MS"/>
      <family val="2"/>
      <scheme val="minor"/>
    </font>
    <font>
      <b/>
      <sz val="12"/>
      <color theme="9" tint="-0.499984740745262"/>
      <name val="Trebuchet MS"/>
      <family val="2"/>
      <scheme val="minor"/>
    </font>
    <font>
      <sz val="26"/>
      <color theme="1" tint="0.14999847407452621"/>
      <name val="Corbel"/>
      <family val="2"/>
      <scheme val="major"/>
    </font>
    <font>
      <b/>
      <sz val="18"/>
      <color theme="1" tint="0.14999847407452621"/>
      <name val="Corbel"/>
      <family val="2"/>
      <scheme val="major"/>
    </font>
    <font>
      <sz val="18"/>
      <color theme="9" tint="-0.499984740745262"/>
      <name val="Corbel"/>
      <family val="2"/>
      <scheme val="major"/>
    </font>
    <font>
      <b/>
      <sz val="18"/>
      <color theme="9" tint="-0.499984740745262"/>
      <name val="Corbel"/>
      <family val="2"/>
      <scheme val="major"/>
    </font>
    <font>
      <sz val="18"/>
      <color theme="1" tint="0.14999847407452621"/>
      <name val="Corbe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2" tint="-0.24994659260841701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2" fillId="0" borderId="0" applyNumberFormat="0" applyFill="0" applyBorder="0" applyProtection="0"/>
    <xf numFmtId="0" fontId="1" fillId="0" borderId="0" applyNumberFormat="0" applyFill="0" applyBorder="0" applyProtection="0"/>
    <xf numFmtId="0" fontId="8" fillId="0" borderId="0" applyNumberFormat="0" applyFill="0" applyBorder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Protection="0"/>
    <xf numFmtId="0" fontId="6" fillId="0" borderId="1">
      <alignment horizontal="left" vertical="center"/>
    </xf>
    <xf numFmtId="0" fontId="7" fillId="0" borderId="0"/>
    <xf numFmtId="3" fontId="7" fillId="0" borderId="0">
      <alignment horizontal="right"/>
    </xf>
    <xf numFmtId="3" fontId="7" fillId="0" borderId="0">
      <alignment horizontal="right"/>
    </xf>
  </cellStyleXfs>
  <cellXfs count="62">
    <xf numFmtId="0" fontId="0" fillId="0" borderId="0" xfId="0"/>
    <xf numFmtId="0" fontId="9" fillId="0" borderId="0" xfId="0" applyFont="1"/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10" fillId="0" borderId="0" xfId="6" applyFont="1" applyAlignment="1">
      <alignment horizontal="center"/>
    </xf>
    <xf numFmtId="0" fontId="11" fillId="0" borderId="0" xfId="0" applyFont="1"/>
    <xf numFmtId="0" fontId="10" fillId="0" borderId="0" xfId="6" applyFont="1" applyAlignment="1">
      <alignment vertical="top"/>
    </xf>
    <xf numFmtId="0" fontId="12" fillId="0" borderId="0" xfId="0" applyFont="1"/>
    <xf numFmtId="0" fontId="14" fillId="0" borderId="0" xfId="0" applyFont="1"/>
    <xf numFmtId="0" fontId="13" fillId="0" borderId="0" xfId="0" applyFont="1"/>
    <xf numFmtId="0" fontId="15" fillId="0" borderId="2" xfId="0" applyFont="1" applyBorder="1" applyAlignment="1">
      <alignment horizontal="center" vertical="center"/>
    </xf>
    <xf numFmtId="0" fontId="15" fillId="0" borderId="0" xfId="8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4" fillId="0" borderId="0" xfId="6"/>
    <xf numFmtId="0" fontId="11" fillId="0" borderId="0" xfId="0" applyFont="1" applyAlignment="1">
      <alignment vertical="center"/>
    </xf>
    <xf numFmtId="0" fontId="24" fillId="0" borderId="2" xfId="2" applyFont="1" applyFill="1" applyBorder="1" applyAlignment="1">
      <alignment horizontal="center" vertical="center"/>
    </xf>
    <xf numFmtId="0" fontId="25" fillId="0" borderId="0" xfId="0" applyFont="1"/>
    <xf numFmtId="164" fontId="26" fillId="0" borderId="0" xfId="9" applyNumberFormat="1" applyFont="1" applyAlignment="1">
      <alignment horizontal="center" vertical="center"/>
    </xf>
    <xf numFmtId="6" fontId="26" fillId="0" borderId="0" xfId="1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6" fontId="26" fillId="0" borderId="0" xfId="0" applyNumberFormat="1" applyFont="1" applyAlignment="1">
      <alignment horizontal="center" vertical="center"/>
    </xf>
    <xf numFmtId="0" fontId="19" fillId="0" borderId="3" xfId="1" applyFont="1" applyBorder="1" applyAlignment="1">
      <alignment vertical="center"/>
    </xf>
    <xf numFmtId="0" fontId="0" fillId="0" borderId="0" xfId="0" applyAlignment="1">
      <alignment vertical="center"/>
    </xf>
    <xf numFmtId="0" fontId="18" fillId="0" borderId="3" xfId="2" applyFont="1" applyBorder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27" fillId="0" borderId="0" xfId="0" applyFont="1" applyAlignment="1">
      <alignment horizontal="center" vertical="center"/>
    </xf>
    <xf numFmtId="3" fontId="27" fillId="0" borderId="0" xfId="0" applyNumberFormat="1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 indent="1"/>
    </xf>
    <xf numFmtId="3" fontId="18" fillId="0" borderId="0" xfId="0" applyNumberFormat="1" applyFont="1" applyAlignment="1">
      <alignment horizontal="center" vertical="top"/>
    </xf>
    <xf numFmtId="0" fontId="29" fillId="0" borderId="0" xfId="0" applyFont="1" applyAlignment="1">
      <alignment vertical="center"/>
    </xf>
    <xf numFmtId="8" fontId="27" fillId="0" borderId="0" xfId="9" applyNumberFormat="1" applyFont="1" applyAlignment="1">
      <alignment horizontal="center" vertical="center"/>
    </xf>
    <xf numFmtId="8" fontId="27" fillId="0" borderId="0" xfId="10" applyNumberFormat="1" applyFont="1" applyAlignment="1">
      <alignment horizontal="center" vertical="center"/>
    </xf>
    <xf numFmtId="8" fontId="27" fillId="0" borderId="0" xfId="0" applyNumberFormat="1" applyFont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3" fontId="9" fillId="2" borderId="0" xfId="0" applyNumberFormat="1" applyFont="1" applyFill="1" applyAlignment="1">
      <alignment horizontal="center"/>
    </xf>
    <xf numFmtId="3" fontId="14" fillId="2" borderId="0" xfId="0" applyNumberFormat="1" applyFont="1" applyFill="1" applyAlignment="1">
      <alignment horizontal="center"/>
    </xf>
    <xf numFmtId="0" fontId="16" fillId="2" borderId="0" xfId="1" applyFont="1" applyFill="1" applyAlignment="1">
      <alignment horizontal="left" indent="1"/>
    </xf>
    <xf numFmtId="3" fontId="12" fillId="2" borderId="0" xfId="0" applyNumberFormat="1" applyFont="1" applyFill="1" applyAlignment="1">
      <alignment horizontal="center"/>
    </xf>
    <xf numFmtId="0" fontId="30" fillId="0" borderId="0" xfId="0" applyFont="1"/>
    <xf numFmtId="0" fontId="31" fillId="2" borderId="0" xfId="5" applyFont="1" applyFill="1" applyAlignment="1">
      <alignment horizontal="left" indent="1"/>
    </xf>
    <xf numFmtId="3" fontId="30" fillId="2" borderId="0" xfId="0" applyNumberFormat="1" applyFont="1" applyFill="1" applyAlignment="1">
      <alignment horizontal="center"/>
    </xf>
    <xf numFmtId="0" fontId="32" fillId="0" borderId="0" xfId="0" applyFont="1"/>
    <xf numFmtId="0" fontId="33" fillId="2" borderId="0" xfId="5" applyFont="1" applyFill="1" applyAlignment="1">
      <alignment horizontal="left" indent="1"/>
    </xf>
    <xf numFmtId="3" fontId="32" fillId="2" borderId="0" xfId="0" applyNumberFormat="1" applyFont="1" applyFill="1" applyAlignment="1">
      <alignment horizontal="center"/>
    </xf>
    <xf numFmtId="0" fontId="21" fillId="2" borderId="0" xfId="1" applyFont="1" applyFill="1" applyAlignment="1">
      <alignment horizontal="left" indent="1"/>
    </xf>
    <xf numFmtId="3" fontId="29" fillId="2" borderId="0" xfId="0" applyNumberFormat="1" applyFont="1" applyFill="1" applyAlignment="1">
      <alignment horizontal="center" vertical="center"/>
    </xf>
    <xf numFmtId="3" fontId="13" fillId="2" borderId="0" xfId="0" applyNumberFormat="1" applyFont="1" applyFill="1" applyAlignment="1">
      <alignment horizontal="center"/>
    </xf>
    <xf numFmtId="0" fontId="27" fillId="0" borderId="0" xfId="0" applyFont="1" applyAlignment="1">
      <alignment horizontal="left" vertical="center"/>
    </xf>
    <xf numFmtId="3" fontId="13" fillId="2" borderId="0" xfId="0" applyNumberFormat="1" applyFont="1" applyFill="1" applyAlignment="1">
      <alignment horizontal="left"/>
    </xf>
    <xf numFmtId="0" fontId="27" fillId="0" borderId="0" xfId="1" applyFont="1" applyAlignment="1">
      <alignment horizontal="left" vertical="center"/>
    </xf>
    <xf numFmtId="0" fontId="28" fillId="0" borderId="0" xfId="4" applyFont="1" applyAlignment="1">
      <alignment horizontal="left" vertical="center"/>
    </xf>
    <xf numFmtId="0" fontId="27" fillId="0" borderId="0" xfId="8" applyFont="1" applyAlignment="1">
      <alignment horizontal="left" vertical="center"/>
    </xf>
  </cellXfs>
  <cellStyles count="11">
    <cellStyle name="Amounts" xfId="9" xr:uid="{00000000-0005-0000-0000-000000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8" xr:uid="{00000000-0005-0000-0000-000007000000}"/>
    <cellStyle name="Title" xfId="1" builtinId="15" customBuiltin="1"/>
    <cellStyle name="Variance" xfId="10" xr:uid="{00000000-0005-0000-0000-000009000000}"/>
    <cellStyle name="Year" xfId="7" xr:uid="{00000000-0005-0000-0000-00000A000000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numFmt numFmtId="10" formatCode="&quot;$&quot;#,##0_);[Red]\(&quot;$&quot;#,##0\)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numFmt numFmtId="10" formatCode="&quot;$&quot;#,##0_);[Red]\(&quot;$&quot;#,##0\)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numFmt numFmtId="10" formatCode="&quot;$&quot;#,##0_);[Red]\(&quot;$&quot;#,##0\)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 tint="0.249977111117893"/>
        <name val="Corbel"/>
        <scheme val="major"/>
      </font>
      <numFmt numFmtId="10" formatCode="&quot;$&quot;#,##0_);[Red]\(&quot;$&quot;#,##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 tint="0.249977111117893"/>
        <name val="Corbel"/>
        <scheme val="maj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 tint="0.249977111117893"/>
        <name val="Corbel"/>
        <scheme val="major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9" tint="-0.499984740745262"/>
        <name val="Corbel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9" tint="-0.499984740745262"/>
        <name val="Corbel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249977111117893"/>
        <name val="Trebuchet M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249977111117893"/>
        <name val="Trebuchet M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 tint="0.249977111117893"/>
        <name val="Trebuchet MS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 val="0"/>
        <i val="0"/>
        <color theme="9" tint="-0.249977111117893"/>
      </font>
      <border>
        <top style="thin">
          <color theme="9"/>
        </top>
      </border>
    </dxf>
    <dxf>
      <font>
        <b val="0"/>
        <i val="0"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border>
        <top style="thin">
          <color theme="9"/>
        </top>
        <bottom style="thin">
          <color theme="9"/>
        </bottom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5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6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4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</dxfs>
  <tableStyles count="4" defaultTableStyle="Family budget cash flow" defaultPivotStyle="PivotStyleLight16">
    <tableStyle name="Family budget cash flow" pivot="0" count="3" xr9:uid="{00000000-0011-0000-FFFF-FFFF00000000}">
      <tableStyleElement type="wholeTable" dxfId="45"/>
      <tableStyleElement type="headerRow" dxfId="44"/>
      <tableStyleElement type="totalRow" dxfId="43"/>
    </tableStyle>
    <tableStyle name="Family budget monthly expense" pivot="0" count="3" xr9:uid="{00000000-0011-0000-FFFF-FFFF01000000}">
      <tableStyleElement type="wholeTable" dxfId="42"/>
      <tableStyleElement type="headerRow" dxfId="41"/>
      <tableStyleElement type="totalRow" dxfId="40"/>
    </tableStyle>
    <tableStyle name="Family budget monthly income" pivot="0" count="3" xr9:uid="{00000000-0011-0000-FFFF-FFFF02000000}">
      <tableStyleElement type="wholeTable" dxfId="39"/>
      <tableStyleElement type="headerRow" dxfId="38"/>
      <tableStyleElement type="totalRow" dxfId="37"/>
    </tableStyle>
    <tableStyle name="TableStyleLight7 2" pivot="0" count="7" xr9:uid="{00000000-0011-0000-FFFF-FFFF03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86195146659284E-2"/>
          <c:y val="0.17138518848718276"/>
          <c:w val="0.87991205046737575"/>
          <c:h val="0.7035791363484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Monthly Income</c:v>
                </c:pt>
                <c:pt idx="1">
                  <c:v>Monthly Expenses</c:v>
                </c:pt>
                <c:pt idx="2">
                  <c:v>Cash Flow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5700</c:v>
                </c:pt>
                <c:pt idx="1">
                  <c:v>3353</c:v>
                </c:pt>
                <c:pt idx="2">
                  <c:v>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Monthly Income</c:v>
                </c:pt>
                <c:pt idx="1">
                  <c:v>Monthly Expenses</c:v>
                </c:pt>
                <c:pt idx="2">
                  <c:v>Cash Flow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6000</c:v>
                </c:pt>
                <c:pt idx="1">
                  <c:v>3405</c:v>
                </c:pt>
                <c:pt idx="2">
                  <c:v>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6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270939816733436E-3"/>
          <c:y val="1.024386862841564E-2"/>
          <c:w val="0.16362860892388451"/>
          <c:h val="7.8801191317724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</xdr:rowOff>
    </xdr:from>
    <xdr:to>
      <xdr:col>5</xdr:col>
      <xdr:colOff>0</xdr:colOff>
      <xdr:row>9</xdr:row>
      <xdr:rowOff>0</xdr:rowOff>
    </xdr:to>
    <xdr:graphicFrame macro="">
      <xdr:nvGraphicFramePr>
        <xdr:cNvPr id="3" name="Budget Chart" descr="Chart showing the comparison of Projected and Actual values for Monthly Income, Monthly Expenses, and Cash Flo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1000656</xdr:colOff>
      <xdr:row>1</xdr:row>
      <xdr:rowOff>9526</xdr:rowOff>
    </xdr:from>
    <xdr:to>
      <xdr:col>4</xdr:col>
      <xdr:colOff>1885949</xdr:colOff>
      <xdr:row>6</xdr:row>
      <xdr:rowOff>1</xdr:rowOff>
    </xdr:to>
    <xdr:pic>
      <xdr:nvPicPr>
        <xdr:cNvPr id="4" name="Picture 3" descr="Cartoon image of a girl with budget items" title="Header Imag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53431" y="123826"/>
          <a:ext cx="4657193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342899</xdr:colOff>
      <xdr:row>1</xdr:row>
      <xdr:rowOff>0</xdr:rowOff>
    </xdr:from>
    <xdr:to>
      <xdr:col>4</xdr:col>
      <xdr:colOff>1266824</xdr:colOff>
      <xdr:row>3</xdr:row>
      <xdr:rowOff>0</xdr:rowOff>
    </xdr:to>
    <xdr:pic>
      <xdr:nvPicPr>
        <xdr:cNvPr id="3" name="Picture 2" descr="Cartoon image of bubbles" title="Header 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62274" y="114300"/>
          <a:ext cx="34575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1</xdr:row>
      <xdr:rowOff>0</xdr:rowOff>
    </xdr:from>
    <xdr:to>
      <xdr:col>5</xdr:col>
      <xdr:colOff>0</xdr:colOff>
      <xdr:row>3</xdr:row>
      <xdr:rowOff>0</xdr:rowOff>
    </xdr:to>
    <xdr:pic>
      <xdr:nvPicPr>
        <xdr:cNvPr id="2" name="Picture 1" descr="Cartoon image of bubbles" title="Header Imag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62275" y="114300"/>
          <a:ext cx="3457575" cy="981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11:E14" totalsRowCount="1" headerRowDxfId="29" dataDxfId="28" totalsRowDxfId="27">
  <tableColumns count="4">
    <tableColumn id="1" xr3:uid="{00000000-0010-0000-0000-000001000000}" name=" " totalsRowLabel="Total Cash" dataDxfId="26" totalsRowDxfId="25"/>
    <tableColumn id="3" xr3:uid="{00000000-0010-0000-0000-000003000000}" name="Projected" totalsRowFunction="custom" dataDxfId="24">
      <totalsRowFormula>C12-C13</totalsRowFormula>
    </tableColumn>
    <tableColumn id="4" xr3:uid="{00000000-0010-0000-0000-000004000000}" name="Actual" totalsRowFunction="custom" dataDxfId="23">
      <totalsRowFormula>D12-D13</totalsRowFormula>
    </tableColumn>
    <tableColumn id="5" xr3:uid="{00000000-0010-0000-0000-000005000000}" name="Variance" totalsRowFunction="sum" dataDxfId="22">
      <calculatedColumnFormula>A12</calculatedColumnFormula>
    </tableColumn>
  </tableColumns>
  <tableStyleInfo name="TableStyleLight7 2" showFirstColumn="0" showLastColumn="0" showRowStripes="0" showColumnStripes="0"/>
  <extLst>
    <ext xmlns:x14="http://schemas.microsoft.com/office/spreadsheetml/2009/9/main" uri="{504A1905-F514-4f6f-8877-14C23A59335A}">
      <x14:table altTextSummary="Projected, Actual, and Variance cash flow are automatically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Income" displayName="Income" ref="B5:E9" totalsRowCount="1" headerRowDxfId="21" dataDxfId="20" totalsRowDxfId="19">
  <autoFilter ref="B5:E8" xr:uid="{00000000-0009-0000-0100-000005000000}"/>
  <tableColumns count="4">
    <tableColumn id="1" xr3:uid="{00000000-0010-0000-0100-000001000000}" name=" " totalsRowLabel="Total Income" dataDxfId="18" totalsRowDxfId="17" dataCellStyle="Table Details"/>
    <tableColumn id="3" xr3:uid="{00000000-0010-0000-0100-000003000000}" name="Projected" totalsRowFunction="sum" dataDxfId="16" totalsRowDxfId="15" dataCellStyle="Amounts"/>
    <tableColumn id="4" xr3:uid="{00000000-0010-0000-0100-000004000000}" name="Actual" totalsRowFunction="sum" dataDxfId="14" totalsRowDxfId="13" dataCellStyle="Amounts"/>
    <tableColumn id="5" xr3:uid="{00000000-0010-0000-0100-000005000000}" name="Variance" totalsRowFunction="sum" dataDxfId="12" totalsRowDxfId="11" dataCellStyle="Variance">
      <calculatedColumnFormula>Income[[#This Row],[Actual]]-Income[[#This Row],[Projected]]</calculatedColumnFormula>
    </tableColumn>
  </tableColumns>
  <tableStyleInfo name="TableStyleLight7 2" showFirstColumn="0" showLastColumn="0" showRowStripes="1" showColumnStripes="0"/>
  <extLst>
    <ext xmlns:x14="http://schemas.microsoft.com/office/spreadsheetml/2009/9/main" uri="{504A1905-F514-4f6f-8877-14C23A59335A}">
      <x14:table altTextSummary="Enter Monthly Income items for Projected and Actual income in this table. Variance is automatically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Expenses" displayName="Expenses" ref="B5:E25" totalsRowCount="1" headerRowDxfId="10" dataDxfId="9" totalsRowDxfId="8">
  <autoFilter ref="B5:E24" xr:uid="{00000000-0009-0000-0100-000009000000}"/>
  <tableColumns count="4">
    <tableColumn id="1" xr3:uid="{00000000-0010-0000-0200-000001000000}" name=" " totalsRowLabel="Total" dataDxfId="7" totalsRowDxfId="3" dataCellStyle="Table Details"/>
    <tableColumn id="3" xr3:uid="{00000000-0010-0000-0200-000003000000}" name="Projected" totalsRowFunction="sum" dataDxfId="6" totalsRowDxfId="2" dataCellStyle="Amounts"/>
    <tableColumn id="4" xr3:uid="{00000000-0010-0000-0200-000004000000}" name="Actual" totalsRowFunction="sum" dataDxfId="5" totalsRowDxfId="1" dataCellStyle="Amounts"/>
    <tableColumn id="5" xr3:uid="{00000000-0010-0000-0200-000005000000}" name="Variance" totalsRowFunction="sum" dataDxfId="4" totalsRowDxfId="0" dataCellStyle="Variance">
      <calculatedColumnFormula>Expenses[[#This Row],[Projected]]-Expenses[[#This Row],[Actual]]</calculatedColumnFormula>
    </tableColumn>
  </tableColumns>
  <tableStyleInfo name="TableStyleLight7 2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for Projected and Actual expenses in this table. Variance is automatically calculated"/>
    </ext>
  </extLst>
</table>
</file>

<file path=xl/theme/theme1.xml><?xml version="1.0" encoding="utf-8"?>
<a:theme xmlns:a="http://schemas.openxmlformats.org/drawingml/2006/main" name="Family Templates Theme">
  <a:themeElements>
    <a:clrScheme name="Custom 2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B6DBA8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4"/>
  <sheetViews>
    <sheetView showGridLines="0" tabSelected="1" zoomScale="46" zoomScaleNormal="46" workbookViewId="0">
      <selection activeCell="K12" sqref="K12"/>
    </sheetView>
  </sheetViews>
  <sheetFormatPr defaultColWidth="9" defaultRowHeight="17.25" customHeight="1" x14ac:dyDescent="0.35"/>
  <cols>
    <col min="1" max="1" width="1.6640625" style="13" customWidth="1"/>
    <col min="2" max="2" width="39.75" style="13" customWidth="1"/>
    <col min="3" max="3" width="24.75" style="14" customWidth="1"/>
    <col min="4" max="5" width="24.75" style="15" customWidth="1"/>
    <col min="6" max="6" width="1.6640625" style="13" customWidth="1"/>
    <col min="7" max="16384" width="9" style="13"/>
  </cols>
  <sheetData>
    <row r="1" spans="1:6" s="1" customFormat="1" ht="9" customHeight="1" x14ac:dyDescent="0.5">
      <c r="A1" s="8"/>
      <c r="C1" s="2"/>
      <c r="D1" s="3"/>
      <c r="E1" s="3"/>
      <c r="F1" s="1" t="s">
        <v>31</v>
      </c>
    </row>
    <row r="2" spans="1:6" s="1" customFormat="1" ht="14.25" customHeight="1" x14ac:dyDescent="0.4">
      <c r="B2" s="42"/>
      <c r="C2" s="43"/>
      <c r="D2" s="44"/>
      <c r="E2" s="44"/>
    </row>
    <row r="3" spans="1:6" s="48" customFormat="1" ht="23.5" x14ac:dyDescent="0.55000000000000004">
      <c r="B3" s="49" t="s">
        <v>35</v>
      </c>
      <c r="C3" s="50"/>
      <c r="D3" s="50"/>
      <c r="E3" s="50"/>
    </row>
    <row r="4" spans="1:6" s="7" customFormat="1" ht="46" x14ac:dyDescent="1">
      <c r="B4" s="46" t="s">
        <v>0</v>
      </c>
      <c r="C4" s="47"/>
      <c r="D4" s="47"/>
      <c r="E4" s="47"/>
    </row>
    <row r="5" spans="1:6" s="51" customFormat="1" ht="23.5" x14ac:dyDescent="0.55000000000000004">
      <c r="B5" s="52" t="str">
        <f ca="1">" For the Month of " &amp; TEXT(TODAY(),"mmmm yyyy")</f>
        <v xml:space="preserve"> For the Month of March 2023</v>
      </c>
      <c r="C5" s="53"/>
      <c r="D5" s="53"/>
      <c r="E5" s="53"/>
    </row>
    <row r="6" spans="1:6" s="8" customFormat="1" ht="13.5" customHeight="1" x14ac:dyDescent="0.5">
      <c r="B6" s="45"/>
      <c r="C6" s="45"/>
      <c r="D6" s="45"/>
      <c r="E6" s="45"/>
    </row>
    <row r="7" spans="1:6" ht="25.5" customHeight="1" x14ac:dyDescent="0.35">
      <c r="C7" s="15"/>
    </row>
    <row r="8" spans="1:6" s="35" customFormat="1" ht="26" x14ac:dyDescent="0.35">
      <c r="B8" s="36" t="s">
        <v>34</v>
      </c>
      <c r="C8" s="37"/>
      <c r="D8" s="37"/>
      <c r="E8" s="37"/>
    </row>
    <row r="9" spans="1:6" ht="222" customHeight="1" x14ac:dyDescent="0.35">
      <c r="B9" s="6"/>
      <c r="C9" s="4"/>
      <c r="D9" s="4"/>
      <c r="E9" s="4"/>
    </row>
    <row r="10" spans="1:6" ht="9" customHeight="1" x14ac:dyDescent="0.35">
      <c r="B10" s="16"/>
      <c r="C10" s="4"/>
      <c r="D10" s="4"/>
      <c r="E10" s="4"/>
    </row>
    <row r="11" spans="1:6" s="17" customFormat="1" ht="32.15" customHeight="1" x14ac:dyDescent="0.35">
      <c r="B11" s="18" t="s">
        <v>31</v>
      </c>
      <c r="C11" s="10" t="s">
        <v>2</v>
      </c>
      <c r="D11" s="10" t="s">
        <v>3</v>
      </c>
      <c r="E11" s="10" t="s">
        <v>4</v>
      </c>
    </row>
    <row r="12" spans="1:6" s="5" customFormat="1" ht="32.15" customHeight="1" x14ac:dyDescent="0.45">
      <c r="A12" s="19">
        <f>Income[[#Totals],[Variance]]</f>
        <v>300</v>
      </c>
      <c r="B12" s="11" t="s">
        <v>5</v>
      </c>
      <c r="C12" s="20">
        <f>Income[[#Totals],[Projected]]</f>
        <v>5700</v>
      </c>
      <c r="D12" s="20">
        <f>Income[[#Totals],[Actual]]</f>
        <v>6000</v>
      </c>
      <c r="E12" s="21">
        <f>A12</f>
        <v>300</v>
      </c>
    </row>
    <row r="13" spans="1:6" s="5" customFormat="1" ht="32.15" customHeight="1" x14ac:dyDescent="0.45">
      <c r="A13" s="19">
        <f>Expenses[[#Totals],[Variance]]</f>
        <v>-52</v>
      </c>
      <c r="B13" s="11" t="s">
        <v>6</v>
      </c>
      <c r="C13" s="20">
        <f>Expenses[[#Totals],[Projected]]</f>
        <v>3353</v>
      </c>
      <c r="D13" s="20">
        <f>Expenses[[#Totals],[Actual]]</f>
        <v>3405</v>
      </c>
      <c r="E13" s="21">
        <f>A13</f>
        <v>-52</v>
      </c>
    </row>
    <row r="14" spans="1:6" s="5" customFormat="1" ht="32.15" customHeight="1" x14ac:dyDescent="0.45">
      <c r="B14" s="12" t="s">
        <v>7</v>
      </c>
      <c r="C14" s="22">
        <f>C12-C13</f>
        <v>2347</v>
      </c>
      <c r="D14" s="22">
        <f>D12-D13</f>
        <v>2595</v>
      </c>
      <c r="E14" s="23">
        <f>SUBTOTAL(109,CashFlow[Variance])</f>
        <v>248</v>
      </c>
    </row>
  </sheetData>
  <dataValidations count="8">
    <dataValidation allowBlank="1" showInputMessage="1" showErrorMessage="1" promptTitle="Family Budget" prompt="_x000a_Enter your Family Name in cell B3. Enter month and year in cell B5._x000a__x000a_Chart and Cash Flow table in this worksheet are automatically updated from data in Monthly Income and Monthly Expenses worksheets." sqref="A1" xr:uid="{00000000-0002-0000-0000-000000000000}"/>
    <dataValidation allowBlank="1" showInputMessage="1" showErrorMessage="1" prompt="Enter your Family Name in this cell" sqref="B3" xr:uid="{00000000-0002-0000-0000-000001000000}"/>
    <dataValidation allowBlank="1" showInputMessage="1" showErrorMessage="1" prompt="Update this cell with month and year" sqref="B5" xr:uid="{00000000-0002-0000-0000-000002000000}"/>
    <dataValidation allowBlank="1" showInputMessage="1" showErrorMessage="1" prompt="Total Income, Total Expense, and Total Cash are automatically updated in this table" sqref="B11" xr:uid="{00000000-0002-0000-0000-000003000000}"/>
    <dataValidation allowBlank="1" showInputMessage="1" showErrorMessage="1" prompt="Actual Income and Expenses are automatically updated in this column under this heading" sqref="D11" xr:uid="{00000000-0002-0000-0000-000004000000}"/>
    <dataValidation allowBlank="1" showInputMessage="1" showErrorMessage="1" prompt="Variance amount is automatically updated in this column under this heading" sqref="E11" xr:uid="{00000000-0002-0000-0000-000005000000}"/>
    <dataValidation allowBlank="1" showInputMessage="1" showErrorMessage="1" prompt="Chart showing the comparison of Projected and Actual values for Monthly Income, Monthly Expenses, and Cash Flow" sqref="B9" xr:uid="{00000000-0002-0000-0000-000006000000}"/>
    <dataValidation allowBlank="1" showInputMessage="1" showErrorMessage="1" prompt="Projected Income and Expenses are automatically updated in this column under this heading" sqref="C11" xr:uid="{00000000-0002-0000-0000-000007000000}"/>
  </dataValidations>
  <printOptions horizontalCentered="1"/>
  <pageMargins left="0.75" right="0.75" top="0.75" bottom="0.75" header="0.25" footer="0.25"/>
  <pageSetup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F9"/>
  <sheetViews>
    <sheetView showGridLines="0" zoomScaleNormal="100" workbookViewId="0"/>
  </sheetViews>
  <sheetFormatPr defaultColWidth="9" defaultRowHeight="24" customHeight="1" x14ac:dyDescent="0.35"/>
  <cols>
    <col min="1" max="1" width="1.6640625" style="31" customWidth="1"/>
    <col min="2" max="2" width="32.75" style="31" customWidth="1"/>
    <col min="3" max="3" width="16.6640625" style="31" customWidth="1"/>
    <col min="4" max="5" width="16.6640625" style="32" customWidth="1"/>
    <col min="6" max="6" width="1.6640625" style="31" customWidth="1"/>
    <col min="7" max="16384" width="9" style="31"/>
  </cols>
  <sheetData>
    <row r="1" spans="2:6" ht="9" customHeight="1" x14ac:dyDescent="0.35">
      <c r="F1" s="31" t="s">
        <v>31</v>
      </c>
    </row>
    <row r="2" spans="2:6" s="38" customFormat="1" ht="63.75" customHeight="1" x14ac:dyDescent="0.75">
      <c r="B2" s="54" t="s">
        <v>8</v>
      </c>
      <c r="C2" s="55"/>
      <c r="D2" s="55"/>
      <c r="E2" s="55"/>
    </row>
    <row r="3" spans="2:6" s="9" customFormat="1" ht="13.5" customHeight="1" x14ac:dyDescent="0.5">
      <c r="B3" s="56"/>
      <c r="C3" s="56"/>
      <c r="D3" s="56"/>
      <c r="E3" s="56"/>
    </row>
    <row r="4" spans="2:6" ht="26.15" customHeight="1" x14ac:dyDescent="0.35">
      <c r="B4" s="32"/>
      <c r="C4" s="32"/>
    </row>
    <row r="5" spans="2:6" ht="26.15" customHeight="1" x14ac:dyDescent="0.35">
      <c r="B5" s="33" t="s">
        <v>31</v>
      </c>
      <c r="C5" s="34" t="s">
        <v>2</v>
      </c>
      <c r="D5" s="34" t="s">
        <v>3</v>
      </c>
      <c r="E5" s="34" t="s">
        <v>4</v>
      </c>
    </row>
    <row r="6" spans="2:6" ht="24" customHeight="1" x14ac:dyDescent="0.35">
      <c r="B6" s="61" t="s">
        <v>9</v>
      </c>
      <c r="C6" s="39">
        <v>4000</v>
      </c>
      <c r="D6" s="39">
        <v>4000</v>
      </c>
      <c r="E6" s="40">
        <f>Income[[#This Row],[Actual]]-Income[[#This Row],[Projected]]</f>
        <v>0</v>
      </c>
    </row>
    <row r="7" spans="2:6" ht="24" customHeight="1" x14ac:dyDescent="0.35">
      <c r="B7" s="61" t="s">
        <v>10</v>
      </c>
      <c r="C7" s="39">
        <v>1400</v>
      </c>
      <c r="D7" s="39">
        <v>1500</v>
      </c>
      <c r="E7" s="40">
        <f>Income[[#This Row],[Actual]]-Income[[#This Row],[Projected]]</f>
        <v>100</v>
      </c>
    </row>
    <row r="8" spans="2:6" ht="24" customHeight="1" x14ac:dyDescent="0.35">
      <c r="B8" s="61" t="s">
        <v>11</v>
      </c>
      <c r="C8" s="39">
        <v>300</v>
      </c>
      <c r="D8" s="39">
        <v>500</v>
      </c>
      <c r="E8" s="40">
        <f>Income[[#This Row],[Actual]]-Income[[#This Row],[Projected]]</f>
        <v>200</v>
      </c>
    </row>
    <row r="9" spans="2:6" ht="24" customHeight="1" x14ac:dyDescent="0.35">
      <c r="B9" s="57" t="s">
        <v>5</v>
      </c>
      <c r="C9" s="41">
        <f>SUBTOTAL(109,Income[Projected])</f>
        <v>5700</v>
      </c>
      <c r="D9" s="41">
        <f>SUBTOTAL(109,Income[Actual])</f>
        <v>6000</v>
      </c>
      <c r="E9" s="41">
        <f>SUBTOTAL(109,Income[Variance])</f>
        <v>300</v>
      </c>
    </row>
  </sheetData>
  <dataValidations count="5">
    <dataValidation allowBlank="1" showInputMessage="1" showErrorMessage="1" prompt="Variance is automatically calculated in this column under this heading" sqref="E5" xr:uid="{00000000-0002-0000-0100-000000000000}"/>
    <dataValidation allowBlank="1" showInputMessage="1" showErrorMessage="1" prompt="Enter Actual income in this column under this heading" sqref="D5" xr:uid="{00000000-0002-0000-0100-000001000000}"/>
    <dataValidation allowBlank="1" showInputMessage="1" showErrorMessage="1" prompt="Enter Projected income in this column under this heading" sqref="C5" xr:uid="{00000000-0002-0000-0100-000002000000}"/>
    <dataValidation allowBlank="1" showInputMessage="1" showErrorMessage="1" prompt="Enter Monthly Income items in this column under this heading. Use heading filters to find specific entries" sqref="B5" xr:uid="{00000000-0002-0000-0100-000003000000}"/>
    <dataValidation allowBlank="1" showInputMessage="1" showErrorMessage="1" prompt="Enter Monthly Income details in the table below, starting in cell B6." sqref="A1" xr:uid="{00000000-0002-0000-0100-000004000000}"/>
  </dataValidations>
  <printOptions horizontalCentered="1"/>
  <pageMargins left="0.75" right="0.75" top="0.75" bottom="0.75" header="0.25" footer="0.25"/>
  <pageSetup fitToHeight="0" orientation="portrait" r:id="rId1"/>
  <headerFooter differentFirst="1">
    <oddFooter>&amp;CPage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F25"/>
  <sheetViews>
    <sheetView showGridLines="0" zoomScale="44" zoomScaleNormal="44" workbookViewId="0">
      <selection activeCell="D21" sqref="D21"/>
    </sheetView>
  </sheetViews>
  <sheetFormatPr defaultColWidth="9" defaultRowHeight="24" customHeight="1" x14ac:dyDescent="0.35"/>
  <cols>
    <col min="1" max="1" width="1.6640625" style="31" customWidth="1"/>
    <col min="2" max="2" width="32.75" style="57" customWidth="1"/>
    <col min="3" max="3" width="16.6640625" style="31" customWidth="1"/>
    <col min="4" max="5" width="16.6640625" style="32" customWidth="1"/>
    <col min="6" max="6" width="1.6640625" style="31" customWidth="1"/>
    <col min="7" max="16384" width="9" style="31"/>
  </cols>
  <sheetData>
    <row r="1" spans="2:6" ht="9" customHeight="1" x14ac:dyDescent="0.35">
      <c r="F1" s="31" t="s">
        <v>31</v>
      </c>
    </row>
    <row r="2" spans="2:6" s="38" customFormat="1" ht="63.75" customHeight="1" x14ac:dyDescent="0.75">
      <c r="B2" s="54" t="s">
        <v>32</v>
      </c>
      <c r="C2" s="55"/>
      <c r="D2" s="55"/>
      <c r="E2" s="55"/>
    </row>
    <row r="3" spans="2:6" s="9" customFormat="1" ht="13.5" customHeight="1" x14ac:dyDescent="0.5">
      <c r="B3" s="58"/>
      <c r="C3" s="56"/>
      <c r="D3" s="56"/>
      <c r="E3" s="56"/>
    </row>
    <row r="4" spans="2:6" ht="26.15" customHeight="1" x14ac:dyDescent="0.35">
      <c r="B4" s="59"/>
      <c r="C4" s="32"/>
    </row>
    <row r="5" spans="2:6" s="34" customFormat="1" ht="26.15" customHeight="1" x14ac:dyDescent="0.35">
      <c r="B5" s="60" t="s">
        <v>31</v>
      </c>
      <c r="C5" s="34" t="s">
        <v>2</v>
      </c>
      <c r="D5" s="34" t="s">
        <v>3</v>
      </c>
      <c r="E5" s="34" t="s">
        <v>4</v>
      </c>
    </row>
    <row r="6" spans="2:6" ht="24" customHeight="1" x14ac:dyDescent="0.35">
      <c r="B6" s="61" t="s">
        <v>12</v>
      </c>
      <c r="C6" s="39">
        <v>1500</v>
      </c>
      <c r="D6" s="39">
        <v>1500</v>
      </c>
      <c r="E6" s="40">
        <f>Expenses[[#This Row],[Projected]]-Expenses[[#This Row],[Actual]]</f>
        <v>0</v>
      </c>
    </row>
    <row r="7" spans="2:6" ht="24" customHeight="1" x14ac:dyDescent="0.35">
      <c r="B7" s="61" t="s">
        <v>13</v>
      </c>
      <c r="C7" s="39">
        <v>250</v>
      </c>
      <c r="D7" s="39">
        <v>280</v>
      </c>
      <c r="E7" s="40">
        <f>Expenses[[#This Row],[Projected]]-Expenses[[#This Row],[Actual]]</f>
        <v>-30</v>
      </c>
    </row>
    <row r="8" spans="2:6" ht="24" customHeight="1" x14ac:dyDescent="0.35">
      <c r="B8" s="61" t="s">
        <v>14</v>
      </c>
      <c r="C8" s="39">
        <v>38</v>
      </c>
      <c r="D8" s="39">
        <v>38</v>
      </c>
      <c r="E8" s="40">
        <f>Expenses[[#This Row],[Projected]]-Expenses[[#This Row],[Actual]]</f>
        <v>0</v>
      </c>
    </row>
    <row r="9" spans="2:6" ht="24" customHeight="1" x14ac:dyDescent="0.35">
      <c r="B9" s="61" t="s">
        <v>15</v>
      </c>
      <c r="C9" s="39">
        <v>65</v>
      </c>
      <c r="D9" s="39">
        <v>78</v>
      </c>
      <c r="E9" s="40">
        <f>Expenses[[#This Row],[Projected]]-Expenses[[#This Row],[Actual]]</f>
        <v>-13</v>
      </c>
    </row>
    <row r="10" spans="2:6" ht="24" customHeight="1" x14ac:dyDescent="0.35">
      <c r="B10" s="61" t="s">
        <v>16</v>
      </c>
      <c r="C10" s="39">
        <v>25</v>
      </c>
      <c r="D10" s="39">
        <v>21</v>
      </c>
      <c r="E10" s="40">
        <f>Expenses[[#This Row],[Projected]]-Expenses[[#This Row],[Actual]]</f>
        <v>4</v>
      </c>
    </row>
    <row r="11" spans="2:6" ht="24" customHeight="1" x14ac:dyDescent="0.35">
      <c r="B11" s="61" t="s">
        <v>17</v>
      </c>
      <c r="C11" s="39">
        <v>75</v>
      </c>
      <c r="D11" s="39">
        <v>83</v>
      </c>
      <c r="E11" s="40">
        <f>Expenses[[#This Row],[Projected]]-Expenses[[#This Row],[Actual]]</f>
        <v>-8</v>
      </c>
    </row>
    <row r="12" spans="2:6" ht="24" customHeight="1" x14ac:dyDescent="0.35">
      <c r="B12" s="61" t="s">
        <v>18</v>
      </c>
      <c r="C12" s="39">
        <v>60</v>
      </c>
      <c r="D12" s="39">
        <v>60</v>
      </c>
      <c r="E12" s="40">
        <f>Expenses[[#This Row],[Projected]]-Expenses[[#This Row],[Actual]]</f>
        <v>0</v>
      </c>
    </row>
    <row r="13" spans="2:6" ht="24" customHeight="1" x14ac:dyDescent="0.35">
      <c r="B13" s="61" t="s">
        <v>19</v>
      </c>
      <c r="C13" s="39">
        <v>0</v>
      </c>
      <c r="D13" s="39">
        <v>60</v>
      </c>
      <c r="E13" s="40">
        <f>Expenses[[#This Row],[Projected]]-Expenses[[#This Row],[Actual]]</f>
        <v>-60</v>
      </c>
    </row>
    <row r="14" spans="2:6" ht="24" customHeight="1" x14ac:dyDescent="0.35">
      <c r="B14" s="61" t="s">
        <v>36</v>
      </c>
      <c r="C14" s="39">
        <v>180</v>
      </c>
      <c r="D14" s="39">
        <v>150</v>
      </c>
      <c r="E14" s="40">
        <f>Expenses[[#This Row],[Projected]]-Expenses[[#This Row],[Actual]]</f>
        <v>30</v>
      </c>
    </row>
    <row r="15" spans="2:6" ht="24" customHeight="1" x14ac:dyDescent="0.35">
      <c r="B15" s="61" t="s">
        <v>20</v>
      </c>
      <c r="C15" s="39">
        <v>75</v>
      </c>
      <c r="D15" s="39">
        <v>80</v>
      </c>
      <c r="E15" s="40">
        <f>Expenses[[#This Row],[Projected]]-Expenses[[#This Row],[Actual]]</f>
        <v>-5</v>
      </c>
    </row>
    <row r="16" spans="2:6" ht="24" customHeight="1" x14ac:dyDescent="0.35">
      <c r="B16" s="61" t="s">
        <v>21</v>
      </c>
      <c r="C16" s="39">
        <v>280</v>
      </c>
      <c r="D16" s="39">
        <v>260</v>
      </c>
      <c r="E16" s="40">
        <f>Expenses[[#This Row],[Projected]]-Expenses[[#This Row],[Actual]]</f>
        <v>20</v>
      </c>
    </row>
    <row r="17" spans="2:5" ht="24" customHeight="1" x14ac:dyDescent="0.35">
      <c r="B17" s="61" t="s">
        <v>22</v>
      </c>
      <c r="C17" s="39">
        <v>75</v>
      </c>
      <c r="D17" s="39">
        <v>65</v>
      </c>
      <c r="E17" s="40">
        <f>Expenses[[#This Row],[Projected]]-Expenses[[#This Row],[Actual]]</f>
        <v>10</v>
      </c>
    </row>
    <row r="18" spans="2:5" ht="24" customHeight="1" x14ac:dyDescent="0.35">
      <c r="B18" s="61" t="s">
        <v>23</v>
      </c>
      <c r="C18" s="39">
        <v>255</v>
      </c>
      <c r="D18" s="39">
        <v>255</v>
      </c>
      <c r="E18" s="40">
        <f>Expenses[[#This Row],[Projected]]-Expenses[[#This Row],[Actual]]</f>
        <v>0</v>
      </c>
    </row>
    <row r="19" spans="2:5" ht="24" customHeight="1" x14ac:dyDescent="0.35">
      <c r="B19" s="61" t="s">
        <v>24</v>
      </c>
      <c r="C19" s="39">
        <v>100</v>
      </c>
      <c r="D19" s="39">
        <v>100</v>
      </c>
      <c r="E19" s="40">
        <f>Expenses[[#This Row],[Projected]]-Expenses[[#This Row],[Actual]]</f>
        <v>0</v>
      </c>
    </row>
    <row r="20" spans="2:5" ht="24" customHeight="1" x14ac:dyDescent="0.35">
      <c r="B20" s="61" t="s">
        <v>25</v>
      </c>
      <c r="C20" s="39">
        <v>0</v>
      </c>
      <c r="D20" s="39">
        <v>0</v>
      </c>
      <c r="E20" s="40">
        <f>Expenses[[#This Row],[Projected]]-Expenses[[#This Row],[Actual]]</f>
        <v>0</v>
      </c>
    </row>
    <row r="21" spans="2:5" ht="24" customHeight="1" x14ac:dyDescent="0.35">
      <c r="B21" s="61" t="s">
        <v>26</v>
      </c>
      <c r="C21" s="39">
        <v>0</v>
      </c>
      <c r="D21" s="39">
        <v>0</v>
      </c>
      <c r="E21" s="40">
        <f>Expenses[[#This Row],[Projected]]-Expenses[[#This Row],[Actual]]</f>
        <v>0</v>
      </c>
    </row>
    <row r="22" spans="2:5" ht="24" customHeight="1" x14ac:dyDescent="0.35">
      <c r="B22" s="61" t="s">
        <v>27</v>
      </c>
      <c r="C22" s="39">
        <v>150</v>
      </c>
      <c r="D22" s="39">
        <v>150</v>
      </c>
      <c r="E22" s="40">
        <f>Expenses[[#This Row],[Projected]]-Expenses[[#This Row],[Actual]]</f>
        <v>0</v>
      </c>
    </row>
    <row r="23" spans="2:5" ht="24" customHeight="1" x14ac:dyDescent="0.35">
      <c r="B23" s="61" t="s">
        <v>28</v>
      </c>
      <c r="C23" s="39">
        <v>225</v>
      </c>
      <c r="D23" s="39">
        <v>225</v>
      </c>
      <c r="E23" s="40">
        <f>Expenses[[#This Row],[Projected]]-Expenses[[#This Row],[Actual]]</f>
        <v>0</v>
      </c>
    </row>
    <row r="24" spans="2:5" ht="24" customHeight="1" x14ac:dyDescent="0.35">
      <c r="B24" s="61" t="s">
        <v>29</v>
      </c>
      <c r="C24" s="39">
        <v>0</v>
      </c>
      <c r="D24" s="39">
        <v>0</v>
      </c>
      <c r="E24" s="40">
        <f>Expenses[[#This Row],[Projected]]-Expenses[[#This Row],[Actual]]</f>
        <v>0</v>
      </c>
    </row>
    <row r="25" spans="2:5" ht="24" customHeight="1" x14ac:dyDescent="0.35">
      <c r="B25" s="57" t="s">
        <v>30</v>
      </c>
      <c r="C25" s="41">
        <f>SUBTOTAL(109,Expenses[Projected])</f>
        <v>3353</v>
      </c>
      <c r="D25" s="41">
        <f>SUBTOTAL(109,Expenses[Actual])</f>
        <v>3405</v>
      </c>
      <c r="E25" s="41">
        <f>SUBTOTAL(109,Expenses[Variance])</f>
        <v>-52</v>
      </c>
    </row>
  </sheetData>
  <dataValidations count="5">
    <dataValidation allowBlank="1" showInputMessage="1" showErrorMessage="1" prompt="Enter Monthly Expenses details in the table below, starting in cell B6." sqref="A1" xr:uid="{00000000-0002-0000-0200-000000000000}"/>
    <dataValidation allowBlank="1" showInputMessage="1" showErrorMessage="1" prompt="Enter Monthly Expense items in this column under this heading. Use heading filters to find specific entries" sqref="B5" xr:uid="{00000000-0002-0000-0200-000001000000}"/>
    <dataValidation allowBlank="1" showInputMessage="1" showErrorMessage="1" prompt="Enter Projected expense in this column under this heading" sqref="C5" xr:uid="{00000000-0002-0000-0200-000002000000}"/>
    <dataValidation allowBlank="1" showInputMessage="1" showErrorMessage="1" prompt="Enter Actual expense in this column under this heading" sqref="D5" xr:uid="{00000000-0002-0000-0200-000003000000}"/>
    <dataValidation allowBlank="1" showInputMessage="1" showErrorMessage="1" prompt="Variance is automatically calculated in this column under this heading" sqref="E5" xr:uid="{00000000-0002-0000-0200-000004000000}"/>
  </dataValidations>
  <printOptions horizontalCentered="1"/>
  <pageMargins left="0.75" right="0.75" top="0.75" bottom="0.75" header="0.25" footer="0.25"/>
  <pageSetup fitToHeight="0" orientation="portrait" r:id="rId1"/>
  <headerFooter differentFirst="1">
    <oddFooter>&amp;CPage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D7"/>
  <sheetViews>
    <sheetView showGridLines="0" workbookViewId="0">
      <selection activeCell="B5" sqref="B5"/>
    </sheetView>
  </sheetViews>
  <sheetFormatPr defaultColWidth="9" defaultRowHeight="21" customHeight="1" x14ac:dyDescent="0.35"/>
  <cols>
    <col min="1" max="1" width="1.6640625" style="28" customWidth="1"/>
    <col min="2" max="2" width="21.4140625" style="28" customWidth="1"/>
    <col min="3" max="4" width="12.33203125" style="28" customWidth="1"/>
    <col min="5" max="5" width="1.6640625" style="28" customWidth="1"/>
    <col min="6" max="16384" width="9" style="28"/>
  </cols>
  <sheetData>
    <row r="1" spans="2:4" s="25" customFormat="1" ht="9" customHeight="1" x14ac:dyDescent="0.35"/>
    <row r="2" spans="2:4" s="27" customFormat="1" ht="36.75" customHeight="1" x14ac:dyDescent="0.35">
      <c r="B2" s="26" t="s">
        <v>33</v>
      </c>
      <c r="C2" s="24"/>
      <c r="D2" s="24"/>
    </row>
    <row r="4" spans="2:4" ht="21" customHeight="1" x14ac:dyDescent="0.35">
      <c r="B4" s="30"/>
      <c r="C4" s="29" t="s">
        <v>2</v>
      </c>
      <c r="D4" s="29" t="s">
        <v>3</v>
      </c>
    </row>
    <row r="5" spans="2:4" ht="21" customHeight="1" x14ac:dyDescent="0.35">
      <c r="B5" s="30" t="s">
        <v>8</v>
      </c>
      <c r="C5" s="29">
        <f>Income[[#Totals],[Projected]]</f>
        <v>5700</v>
      </c>
      <c r="D5" s="29">
        <f>Income[[#Totals],[Actual]]</f>
        <v>6000</v>
      </c>
    </row>
    <row r="6" spans="2:4" ht="21" customHeight="1" x14ac:dyDescent="0.35">
      <c r="B6" s="30" t="s">
        <v>32</v>
      </c>
      <c r="C6" s="29">
        <f>Expenses[[#Totals],[Projected]]</f>
        <v>3353</v>
      </c>
      <c r="D6" s="29">
        <f>Expenses[[#Totals],[Actual]]</f>
        <v>3405</v>
      </c>
    </row>
    <row r="7" spans="2:4" ht="21" customHeight="1" x14ac:dyDescent="0.35">
      <c r="B7" s="30" t="s">
        <v>1</v>
      </c>
      <c r="C7" s="29">
        <f>CashFlow[[#Totals],[Projected]]</f>
        <v>2347</v>
      </c>
      <c r="D7" s="29">
        <f>CashFlow[[#Totals],[Actual]]</f>
        <v>2595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D5BBA0-A26F-43F7-8CB9-067E47086C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3FBB2B-C13C-40DC-B67B-3F8CEBFF0EF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4320CBDC-F61C-4483-8C7A-4FAB990F69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TM02930056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Cash Flow</vt:lpstr>
      <vt:lpstr>Monthly Income</vt:lpstr>
      <vt:lpstr>Monthly Expenses</vt:lpstr>
      <vt:lpstr>Chart Data</vt:lpstr>
      <vt:lpstr>BudgetTitle</vt:lpstr>
      <vt:lpstr>Month</vt:lpstr>
      <vt:lpstr>Name</vt:lpstr>
      <vt:lpstr>'Cash Flow'!Print_Titles</vt:lpstr>
      <vt:lpstr>'Monthly Expenses'!Print_Titles</vt:lpstr>
      <vt:lpstr>'Monthly Income'!Print_Titles</vt:lpstr>
      <vt:lpstr>Title1</vt:lpstr>
      <vt:lpstr>Title2</vt:lpstr>
      <vt:lpstr>Title3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2019-05-23T20:05:10Z</dcterms:created>
  <dcterms:modified xsi:type="dcterms:W3CDTF">2023-03-30T06:40:02Z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