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New Zealand\ModelOff\2016\Online rounds\R1\2. Working\"/>
    </mc:Choice>
  </mc:AlternateContent>
  <bookViews>
    <workbookView xWindow="0" yWindow="0" windowWidth="4548" windowHeight="3300"/>
  </bookViews>
  <sheets>
    <sheet name="Formats" sheetId="8" r:id="rId1"/>
    <sheet name="Assumptions" sheetId="1" r:id="rId2"/>
    <sheet name="Calculations" sheetId="9" r:id="rId3"/>
  </sheets>
  <definedNames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42273.5716087963</definedName>
    <definedName name="IQ_QTD" hidden="1">750000</definedName>
    <definedName name="IQ_TODAY" hidden="1">0</definedName>
    <definedName name="IQ_YTDMONTH" hidden="1">130000</definedName>
  </definedNames>
  <calcPr calcId="15251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L5" i="9"/>
  <c r="A9" i="9"/>
  <c r="M5" i="1" l="1"/>
  <c r="N5" i="1" l="1"/>
  <c r="M5" i="9"/>
  <c r="D30" i="1"/>
  <c r="D29" i="1"/>
  <c r="D28" i="1"/>
  <c r="D27" i="1"/>
  <c r="D24" i="1"/>
  <c r="D23" i="1"/>
  <c r="D22" i="1"/>
  <c r="D21" i="1"/>
  <c r="M7" i="1"/>
  <c r="M7" i="9" s="1"/>
  <c r="O5" i="1" l="1"/>
  <c r="N5" i="9"/>
  <c r="N7" i="1"/>
  <c r="N7" i="9" s="1"/>
  <c r="P5" i="1" l="1"/>
  <c r="O5" i="9"/>
  <c r="O7" i="1"/>
  <c r="O7" i="9" s="1"/>
  <c r="Q5" i="1" l="1"/>
  <c r="P5" i="9"/>
  <c r="P7" i="1"/>
  <c r="P7" i="9" s="1"/>
  <c r="A9" i="1"/>
  <c r="M6" i="1"/>
  <c r="M6" i="9" s="1"/>
  <c r="R5" i="1" l="1"/>
  <c r="Q5" i="9"/>
  <c r="A18" i="1"/>
  <c r="A39" i="1" s="1"/>
  <c r="A32" i="1"/>
  <c r="Q7" i="1"/>
  <c r="Q7" i="9" s="1"/>
  <c r="S5" i="1" l="1"/>
  <c r="R5" i="9"/>
  <c r="R7" i="1"/>
  <c r="R7" i="9" s="1"/>
  <c r="N6" i="1"/>
  <c r="N6" i="9" s="1"/>
  <c r="T5" i="1" l="1"/>
  <c r="S5" i="9"/>
  <c r="S7" i="1"/>
  <c r="S7" i="9" s="1"/>
  <c r="O6" i="1"/>
  <c r="O6" i="9" s="1"/>
  <c r="U5" i="1" l="1"/>
  <c r="T5" i="9"/>
  <c r="T7" i="1"/>
  <c r="T7" i="9" s="1"/>
  <c r="P6" i="1"/>
  <c r="P6" i="9" s="1"/>
  <c r="V5" i="1" l="1"/>
  <c r="U5" i="9"/>
  <c r="U7" i="1"/>
  <c r="U7" i="9" s="1"/>
  <c r="Q6" i="1"/>
  <c r="Q6" i="9" s="1"/>
  <c r="W5" i="1" l="1"/>
  <c r="V5" i="9"/>
  <c r="V7" i="1"/>
  <c r="V7" i="9" s="1"/>
  <c r="R6" i="1"/>
  <c r="R6" i="9" s="1"/>
  <c r="X5" i="1" l="1"/>
  <c r="W5" i="9"/>
  <c r="W7" i="1"/>
  <c r="W7" i="9" s="1"/>
  <c r="S6" i="1"/>
  <c r="S6" i="9" s="1"/>
  <c r="Y5" i="1" l="1"/>
  <c r="X5" i="9"/>
  <c r="X7" i="1"/>
  <c r="X7" i="9" s="1"/>
  <c r="T6" i="1"/>
  <c r="T6" i="9" s="1"/>
  <c r="Z5" i="1" l="1"/>
  <c r="Y5" i="9"/>
  <c r="Y7" i="1"/>
  <c r="Y7" i="9" s="1"/>
  <c r="U6" i="1"/>
  <c r="U6" i="9" s="1"/>
  <c r="AA5" i="1" l="1"/>
  <c r="Z5" i="9"/>
  <c r="Z7" i="1"/>
  <c r="Z7" i="9" s="1"/>
  <c r="V6" i="1"/>
  <c r="V6" i="9" s="1"/>
  <c r="AB5" i="1" l="1"/>
  <c r="AB5" i="9" s="1"/>
  <c r="AA5" i="9"/>
  <c r="AA7" i="1"/>
  <c r="AA7" i="9" s="1"/>
  <c r="W6" i="1"/>
  <c r="W6" i="9" s="1"/>
  <c r="AB7" i="1" l="1"/>
  <c r="AB7" i="9" s="1"/>
  <c r="X6" i="1"/>
  <c r="X6" i="9" s="1"/>
  <c r="Y6" i="1" l="1"/>
  <c r="Y6" i="9" s="1"/>
  <c r="Z6" i="1" l="1"/>
  <c r="Z6" i="9" s="1"/>
  <c r="AA6" i="1" l="1"/>
  <c r="AA6" i="9" s="1"/>
  <c r="AB6" i="1" l="1"/>
  <c r="AB6" i="9" s="1"/>
</calcChain>
</file>

<file path=xl/sharedStrings.xml><?xml version="1.0" encoding="utf-8"?>
<sst xmlns="http://schemas.openxmlformats.org/spreadsheetml/2006/main" count="89" uniqueCount="65">
  <si>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</si>
  <si>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</si>
  <si>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</si>
  <si>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</si>
  <si>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</si>
  <si>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</si>
  <si>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</si>
  <si>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(negative, 0 decimal places)</t>
  </si>
  <si>
    <t>Calculation (2 decimal places)</t>
  </si>
  <si>
    <t>Calculation (percentage)</t>
  </si>
  <si>
    <t>Cell to be populated by model author</t>
  </si>
  <si>
    <t>Calculation (date)</t>
  </si>
  <si>
    <t>Unique formula in row</t>
  </si>
  <si>
    <t>red font</t>
  </si>
  <si>
    <t>Units label</t>
  </si>
  <si>
    <t>[$]</t>
  </si>
  <si>
    <t>Non Variable Assumption (0 decimal places)</t>
  </si>
  <si>
    <t>Bold Label</t>
  </si>
  <si>
    <t>Label</t>
  </si>
  <si>
    <t>Workings</t>
  </si>
  <si>
    <t>Top Sheet header</t>
  </si>
  <si>
    <t>Section header</t>
  </si>
  <si>
    <t>End Sheet</t>
  </si>
  <si>
    <t>Assumptions</t>
  </si>
  <si>
    <t>Period Start</t>
  </si>
  <si>
    <t>Period End</t>
  </si>
  <si>
    <t>Units</t>
  </si>
  <si>
    <t>[%]</t>
  </si>
  <si>
    <t>[% p.a.]</t>
  </si>
  <si>
    <t>Earthworks</t>
  </si>
  <si>
    <t>Land purchase</t>
  </si>
  <si>
    <t>[$m]</t>
  </si>
  <si>
    <t xml:space="preserve"> </t>
  </si>
  <si>
    <t>Costs (excluding construction)</t>
  </si>
  <si>
    <t>Construction costs</t>
  </si>
  <si>
    <t>Pre-construction costs</t>
  </si>
  <si>
    <t>Other costs</t>
  </si>
  <si>
    <t>[text]</t>
  </si>
  <si>
    <t>Category</t>
  </si>
  <si>
    <t>[sq metres]</t>
  </si>
  <si>
    <t>[$ per sq metre]</t>
  </si>
  <si>
    <t>Size</t>
  </si>
  <si>
    <t>Category A</t>
  </si>
  <si>
    <t>Category B</t>
  </si>
  <si>
    <t>Category C</t>
  </si>
  <si>
    <t>Category D</t>
  </si>
  <si>
    <t>House construction and sales</t>
  </si>
  <si>
    <t>House construction</t>
  </si>
  <si>
    <t>[# houses]</t>
  </si>
  <si>
    <t>House sales</t>
  </si>
  <si>
    <t>Sales price</t>
  </si>
  <si>
    <t>Financing costs</t>
  </si>
  <si>
    <t>[% of facility]</t>
  </si>
  <si>
    <t>Interest rate</t>
  </si>
  <si>
    <t>Debt facility costs</t>
  </si>
  <si>
    <t>[% of undrawn facility p.a.]</t>
  </si>
  <si>
    <t>Quarter Number</t>
  </si>
  <si>
    <t>Construction cost</t>
  </si>
  <si>
    <t>Commitment fee rate</t>
  </si>
  <si>
    <t>Equity drawdowns</t>
  </si>
  <si>
    <t>Equity - % of funding (only used for questions 8 - 10)</t>
  </si>
  <si>
    <t>Arranging fee (use this for questions 1-3)</t>
  </si>
  <si>
    <t>Arranging fee rate  (use this for question 4 onward)</t>
  </si>
  <si>
    <t>ModelOff 2016 - Round 1 - Section 4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</si>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</sst>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0%_);\(0.00%\)"/>
    <numFmt numFmtId="169" formatCode="#,##0.;\-#,##0.;\-"/>
    <numFmt numFmtId="170" formatCode="#,##0_);\(#,##0\);\-"/>
    <numFmt numFmtId="171" formatCode="#,##0.00_);\(#,##0.00\);\-"/>
    <numFmt numFmtId="172" formatCode="0.00%_);\(0.00%\);\-"/>
    <numFmt numFmtId="173" formatCode="d\-mmm\-yy;d\-mmm\-yy;\-"/>
    <numFmt numFmtId="174" formatCode="#,##0.0_);\(#,##0.0\);\-"/>
    <numFmt numFmtId="175" formatCode="0.00%_);\(0.00%\);&quot;-&quot;_);@_)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C3E7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0" fontId="3" fillId="3" borderId="0" applyNumberFormat="0" applyAlignment="0"/>
    <xf numFmtId="170" fontId="5" fillId="0" borderId="0" applyBorder="0"/>
    <xf numFmtId="0" fontId="1" fillId="0" borderId="0" applyNumberFormat="0" applyFill="0" applyBorder="0">
      <alignment horizontal="right"/>
    </xf>
    <xf numFmtId="170" fontId="8" fillId="0" borderId="0" applyBorder="0"/>
    <xf numFmtId="4" fontId="8" fillId="4" borderId="2">
      <alignment horizontal="left"/>
    </xf>
    <xf numFmtId="171" fontId="5" fillId="0" borderId="0" applyBorder="0"/>
    <xf numFmtId="170" fontId="1" fillId="2" borderId="1">
      <protection locked="0"/>
    </xf>
    <xf numFmtId="171" fontId="1" fillId="2" borderId="1">
      <protection locked="0"/>
    </xf>
    <xf numFmtId="172" fontId="1" fillId="2" borderId="1">
      <protection locked="0"/>
    </xf>
    <xf numFmtId="173" fontId="1" fillId="2" borderId="1"/>
    <xf numFmtId="172" fontId="9" fillId="0" borderId="0" applyFill="0" applyBorder="0" applyAlignment="0"/>
    <xf numFmtId="173" fontId="5" fillId="0" borderId="0" applyBorder="0"/>
    <xf numFmtId="170" fontId="1" fillId="0" borderId="3"/>
    <xf numFmtId="0" fontId="11" fillId="0" borderId="0" applyNumberFormat="0" applyFill="0" applyBorder="0" applyAlignment="0"/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7" applyNumberFormat="0" applyAlignment="0" applyProtection="0"/>
    <xf numFmtId="0" fontId="21" fillId="10" borderId="8" applyNumberFormat="0" applyAlignment="0" applyProtection="0"/>
    <xf numFmtId="0" fontId="22" fillId="10" borderId="7" applyNumberFormat="0" applyAlignment="0" applyProtection="0"/>
    <xf numFmtId="0" fontId="23" fillId="0" borderId="9" applyNumberFormat="0" applyFill="0" applyAlignment="0" applyProtection="0"/>
    <xf numFmtId="0" fontId="24" fillId="11" borderId="10" applyNumberFormat="0" applyAlignment="0" applyProtection="0"/>
    <xf numFmtId="0" fontId="25" fillId="0" borderId="0" applyNumberFormat="0" applyFill="0" applyBorder="0" applyAlignment="0" applyProtection="0"/>
    <xf numFmtId="0" fontId="12" fillId="12" borderId="11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27" fillId="36" borderId="0" applyNumberFormat="0" applyBorder="0" applyAlignment="0" applyProtection="0"/>
    <xf numFmtId="0" fontId="5" fillId="0" borderId="0"/>
  </cellStyleXfs>
  <cellXfs count="43">
    <xf numFmtId="0" fontId="0" fillId="0" borderId="0" xfId="0"/>
    <xf numFmtId="168" fontId="1" fillId="2" borderId="1" xfId="0" applyNumberFormat="1" applyFont="1" applyFill="1" applyBorder="1"/>
    <xf numFmtId="0" fontId="5" fillId="0" borderId="0" xfId="0" applyFont="1"/>
    <xf numFmtId="0" fontId="6" fillId="0" borderId="0" xfId="0" applyFont="1"/>
    <xf numFmtId="170" fontId="5" fillId="0" borderId="0" xfId="2"/>
    <xf numFmtId="170" fontId="1" fillId="0" borderId="0" xfId="3" applyNumberFormat="1">
      <alignment horizontal="right"/>
    </xf>
    <xf numFmtId="170" fontId="8" fillId="0" borderId="0" xfId="4"/>
    <xf numFmtId="4" fontId="8" fillId="4" borderId="2" xfId="5">
      <alignment horizontal="left"/>
    </xf>
    <xf numFmtId="171" fontId="5" fillId="0" borderId="0" xfId="6" applyBorder="1"/>
    <xf numFmtId="0" fontId="5" fillId="0" borderId="0" xfId="0" applyFont="1" applyBorder="1"/>
    <xf numFmtId="171" fontId="5" fillId="0" borderId="0" xfId="6"/>
    <xf numFmtId="171" fontId="5" fillId="0" borderId="0" xfId="6" quotePrefix="1"/>
    <xf numFmtId="171" fontId="1" fillId="0" borderId="0" xfId="3" applyNumberFormat="1">
      <alignment horizontal="right"/>
    </xf>
    <xf numFmtId="170" fontId="1" fillId="2" borderId="1" xfId="7">
      <protection locked="0"/>
    </xf>
    <xf numFmtId="171" fontId="1" fillId="2" borderId="1" xfId="8">
      <protection locked="0"/>
    </xf>
    <xf numFmtId="172" fontId="1" fillId="2" borderId="1" xfId="9">
      <protection locked="0"/>
    </xf>
    <xf numFmtId="173" fontId="1" fillId="2" borderId="1" xfId="10"/>
    <xf numFmtId="172" fontId="9" fillId="0" borderId="0" xfId="11"/>
    <xf numFmtId="171" fontId="5" fillId="5" borderId="0" xfId="6" applyFill="1"/>
    <xf numFmtId="173" fontId="5" fillId="0" borderId="0" xfId="12"/>
    <xf numFmtId="170" fontId="10" fillId="0" borderId="0" xfId="2" applyFont="1"/>
    <xf numFmtId="170" fontId="1" fillId="0" borderId="3" xfId="13"/>
    <xf numFmtId="170" fontId="11" fillId="0" borderId="0" xfId="14" applyNumberFormat="1"/>
    <xf numFmtId="171" fontId="3" fillId="3" borderId="0" xfId="1" applyNumberFormat="1"/>
    <xf numFmtId="0" fontId="11" fillId="0" borderId="0" xfId="0" applyFont="1"/>
    <xf numFmtId="0" fontId="1" fillId="0" borderId="0" xfId="3">
      <alignment horizontal="right"/>
    </xf>
    <xf numFmtId="173" fontId="10" fillId="0" borderId="0" xfId="12" applyFont="1"/>
    <xf numFmtId="173" fontId="5" fillId="0" borderId="0" xfId="12" applyBorder="1"/>
    <xf numFmtId="170" fontId="5" fillId="0" borderId="0" xfId="2" applyBorder="1"/>
    <xf numFmtId="171" fontId="1" fillId="0" borderId="0" xfId="3" applyNumberFormat="1" applyAlignment="1"/>
    <xf numFmtId="170" fontId="8" fillId="0" borderId="0" xfId="2" applyFont="1"/>
    <xf numFmtId="0" fontId="2" fillId="0" borderId="0" xfId="0" applyFont="1"/>
    <xf numFmtId="171" fontId="1" fillId="0" borderId="0" xfId="3" applyNumberFormat="1" applyAlignment="1">
      <alignment horizontal="right"/>
    </xf>
    <xf numFmtId="170" fontId="5" fillId="0" borderId="0" xfId="2" applyNumberFormat="1"/>
    <xf numFmtId="174" fontId="1" fillId="2" borderId="1" xfId="7" applyNumberFormat="1">
      <protection locked="0"/>
    </xf>
    <xf numFmtId="175" fontId="0" fillId="0" borderId="0" xfId="0" applyNumberFormat="1"/>
    <xf numFmtId="170" fontId="8" fillId="0" borderId="0" xfId="4" applyNumberFormat="1"/>
    <xf numFmtId="170" fontId="10" fillId="0" borderId="0" xfId="12" applyNumberFormat="1" applyFont="1"/>
    <xf numFmtId="0" fontId="4" fillId="37" borderId="0" xfId="1" applyFont="1" applyFill="1" applyAlignment="1"/>
    <xf numFmtId="0" fontId="3" fillId="37" borderId="0" xfId="1" applyFill="1"/>
    <xf numFmtId="0" fontId="3" fillId="37" borderId="0" xfId="1" applyFont="1" applyFill="1"/>
    <xf numFmtId="169" fontId="7" fillId="37" borderId="0" xfId="1" applyNumberFormat="1" applyFont="1" applyFill="1" applyAlignment="1">
      <alignment horizontal="left"/>
    </xf>
    <xf numFmtId="0" fontId="7" fillId="37" borderId="0" xfId="1" applyFont="1" applyFill="1"/>
  </cellXfs>
  <cellStyles count="61">
    <cellStyle name="20% - Accent1" xfId="37" builtinId="30" hidden="1"/>
    <cellStyle name="20% - Accent2" xfId="41" builtinId="34" hidden="1"/>
    <cellStyle name="20% - Accent3" xfId="45" builtinId="38" hidden="1"/>
    <cellStyle name="20% - Accent4" xfId="49" builtinId="42" hidden="1"/>
    <cellStyle name="20% - Accent5" xfId="53" builtinId="46" hidden="1"/>
    <cellStyle name="20% - Accent6" xfId="57" builtinId="50" hidden="1"/>
    <cellStyle name="40% - Accent1" xfId="38" builtinId="31" hidden="1"/>
    <cellStyle name="40% - Accent2" xfId="42" builtinId="35" hidden="1"/>
    <cellStyle name="40% - Accent3" xfId="46" builtinId="39" hidden="1"/>
    <cellStyle name="40% - Accent4" xfId="50" builtinId="43" hidden="1"/>
    <cellStyle name="40% - Accent5" xfId="54" builtinId="47" hidden="1"/>
    <cellStyle name="40% - Accent6" xfId="58" builtinId="51" hidden="1"/>
    <cellStyle name="60% - Accent1" xfId="39" builtinId="32" hidden="1"/>
    <cellStyle name="60% - Accent2" xfId="43" builtinId="36" hidden="1"/>
    <cellStyle name="60% - Accent3" xfId="47" builtinId="40" hidden="1"/>
    <cellStyle name="60% - Accent4" xfId="51" builtinId="44" hidden="1"/>
    <cellStyle name="60% - Accent5" xfId="55" builtinId="48" hidden="1"/>
    <cellStyle name="60% - Accent6" xfId="59" builtinId="52" hidden="1"/>
    <cellStyle name="Accent1" xfId="36" builtinId="29" hidden="1"/>
    <cellStyle name="Accent2" xfId="40" builtinId="33" hidden="1"/>
    <cellStyle name="Accent3" xfId="44" builtinId="37" hidden="1"/>
    <cellStyle name="Accent4" xfId="48" builtinId="41" hidden="1"/>
    <cellStyle name="Accent5" xfId="52" builtinId="45" hidden="1"/>
    <cellStyle name="Accent6" xfId="56" builtinId="49" hidden="1"/>
    <cellStyle name="Bad" xfId="25" builtinId="27" hidden="1"/>
    <cellStyle name="Calculation" xfId="29" builtinId="22" hidden="1"/>
    <cellStyle name="Check Cell" xfId="31" builtinId="23" hidden="1"/>
    <cellStyle name="Comma" xfId="15" builtinId="3" hidden="1"/>
    <cellStyle name="Comma [0]" xfId="16" builtinId="6" hidden="1"/>
    <cellStyle name="Currency" xfId="17" builtinId="4" hidden="1"/>
    <cellStyle name="Currency [0]" xfId="18" builtinId="7" hidden="1"/>
    <cellStyle name="Explanatory Text" xfId="34" builtinId="53" hidden="1"/>
    <cellStyle name="Good" xfId="24" builtinId="26" hidden="1"/>
    <cellStyle name="Heading 1" xfId="20" builtinId="16" hidden="1"/>
    <cellStyle name="Heading 2" xfId="21" builtinId="17" hidden="1"/>
    <cellStyle name="Heading 3" xfId="22" builtinId="18" hidden="1"/>
    <cellStyle name="Heading 4" xfId="23" builtinId="19" hidden="1"/>
    <cellStyle name="Input" xfId="27" builtinId="20" hidden="1"/>
    <cellStyle name="Linked Cell" xfId="30" builtinId="24" hidden="1"/>
    <cellStyle name="M Section Header" xfId="5"/>
    <cellStyle name="M TopHeader" xfId="1"/>
    <cellStyle name="M Units" xfId="3"/>
    <cellStyle name="M Wkg text" xfId="14"/>
    <cellStyle name="M-A 0dp" xfId="7"/>
    <cellStyle name="M-A 2dp" xfId="8"/>
    <cellStyle name="M-A Date" xfId="10"/>
    <cellStyle name="M-A Fixed 0dp" xfId="13"/>
    <cellStyle name="M-A Pct2dp" xfId="9"/>
    <cellStyle name="M-C 0dp Num" xfId="2"/>
    <cellStyle name="M-C 2dp Num" xfId="6"/>
    <cellStyle name="M-C Bld 0dp" xfId="4"/>
    <cellStyle name="M-C Date" xfId="12"/>
    <cellStyle name="M-C Pct 2DP" xfId="11"/>
    <cellStyle name="Neutral" xfId="26" builtinId="28" hidden="1"/>
    <cellStyle name="Normal" xfId="0" builtinId="0"/>
    <cellStyle name="Normal 2" xfId="60"/>
    <cellStyle name="Note" xfId="33" builtinId="10" hidden="1"/>
    <cellStyle name="Output" xfId="28" builtinId="21" hidden="1"/>
    <cellStyle name="Title" xfId="19" builtinId="15" hidden="1"/>
    <cellStyle name="Total" xfId="35" builtinId="25" hidden="1"/>
    <cellStyle name="Warning Text" xfId="32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57150</xdr:colOff>
      <xdr:row>2</xdr:row>
      <xdr:rowOff>203744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618" y="0"/>
          <a:ext cx="2724150" cy="719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57150</xdr:colOff>
      <xdr:row>2</xdr:row>
      <xdr:rowOff>203744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618" y="0"/>
          <a:ext cx="2724150" cy="719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57150</xdr:colOff>
      <xdr:row>2</xdr:row>
      <xdr:rowOff>203744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020" y="0"/>
          <a:ext cx="2777490" cy="721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/>
    </sheetView>
  </sheetViews>
  <sheetFormatPr defaultColWidth="8.88671875" defaultRowHeight="13.2" x14ac:dyDescent="0.25"/>
  <cols>
    <col min="1" max="1" width="7.33203125" style="2" customWidth="1"/>
    <col min="2" max="2" width="4.6640625" style="2" customWidth="1"/>
    <col min="3" max="3" width="3.6640625" style="24" customWidth="1"/>
    <col min="4" max="4" width="40.6640625" style="24" customWidth="1"/>
    <col min="5" max="6" width="12.6640625" style="2" customWidth="1"/>
    <col min="7" max="7" width="3.6640625" style="2" customWidth="1"/>
    <col min="8" max="8" width="10.6640625" style="25" customWidth="1"/>
    <col min="9" max="9" width="12.6640625" style="2" customWidth="1"/>
    <col min="10" max="10" width="15.6640625" style="2" customWidth="1"/>
    <col min="11" max="16384" width="8.88671875" style="2"/>
  </cols>
  <sheetData>
    <row r="1" spans="1:10" ht="22.8" x14ac:dyDescent="0.4">
      <c r="A1" s="38" t="s">
        <v>63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s="3" customFormat="1" ht="18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0" ht="18" customHeight="1" x14ac:dyDescent="0.3">
      <c r="A3" s="41"/>
      <c r="B3" s="39"/>
      <c r="C3" s="42" t="s">
        <v>0</v>
      </c>
      <c r="D3" s="39"/>
      <c r="E3" s="39"/>
      <c r="F3" s="39"/>
      <c r="G3" s="39"/>
      <c r="H3" s="39"/>
      <c r="I3" s="39"/>
      <c r="J3" s="39"/>
    </row>
    <row r="4" spans="1:10" s="4" customFormat="1" ht="12" customHeight="1" x14ac:dyDescent="0.25">
      <c r="H4" s="5"/>
    </row>
    <row r="5" spans="1:10" s="4" customFormat="1" ht="12" customHeight="1" x14ac:dyDescent="0.25">
      <c r="H5" s="5"/>
    </row>
    <row r="6" spans="1:10" s="4" customFormat="1" ht="12" customHeight="1" x14ac:dyDescent="0.25">
      <c r="H6" s="5"/>
    </row>
    <row r="7" spans="1:10" s="4" customFormat="1" ht="12" customHeight="1" x14ac:dyDescent="0.25">
      <c r="H7" s="5"/>
    </row>
    <row r="8" spans="1:10" s="4" customFormat="1" ht="12" customHeight="1" x14ac:dyDescent="0.25">
      <c r="H8" s="5"/>
    </row>
    <row r="9" spans="1:10" s="4" customFormat="1" ht="12" customHeight="1" x14ac:dyDescent="0.25">
      <c r="H9" s="5"/>
    </row>
    <row r="10" spans="1:10" s="4" customFormat="1" ht="12" customHeight="1" x14ac:dyDescent="0.25">
      <c r="E10" s="6"/>
      <c r="H10" s="5"/>
    </row>
    <row r="11" spans="1:10" ht="12" customHeight="1" x14ac:dyDescent="0.25">
      <c r="A11" s="7"/>
      <c r="B11" s="7"/>
      <c r="C11" s="7" t="s">
        <v>1</v>
      </c>
      <c r="D11" s="7"/>
      <c r="E11" s="7"/>
      <c r="F11" s="7"/>
      <c r="G11" s="7"/>
      <c r="H11" s="7"/>
      <c r="I11" s="7"/>
      <c r="J11" s="7"/>
    </row>
    <row r="12" spans="1:10" s="9" customFormat="1" ht="12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0" ht="12" customHeight="1" x14ac:dyDescent="0.25">
      <c r="A13" s="10"/>
      <c r="B13" s="10"/>
      <c r="C13" s="6"/>
      <c r="D13" s="10"/>
      <c r="E13" s="11"/>
      <c r="F13" s="10"/>
      <c r="G13" s="10"/>
      <c r="H13" s="10"/>
      <c r="I13" s="10"/>
      <c r="J13" s="10"/>
    </row>
    <row r="14" spans="1:10" ht="12" customHeight="1" x14ac:dyDescent="0.25">
      <c r="A14" s="10"/>
      <c r="B14" s="10"/>
      <c r="C14" s="10"/>
      <c r="D14" s="10" t="s">
        <v>2</v>
      </c>
      <c r="E14" s="11"/>
      <c r="F14" s="10"/>
      <c r="G14" s="10"/>
      <c r="H14" s="12"/>
      <c r="I14" s="13">
        <v>1000</v>
      </c>
      <c r="J14" s="10"/>
    </row>
    <row r="15" spans="1:10" ht="12" customHeight="1" x14ac:dyDescent="0.25">
      <c r="A15" s="10"/>
      <c r="B15" s="10"/>
      <c r="C15" s="10"/>
      <c r="D15" s="10"/>
      <c r="E15" s="11"/>
      <c r="F15" s="10"/>
      <c r="G15" s="10"/>
      <c r="H15" s="12"/>
      <c r="I15" s="10"/>
      <c r="J15" s="10"/>
    </row>
    <row r="16" spans="1:10" ht="12" customHeight="1" x14ac:dyDescent="0.25">
      <c r="A16" s="10"/>
      <c r="B16" s="10"/>
      <c r="C16" s="10"/>
      <c r="D16" s="10" t="s">
        <v>3</v>
      </c>
      <c r="E16" s="11"/>
      <c r="F16" s="10"/>
      <c r="G16" s="10"/>
      <c r="H16" s="12"/>
      <c r="I16" s="14">
        <v>1000</v>
      </c>
      <c r="J16" s="10"/>
    </row>
    <row r="17" spans="1:10" ht="12" customHeight="1" x14ac:dyDescent="0.25">
      <c r="A17" s="10"/>
      <c r="B17" s="10"/>
      <c r="C17" s="10"/>
      <c r="D17" s="10"/>
      <c r="E17" s="11"/>
      <c r="F17" s="10"/>
      <c r="G17" s="10"/>
      <c r="H17" s="10"/>
      <c r="I17" s="10"/>
      <c r="J17" s="10"/>
    </row>
    <row r="18" spans="1:10" ht="12" customHeight="1" x14ac:dyDescent="0.25">
      <c r="A18" s="10"/>
      <c r="B18" s="10"/>
      <c r="C18" s="10"/>
      <c r="D18" s="10" t="s">
        <v>4</v>
      </c>
      <c r="E18" s="11"/>
      <c r="F18" s="10"/>
      <c r="G18" s="10"/>
      <c r="H18" s="10"/>
      <c r="I18" s="15">
        <v>0.5</v>
      </c>
      <c r="J18" s="10"/>
    </row>
    <row r="19" spans="1:10" ht="12" customHeight="1" x14ac:dyDescent="0.25">
      <c r="A19" s="10"/>
      <c r="B19" s="10"/>
      <c r="C19" s="10"/>
      <c r="D19" s="10"/>
      <c r="E19" s="11"/>
      <c r="F19" s="10"/>
      <c r="G19" s="10"/>
      <c r="H19" s="10"/>
      <c r="I19" s="10"/>
      <c r="J19" s="10"/>
    </row>
    <row r="20" spans="1:10" ht="12" customHeight="1" x14ac:dyDescent="0.25">
      <c r="A20" s="10"/>
      <c r="B20" s="10"/>
      <c r="C20" s="10"/>
      <c r="D20" s="10" t="s">
        <v>5</v>
      </c>
      <c r="E20" s="11"/>
      <c r="F20" s="10"/>
      <c r="G20" s="10"/>
      <c r="H20" s="10"/>
      <c r="I20" s="16">
        <v>42369</v>
      </c>
      <c r="J20" s="10"/>
    </row>
    <row r="21" spans="1:10" ht="12" customHeight="1" x14ac:dyDescent="0.25">
      <c r="A21" s="10"/>
      <c r="B21" s="10"/>
      <c r="C21" s="10"/>
      <c r="D21" s="10"/>
      <c r="E21" s="11"/>
      <c r="F21" s="10"/>
      <c r="G21" s="10"/>
      <c r="H21" s="10"/>
      <c r="I21" s="10"/>
      <c r="J21" s="10"/>
    </row>
    <row r="22" spans="1:10" ht="12" customHeight="1" x14ac:dyDescent="0.25">
      <c r="A22" s="10"/>
      <c r="B22" s="10"/>
      <c r="C22" s="10"/>
      <c r="D22" s="10" t="s">
        <v>6</v>
      </c>
      <c r="E22" s="11"/>
      <c r="F22" s="10"/>
      <c r="G22" s="10"/>
      <c r="H22" s="10"/>
      <c r="I22" s="4">
        <v>1000</v>
      </c>
      <c r="J22" s="10"/>
    </row>
    <row r="23" spans="1:10" ht="12" customHeight="1" x14ac:dyDescent="0.25">
      <c r="A23" s="10"/>
      <c r="B23" s="10"/>
      <c r="C23" s="10"/>
      <c r="D23" s="10"/>
      <c r="E23" s="11"/>
      <c r="F23" s="10"/>
      <c r="G23" s="10"/>
      <c r="H23" s="10"/>
      <c r="I23" s="10"/>
      <c r="J23" s="10"/>
    </row>
    <row r="24" spans="1:10" ht="12" customHeight="1" x14ac:dyDescent="0.25">
      <c r="A24" s="10"/>
      <c r="B24" s="10"/>
      <c r="C24" s="10"/>
      <c r="D24" s="10" t="s">
        <v>7</v>
      </c>
      <c r="E24" s="11"/>
      <c r="F24" s="10"/>
      <c r="G24" s="10"/>
      <c r="H24" s="10"/>
      <c r="I24" s="4">
        <v>-1000</v>
      </c>
      <c r="J24" s="10"/>
    </row>
    <row r="25" spans="1:10" ht="12" customHeight="1" x14ac:dyDescent="0.25">
      <c r="A25" s="10"/>
      <c r="B25" s="10"/>
      <c r="C25" s="10"/>
      <c r="D25" s="10"/>
      <c r="E25" s="11"/>
      <c r="F25" s="10"/>
      <c r="G25" s="10"/>
      <c r="H25" s="10"/>
      <c r="I25" s="10"/>
      <c r="J25" s="10"/>
    </row>
    <row r="26" spans="1:10" ht="12" customHeight="1" x14ac:dyDescent="0.25">
      <c r="A26" s="10"/>
      <c r="B26" s="10"/>
      <c r="C26" s="10"/>
      <c r="D26" s="10" t="s">
        <v>8</v>
      </c>
      <c r="E26" s="11"/>
      <c r="F26" s="10"/>
      <c r="G26" s="10"/>
      <c r="H26" s="10"/>
      <c r="I26" s="10">
        <v>1000</v>
      </c>
      <c r="J26" s="10"/>
    </row>
    <row r="27" spans="1:10" ht="12" customHeight="1" x14ac:dyDescent="0.25">
      <c r="A27" s="10"/>
      <c r="B27" s="10"/>
      <c r="C27" s="10"/>
      <c r="D27" s="10"/>
      <c r="E27" s="11"/>
      <c r="F27" s="10"/>
      <c r="G27" s="10"/>
      <c r="H27" s="10"/>
      <c r="I27" s="10"/>
      <c r="J27" s="10"/>
    </row>
    <row r="28" spans="1:10" ht="12" customHeight="1" x14ac:dyDescent="0.25">
      <c r="A28" s="10"/>
      <c r="B28" s="10"/>
      <c r="C28" s="10"/>
      <c r="D28" s="10" t="s">
        <v>9</v>
      </c>
      <c r="E28" s="11"/>
      <c r="F28" s="10"/>
      <c r="G28" s="10"/>
      <c r="H28" s="10"/>
      <c r="I28" s="17">
        <v>0.5</v>
      </c>
      <c r="J28" s="10"/>
    </row>
    <row r="29" spans="1:10" ht="12" customHeight="1" x14ac:dyDescent="0.25">
      <c r="A29" s="10"/>
      <c r="B29" s="10"/>
      <c r="C29" s="10"/>
      <c r="D29" s="10"/>
      <c r="E29" s="11"/>
      <c r="F29" s="10"/>
      <c r="G29" s="10"/>
      <c r="H29" s="10"/>
      <c r="I29" s="10"/>
      <c r="J29" s="10"/>
    </row>
    <row r="30" spans="1:10" ht="12" customHeight="1" x14ac:dyDescent="0.25">
      <c r="A30" s="10"/>
      <c r="B30" s="10"/>
      <c r="C30" s="10"/>
      <c r="D30" s="10" t="s">
        <v>10</v>
      </c>
      <c r="E30" s="11"/>
      <c r="F30" s="10"/>
      <c r="G30" s="10"/>
      <c r="H30" s="10"/>
      <c r="I30" s="18">
        <v>0</v>
      </c>
      <c r="J30" s="10"/>
    </row>
    <row r="31" spans="1:10" ht="12" customHeight="1" x14ac:dyDescent="0.25">
      <c r="A31" s="10"/>
      <c r="B31" s="10"/>
      <c r="C31" s="10"/>
      <c r="D31" s="10"/>
      <c r="E31" s="11"/>
      <c r="F31" s="10"/>
      <c r="G31" s="10"/>
      <c r="H31" s="10"/>
      <c r="I31" s="10"/>
      <c r="J31" s="10"/>
    </row>
    <row r="32" spans="1:10" ht="12" customHeight="1" x14ac:dyDescent="0.25">
      <c r="A32" s="10"/>
      <c r="B32" s="10"/>
      <c r="C32" s="10"/>
      <c r="D32" s="10" t="s">
        <v>11</v>
      </c>
      <c r="E32" s="11"/>
      <c r="F32" s="10"/>
      <c r="G32" s="10"/>
      <c r="H32" s="10"/>
      <c r="I32" s="19">
        <v>42369</v>
      </c>
      <c r="J32" s="10"/>
    </row>
    <row r="33" spans="1:10" ht="12" customHeight="1" x14ac:dyDescent="0.25">
      <c r="A33" s="10"/>
      <c r="B33" s="10"/>
      <c r="C33" s="10"/>
      <c r="D33" s="10"/>
      <c r="E33" s="11"/>
      <c r="F33" s="10"/>
      <c r="G33" s="10"/>
      <c r="H33" s="10"/>
      <c r="I33" s="10"/>
      <c r="J33" s="10"/>
    </row>
    <row r="34" spans="1:10" ht="12" customHeight="1" x14ac:dyDescent="0.25">
      <c r="A34" s="10"/>
      <c r="B34" s="10"/>
      <c r="C34" s="10"/>
      <c r="D34" s="10" t="s">
        <v>12</v>
      </c>
      <c r="E34" s="11"/>
      <c r="F34" s="10"/>
      <c r="G34" s="10"/>
      <c r="H34" s="10"/>
      <c r="I34" s="20" t="s">
        <v>13</v>
      </c>
      <c r="J34" s="10"/>
    </row>
    <row r="35" spans="1:10" ht="12" customHeight="1" x14ac:dyDescent="0.25">
      <c r="A35" s="10"/>
      <c r="B35" s="10"/>
      <c r="C35" s="10"/>
      <c r="D35" s="10"/>
      <c r="E35" s="11"/>
      <c r="F35" s="10"/>
      <c r="G35" s="10"/>
      <c r="H35" s="10"/>
      <c r="I35" s="10"/>
      <c r="J35" s="10"/>
    </row>
    <row r="36" spans="1:10" ht="12" customHeight="1" x14ac:dyDescent="0.25">
      <c r="A36" s="10"/>
      <c r="B36" s="10"/>
      <c r="C36" s="10"/>
      <c r="D36" s="10" t="s">
        <v>14</v>
      </c>
      <c r="E36" s="11"/>
      <c r="F36" s="10"/>
      <c r="G36" s="10"/>
      <c r="H36" s="10"/>
      <c r="I36" s="12" t="s">
        <v>15</v>
      </c>
      <c r="J36" s="10"/>
    </row>
    <row r="37" spans="1:10" ht="12" customHeight="1" x14ac:dyDescent="0.25">
      <c r="A37" s="10"/>
      <c r="B37" s="10"/>
      <c r="C37" s="10"/>
      <c r="D37" s="10"/>
      <c r="E37" s="11"/>
      <c r="F37" s="10"/>
      <c r="G37" s="10"/>
      <c r="H37" s="10"/>
      <c r="I37" s="10"/>
      <c r="J37" s="10"/>
    </row>
    <row r="38" spans="1:10" ht="12" customHeight="1" x14ac:dyDescent="0.25">
      <c r="A38" s="10"/>
      <c r="B38" s="10"/>
      <c r="C38" s="10"/>
      <c r="D38" s="10" t="s">
        <v>16</v>
      </c>
      <c r="E38" s="11"/>
      <c r="F38" s="10"/>
      <c r="G38" s="10"/>
      <c r="H38" s="10"/>
      <c r="I38" s="21">
        <v>1000</v>
      </c>
      <c r="J38" s="10"/>
    </row>
    <row r="39" spans="1:10" ht="12" customHeight="1" x14ac:dyDescent="0.25">
      <c r="A39" s="10"/>
      <c r="B39" s="10"/>
      <c r="C39" s="10"/>
      <c r="D39" s="10"/>
      <c r="E39" s="11"/>
      <c r="F39" s="10"/>
      <c r="G39" s="10"/>
      <c r="H39" s="10"/>
      <c r="I39" s="10"/>
      <c r="J39" s="10"/>
    </row>
    <row r="40" spans="1:10" ht="12" customHeight="1" x14ac:dyDescent="0.25">
      <c r="A40" s="10"/>
      <c r="B40" s="10"/>
      <c r="C40" s="10"/>
      <c r="D40" s="10" t="s">
        <v>17</v>
      </c>
      <c r="E40" s="11"/>
      <c r="F40" s="10"/>
      <c r="G40" s="10"/>
      <c r="H40" s="10"/>
      <c r="I40" s="6" t="s">
        <v>18</v>
      </c>
      <c r="J40" s="10"/>
    </row>
    <row r="41" spans="1:10" ht="12" customHeight="1" x14ac:dyDescent="0.25">
      <c r="A41" s="10"/>
      <c r="B41" s="10"/>
      <c r="C41" s="10"/>
      <c r="D41" s="10"/>
      <c r="E41" s="11"/>
      <c r="F41" s="10"/>
      <c r="G41" s="10"/>
      <c r="H41" s="10"/>
      <c r="I41" s="10"/>
      <c r="J41" s="10"/>
    </row>
    <row r="42" spans="1:10" ht="12" customHeight="1" x14ac:dyDescent="0.25">
      <c r="A42" s="10"/>
      <c r="B42" s="10"/>
      <c r="C42" s="10"/>
      <c r="D42" s="10" t="s">
        <v>19</v>
      </c>
      <c r="E42" s="11"/>
      <c r="F42" s="10"/>
      <c r="G42" s="10"/>
      <c r="H42" s="10"/>
      <c r="I42" s="22">
        <v>1000</v>
      </c>
      <c r="J42" s="10"/>
    </row>
    <row r="43" spans="1:10" ht="12" customHeight="1" x14ac:dyDescent="0.25">
      <c r="A43" s="10"/>
      <c r="B43" s="10"/>
      <c r="C43" s="10"/>
      <c r="D43" s="10"/>
      <c r="E43" s="11"/>
      <c r="F43" s="10"/>
      <c r="G43" s="10"/>
      <c r="H43" s="10"/>
      <c r="I43" s="10"/>
      <c r="J43" s="10"/>
    </row>
    <row r="44" spans="1:10" ht="12" customHeight="1" x14ac:dyDescent="0.3">
      <c r="A44" s="10"/>
      <c r="B44" s="10"/>
      <c r="C44" s="10"/>
      <c r="D44" s="10" t="s">
        <v>20</v>
      </c>
      <c r="E44" s="11"/>
      <c r="F44" s="10"/>
      <c r="G44" s="10"/>
      <c r="H44" s="10"/>
      <c r="I44" s="23" t="s">
        <v>18</v>
      </c>
      <c r="J44" s="10"/>
    </row>
    <row r="45" spans="1:10" ht="12" customHeight="1" x14ac:dyDescent="0.25">
      <c r="A45" s="10"/>
      <c r="B45" s="10"/>
      <c r="C45" s="10"/>
      <c r="D45" s="10"/>
      <c r="E45" s="11"/>
      <c r="F45" s="10"/>
      <c r="G45" s="10"/>
      <c r="H45" s="10"/>
      <c r="I45" s="10"/>
      <c r="J45" s="10"/>
    </row>
    <row r="46" spans="1:10" ht="12" customHeight="1" x14ac:dyDescent="0.25">
      <c r="A46" s="10"/>
      <c r="B46" s="10"/>
      <c r="C46" s="10"/>
      <c r="D46" s="10" t="s">
        <v>21</v>
      </c>
      <c r="E46" s="11"/>
      <c r="F46" s="10"/>
      <c r="G46" s="10"/>
      <c r="H46" s="10"/>
      <c r="I46" s="7" t="s">
        <v>18</v>
      </c>
      <c r="J46" s="10"/>
    </row>
    <row r="47" spans="1:10" ht="12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ht="12" customHeight="1" x14ac:dyDescent="0.25">
      <c r="A48" s="7"/>
      <c r="B48" s="7"/>
      <c r="C48" s="7" t="s">
        <v>22</v>
      </c>
      <c r="D48" s="7"/>
      <c r="E48" s="7"/>
      <c r="F48" s="7"/>
      <c r="G48" s="7"/>
      <c r="H48" s="7"/>
      <c r="I48" s="7"/>
      <c r="J48" s="7"/>
    </row>
    <row r="49" ht="12" customHeight="1" x14ac:dyDescent="0.2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  <outlinePr summaryBelow="0"/>
  </sheetPr>
  <dimension ref="A1:AC51"/>
  <sheetViews>
    <sheetView showGridLines="0" zoomScale="85" zoomScaleNormal="85" workbookViewId="0">
      <pane xSplit="12" ySplit="7" topLeftCell="M8" activePane="bottomRight" state="frozen"/>
      <selection pane="topRight" activeCell="M1" sqref="M1"/>
      <selection pane="bottomLeft" activeCell="A8" sqref="A8"/>
      <selection pane="bottomRight"/>
    </sheetView>
  </sheetViews>
  <sheetFormatPr defaultColWidth="8.88671875" defaultRowHeight="12" customHeight="1" x14ac:dyDescent="0.3"/>
  <cols>
    <col min="1" max="1" width="7.33203125" customWidth="1"/>
    <col min="2" max="2" width="4.6640625" customWidth="1"/>
    <col min="3" max="3" width="3.6640625" customWidth="1"/>
    <col min="4" max="4" width="40.6640625" customWidth="1"/>
    <col min="5" max="6" width="12.6640625" customWidth="1"/>
    <col min="7" max="7" width="3.6640625" customWidth="1"/>
    <col min="8" max="8" width="10.6640625" customWidth="1"/>
    <col min="9" max="9" width="12.6640625" customWidth="1"/>
    <col min="10" max="10" width="15.6640625" customWidth="1"/>
    <col min="11" max="11" width="3.6640625" customWidth="1"/>
    <col min="12" max="12" width="14.6640625" customWidth="1"/>
    <col min="13" max="28" width="13.6640625" customWidth="1"/>
    <col min="29" max="36" width="8.88671875" customWidth="1"/>
  </cols>
  <sheetData>
    <row r="1" spans="1:29" s="2" customFormat="1" ht="22.8" x14ac:dyDescent="0.4">
      <c r="A1" s="38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" t="s">
        <v>32</v>
      </c>
    </row>
    <row r="2" spans="1:29" s="3" customFormat="1" ht="18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9" s="2" customFormat="1" ht="18" customHeight="1" x14ac:dyDescent="0.3">
      <c r="A3" s="41">
        <v>1</v>
      </c>
      <c r="B3" s="39"/>
      <c r="C3" s="42" t="s">
        <v>23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9" s="4" customFormat="1" ht="12" customHeight="1" x14ac:dyDescent="0.25"/>
    <row r="5" spans="1:29" s="33" customFormat="1" ht="12" customHeight="1" x14ac:dyDescent="0.25">
      <c r="E5" s="36" t="s">
        <v>56</v>
      </c>
      <c r="L5" s="37">
        <v>0</v>
      </c>
      <c r="M5" s="33">
        <f xml:space="preserve"> L5 + 1</f>
        <v>1</v>
      </c>
      <c r="N5" s="33">
        <f t="shared" ref="N5:AB5" si="0" xml:space="preserve"> M5 + 1</f>
        <v>2</v>
      </c>
      <c r="O5" s="33">
        <f t="shared" si="0"/>
        <v>3</v>
      </c>
      <c r="P5" s="33">
        <f t="shared" si="0"/>
        <v>4</v>
      </c>
      <c r="Q5" s="33">
        <f t="shared" si="0"/>
        <v>5</v>
      </c>
      <c r="R5" s="33">
        <f t="shared" si="0"/>
        <v>6</v>
      </c>
      <c r="S5" s="33">
        <f t="shared" si="0"/>
        <v>7</v>
      </c>
      <c r="T5" s="33">
        <f t="shared" si="0"/>
        <v>8</v>
      </c>
      <c r="U5" s="33">
        <f t="shared" si="0"/>
        <v>9</v>
      </c>
      <c r="V5" s="33">
        <f t="shared" si="0"/>
        <v>10</v>
      </c>
      <c r="W5" s="33">
        <f t="shared" si="0"/>
        <v>11</v>
      </c>
      <c r="X5" s="33">
        <f t="shared" si="0"/>
        <v>12</v>
      </c>
      <c r="Y5" s="33">
        <f t="shared" si="0"/>
        <v>13</v>
      </c>
      <c r="Z5" s="33">
        <f t="shared" si="0"/>
        <v>14</v>
      </c>
      <c r="AA5" s="33">
        <f t="shared" si="0"/>
        <v>15</v>
      </c>
      <c r="AB5" s="33">
        <f t="shared" si="0"/>
        <v>16</v>
      </c>
    </row>
    <row r="6" spans="1:29" s="4" customFormat="1" ht="12" customHeight="1" x14ac:dyDescent="0.25">
      <c r="E6" s="6" t="s">
        <v>24</v>
      </c>
      <c r="H6" s="5"/>
      <c r="L6" s="19"/>
      <c r="M6" s="19">
        <f t="shared" ref="M6:AB6" si="1">L7+1</f>
        <v>42736</v>
      </c>
      <c r="N6" s="19">
        <f t="shared" si="1"/>
        <v>42826</v>
      </c>
      <c r="O6" s="27">
        <f t="shared" si="1"/>
        <v>42917</v>
      </c>
      <c r="P6" s="19">
        <f t="shared" si="1"/>
        <v>43009</v>
      </c>
      <c r="Q6" s="19">
        <f t="shared" si="1"/>
        <v>43101</v>
      </c>
      <c r="R6" s="19">
        <f t="shared" si="1"/>
        <v>43191</v>
      </c>
      <c r="S6" s="19">
        <f t="shared" si="1"/>
        <v>43282</v>
      </c>
      <c r="T6" s="19">
        <f t="shared" si="1"/>
        <v>43374</v>
      </c>
      <c r="U6" s="19">
        <f t="shared" si="1"/>
        <v>43466</v>
      </c>
      <c r="V6" s="19">
        <f t="shared" si="1"/>
        <v>43556</v>
      </c>
      <c r="W6" s="19">
        <f t="shared" si="1"/>
        <v>43647</v>
      </c>
      <c r="X6" s="19">
        <f t="shared" si="1"/>
        <v>43739</v>
      </c>
      <c r="Y6" s="19">
        <f t="shared" si="1"/>
        <v>43831</v>
      </c>
      <c r="Z6" s="19">
        <f t="shared" si="1"/>
        <v>43922</v>
      </c>
      <c r="AA6" s="19">
        <f t="shared" si="1"/>
        <v>44013</v>
      </c>
      <c r="AB6" s="19">
        <f t="shared" si="1"/>
        <v>44105</v>
      </c>
    </row>
    <row r="7" spans="1:29" s="4" customFormat="1" ht="12" customHeight="1" x14ac:dyDescent="0.25">
      <c r="E7" s="6" t="s">
        <v>25</v>
      </c>
      <c r="H7" s="5" t="s">
        <v>26</v>
      </c>
      <c r="L7" s="26">
        <v>42735</v>
      </c>
      <c r="M7" s="19">
        <f>EOMONTH(L7,3)</f>
        <v>42825</v>
      </c>
      <c r="N7" s="19">
        <f t="shared" ref="N7:AB7" si="2">EOMONTH(M7,3)</f>
        <v>42916</v>
      </c>
      <c r="O7" s="19">
        <f t="shared" si="2"/>
        <v>43008</v>
      </c>
      <c r="P7" s="19">
        <f t="shared" si="2"/>
        <v>43100</v>
      </c>
      <c r="Q7" s="19">
        <f t="shared" si="2"/>
        <v>43190</v>
      </c>
      <c r="R7" s="19">
        <f t="shared" si="2"/>
        <v>43281</v>
      </c>
      <c r="S7" s="19">
        <f t="shared" si="2"/>
        <v>43373</v>
      </c>
      <c r="T7" s="19">
        <f t="shared" si="2"/>
        <v>43465</v>
      </c>
      <c r="U7" s="19">
        <f t="shared" si="2"/>
        <v>43555</v>
      </c>
      <c r="V7" s="19">
        <f t="shared" si="2"/>
        <v>43646</v>
      </c>
      <c r="W7" s="19">
        <f t="shared" si="2"/>
        <v>43738</v>
      </c>
      <c r="X7" s="19">
        <f t="shared" si="2"/>
        <v>43830</v>
      </c>
      <c r="Y7" s="19">
        <f t="shared" si="2"/>
        <v>43921</v>
      </c>
      <c r="Z7" s="19">
        <f t="shared" si="2"/>
        <v>44012</v>
      </c>
      <c r="AA7" s="19">
        <f t="shared" si="2"/>
        <v>44104</v>
      </c>
      <c r="AB7" s="19">
        <f t="shared" si="2"/>
        <v>44196</v>
      </c>
    </row>
    <row r="8" spans="1:29" s="4" customFormat="1" ht="12" customHeight="1" x14ac:dyDescent="0.25">
      <c r="M8" s="33"/>
      <c r="O8" s="28"/>
    </row>
    <row r="9" spans="1:29" s="2" customFormat="1" ht="12" customHeight="1" x14ac:dyDescent="0.25">
      <c r="A9" s="7">
        <f>MAX(A$3:A8)+0.01</f>
        <v>1.01</v>
      </c>
      <c r="B9" s="7"/>
      <c r="C9" s="7" t="s">
        <v>34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9" ht="12" customHeight="1" x14ac:dyDescent="0.3">
      <c r="C10" s="4"/>
      <c r="D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9" ht="12" customHeight="1" x14ac:dyDescent="0.3">
      <c r="C11" s="4"/>
      <c r="D11" s="30" t="s">
        <v>38</v>
      </c>
      <c r="E11" s="31" t="s">
        <v>41</v>
      </c>
      <c r="F11" s="31" t="s">
        <v>57</v>
      </c>
      <c r="H11" s="31" t="s">
        <v>50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9" ht="12" customHeight="1" x14ac:dyDescent="0.3">
      <c r="C12" s="4"/>
      <c r="D12" s="29" t="s">
        <v>37</v>
      </c>
      <c r="E12" s="29" t="s">
        <v>39</v>
      </c>
      <c r="F12" s="29" t="s">
        <v>40</v>
      </c>
      <c r="H12" s="32" t="s">
        <v>15</v>
      </c>
      <c r="J12" s="3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9" ht="12" customHeight="1" x14ac:dyDescent="0.3">
      <c r="C13" s="4"/>
      <c r="D13" s="4" t="s">
        <v>42</v>
      </c>
      <c r="E13" s="13">
        <v>50</v>
      </c>
      <c r="F13" s="13">
        <v>2600</v>
      </c>
      <c r="H13" s="13">
        <v>250000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9" ht="12" customHeight="1" x14ac:dyDescent="0.3">
      <c r="C14" s="4"/>
      <c r="D14" s="4" t="s">
        <v>43</v>
      </c>
      <c r="E14" s="13">
        <v>60</v>
      </c>
      <c r="F14" s="13">
        <v>2400</v>
      </c>
      <c r="H14" s="13">
        <v>300000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9" ht="12" customHeight="1" x14ac:dyDescent="0.3">
      <c r="C15" s="4"/>
      <c r="D15" s="4" t="s">
        <v>44</v>
      </c>
      <c r="E15" s="13">
        <v>75</v>
      </c>
      <c r="F15" s="13">
        <v>2300</v>
      </c>
      <c r="H15" s="13">
        <v>335000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9" ht="12" customHeight="1" x14ac:dyDescent="0.3">
      <c r="C16" s="4"/>
      <c r="D16" s="4" t="s">
        <v>45</v>
      </c>
      <c r="E16" s="13">
        <v>95</v>
      </c>
      <c r="F16" s="13">
        <v>2500</v>
      </c>
      <c r="H16" s="13">
        <v>500000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3">
      <c r="C17" s="4"/>
      <c r="D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s="2" customFormat="1" ht="12" customHeight="1" x14ac:dyDescent="0.25">
      <c r="A18" s="7">
        <f>MAX(A$3:A17)+0.01</f>
        <v>1.02</v>
      </c>
      <c r="B18" s="7"/>
      <c r="C18" s="7" t="s">
        <v>46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2" customHeight="1" x14ac:dyDescent="0.3">
      <c r="C19" s="4"/>
      <c r="D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" customHeight="1" x14ac:dyDescent="0.3">
      <c r="C20" s="4"/>
      <c r="D20" s="30" t="s">
        <v>47</v>
      </c>
      <c r="H20" s="32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" customHeight="1" x14ac:dyDescent="0.3">
      <c r="C21" s="4"/>
      <c r="D21" s="4" t="str">
        <f xml:space="preserve"> D13</f>
        <v>Category A</v>
      </c>
      <c r="H21" s="32" t="s">
        <v>48</v>
      </c>
      <c r="M21" s="13">
        <v>0</v>
      </c>
      <c r="N21" s="13">
        <v>0</v>
      </c>
      <c r="O21" s="13">
        <v>0</v>
      </c>
      <c r="P21" s="13">
        <v>0</v>
      </c>
      <c r="Q21" s="13">
        <v>200</v>
      </c>
      <c r="R21" s="13">
        <v>100</v>
      </c>
      <c r="S21" s="13">
        <v>70</v>
      </c>
      <c r="T21" s="13">
        <v>70</v>
      </c>
      <c r="U21" s="13">
        <v>50</v>
      </c>
      <c r="V21" s="13">
        <v>50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</row>
    <row r="22" spans="1:28" ht="12" customHeight="1" x14ac:dyDescent="0.3">
      <c r="C22" s="4"/>
      <c r="D22" s="4" t="str">
        <f xml:space="preserve"> D14</f>
        <v>Category B</v>
      </c>
      <c r="H22" s="32" t="s">
        <v>48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100</v>
      </c>
      <c r="S22" s="13">
        <v>150</v>
      </c>
      <c r="T22" s="13">
        <v>100</v>
      </c>
      <c r="U22" s="13">
        <v>80</v>
      </c>
      <c r="V22" s="13">
        <v>80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ht="12" customHeight="1" x14ac:dyDescent="0.3">
      <c r="C23" s="4"/>
      <c r="D23" s="4" t="str">
        <f xml:space="preserve"> D15</f>
        <v>Category C</v>
      </c>
      <c r="H23" s="32" t="s">
        <v>48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50</v>
      </c>
      <c r="U23" s="13">
        <v>100</v>
      </c>
      <c r="V23" s="13">
        <v>100</v>
      </c>
      <c r="W23" s="13">
        <v>50</v>
      </c>
      <c r="X23" s="13">
        <v>50</v>
      </c>
      <c r="Y23" s="13">
        <v>0</v>
      </c>
      <c r="Z23" s="13">
        <v>0</v>
      </c>
      <c r="AA23" s="13">
        <v>0</v>
      </c>
      <c r="AB23" s="13">
        <v>0</v>
      </c>
    </row>
    <row r="24" spans="1:28" ht="12" customHeight="1" x14ac:dyDescent="0.3">
      <c r="C24" s="4"/>
      <c r="D24" s="4" t="str">
        <f xml:space="preserve"> D16</f>
        <v>Category D</v>
      </c>
      <c r="H24" s="32" t="s">
        <v>48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30</v>
      </c>
      <c r="V24" s="13">
        <v>50</v>
      </c>
      <c r="W24" s="13">
        <v>100</v>
      </c>
      <c r="X24" s="13">
        <v>50</v>
      </c>
      <c r="Y24" s="13">
        <v>0</v>
      </c>
      <c r="Z24" s="13">
        <v>0</v>
      </c>
      <c r="AA24" s="13">
        <v>0</v>
      </c>
      <c r="AB24" s="13">
        <v>0</v>
      </c>
    </row>
    <row r="25" spans="1:28" ht="12" customHeight="1" x14ac:dyDescent="0.3">
      <c r="C25" s="4"/>
      <c r="D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" customHeight="1" x14ac:dyDescent="0.3">
      <c r="C26" s="4"/>
      <c r="D26" s="30" t="s">
        <v>49</v>
      </c>
      <c r="H26" s="32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" customHeight="1" x14ac:dyDescent="0.3">
      <c r="C27" s="4"/>
      <c r="D27" s="4" t="str">
        <f xml:space="preserve"> D13</f>
        <v>Category A</v>
      </c>
      <c r="H27" s="32" t="s">
        <v>48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40</v>
      </c>
      <c r="T27" s="13">
        <v>160</v>
      </c>
      <c r="U27" s="13">
        <v>104</v>
      </c>
      <c r="V27" s="13">
        <v>73</v>
      </c>
      <c r="W27" s="13">
        <v>66</v>
      </c>
      <c r="X27" s="13">
        <v>52</v>
      </c>
      <c r="Y27" s="13">
        <v>40</v>
      </c>
      <c r="Z27" s="13">
        <v>5</v>
      </c>
      <c r="AA27" s="13">
        <v>0</v>
      </c>
      <c r="AB27" s="13">
        <v>0</v>
      </c>
    </row>
    <row r="28" spans="1:28" ht="12" customHeight="1" x14ac:dyDescent="0.3">
      <c r="C28" s="4"/>
      <c r="D28" s="4" t="str">
        <f xml:space="preserve"> D14</f>
        <v>Category B</v>
      </c>
      <c r="H28" s="32" t="s">
        <v>48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20</v>
      </c>
      <c r="U28" s="13">
        <v>100</v>
      </c>
      <c r="V28" s="13">
        <v>135</v>
      </c>
      <c r="W28" s="13">
        <v>101</v>
      </c>
      <c r="X28" s="13">
        <v>82</v>
      </c>
      <c r="Y28" s="13">
        <v>64</v>
      </c>
      <c r="Z28" s="13">
        <v>8</v>
      </c>
      <c r="AA28" s="13">
        <v>0</v>
      </c>
      <c r="AB28" s="13">
        <v>0</v>
      </c>
    </row>
    <row r="29" spans="1:28" ht="12" customHeight="1" x14ac:dyDescent="0.3">
      <c r="C29" s="4"/>
      <c r="D29" s="4" t="str">
        <f xml:space="preserve"> D15</f>
        <v>Category C</v>
      </c>
      <c r="H29" s="32" t="s">
        <v>48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10</v>
      </c>
      <c r="W29" s="13">
        <v>55</v>
      </c>
      <c r="X29" s="13">
        <v>95</v>
      </c>
      <c r="Y29" s="13">
        <v>90</v>
      </c>
      <c r="Z29" s="13">
        <v>55</v>
      </c>
      <c r="AA29" s="13">
        <v>40</v>
      </c>
      <c r="AB29" s="13">
        <v>5</v>
      </c>
    </row>
    <row r="30" spans="1:28" ht="12" customHeight="1" x14ac:dyDescent="0.3">
      <c r="C30" s="4"/>
      <c r="D30" s="4" t="str">
        <f xml:space="preserve"> D16</f>
        <v>Category D</v>
      </c>
      <c r="H30" s="32" t="s">
        <v>48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6</v>
      </c>
      <c r="X30" s="13">
        <v>31</v>
      </c>
      <c r="Y30" s="13">
        <v>58</v>
      </c>
      <c r="Z30" s="13">
        <v>85</v>
      </c>
      <c r="AA30" s="13">
        <v>45</v>
      </c>
      <c r="AB30" s="13">
        <v>5</v>
      </c>
    </row>
    <row r="31" spans="1:28" ht="12" customHeight="1" x14ac:dyDescent="0.3">
      <c r="C31" s="4"/>
      <c r="D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s="2" customFormat="1" ht="12" customHeight="1" x14ac:dyDescent="0.25">
      <c r="A32" s="7">
        <f>MAX(A$3:A31)+0.01</f>
        <v>1.03</v>
      </c>
      <c r="B32" s="7"/>
      <c r="C32" s="7" t="s">
        <v>33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" customHeight="1" x14ac:dyDescent="0.3">
      <c r="C33" s="4"/>
      <c r="D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" customHeight="1" x14ac:dyDescent="0.3">
      <c r="C34" s="4"/>
      <c r="D34" s="4" t="s">
        <v>30</v>
      </c>
      <c r="H34" s="12" t="s">
        <v>31</v>
      </c>
      <c r="M34" s="34">
        <v>80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</row>
    <row r="35" spans="1:28" ht="12" customHeight="1" x14ac:dyDescent="0.3">
      <c r="C35" s="4"/>
      <c r="D35" s="4" t="s">
        <v>29</v>
      </c>
      <c r="H35" s="12" t="s">
        <v>31</v>
      </c>
      <c r="M35" s="34">
        <v>20</v>
      </c>
      <c r="N35" s="34">
        <v>17.5</v>
      </c>
      <c r="O35" s="34">
        <v>15</v>
      </c>
      <c r="P35" s="34">
        <v>15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</row>
    <row r="36" spans="1:28" ht="12" customHeight="1" x14ac:dyDescent="0.3">
      <c r="C36" s="4"/>
      <c r="D36" s="4" t="s">
        <v>35</v>
      </c>
      <c r="H36" s="12" t="s">
        <v>31</v>
      </c>
      <c r="M36" s="34">
        <v>2.5</v>
      </c>
      <c r="N36" s="34">
        <v>5</v>
      </c>
      <c r="O36" s="34">
        <v>7.5</v>
      </c>
      <c r="P36" s="34">
        <v>9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</row>
    <row r="37" spans="1:28" ht="12" customHeight="1" x14ac:dyDescent="0.3">
      <c r="C37" s="4"/>
      <c r="D37" s="4" t="s">
        <v>36</v>
      </c>
      <c r="H37" s="12" t="s">
        <v>31</v>
      </c>
      <c r="M37" s="34">
        <v>2.5</v>
      </c>
      <c r="N37" s="34">
        <v>2.5</v>
      </c>
      <c r="O37" s="34">
        <v>2.5</v>
      </c>
      <c r="P37" s="34">
        <v>2.5</v>
      </c>
      <c r="Q37" s="34">
        <v>1</v>
      </c>
      <c r="R37" s="34">
        <v>1</v>
      </c>
      <c r="S37" s="34">
        <v>1</v>
      </c>
      <c r="T37" s="34">
        <v>1</v>
      </c>
      <c r="U37" s="34">
        <v>1</v>
      </c>
      <c r="V37" s="34">
        <v>1</v>
      </c>
      <c r="W37" s="34">
        <v>1</v>
      </c>
      <c r="X37" s="34">
        <v>1</v>
      </c>
      <c r="Y37" s="34">
        <v>0</v>
      </c>
      <c r="Z37" s="34">
        <v>0</v>
      </c>
      <c r="AA37" s="34">
        <v>0</v>
      </c>
      <c r="AB37" s="34">
        <v>0</v>
      </c>
    </row>
    <row r="38" spans="1:28" ht="12" customHeight="1" x14ac:dyDescent="0.3">
      <c r="C38" s="4"/>
      <c r="D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s="2" customFormat="1" ht="12" customHeight="1" x14ac:dyDescent="0.25">
      <c r="A39" s="7">
        <f>MAX(A$3:A31)+0.01</f>
        <v>1.03</v>
      </c>
      <c r="B39" s="7"/>
      <c r="C39" s="7" t="s">
        <v>51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" customHeight="1" x14ac:dyDescent="0.3">
      <c r="C40" s="4"/>
      <c r="D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" customHeight="1" x14ac:dyDescent="0.3">
      <c r="C41" s="4"/>
      <c r="D41" s="4" t="s">
        <v>59</v>
      </c>
      <c r="H41" s="12" t="s">
        <v>31</v>
      </c>
      <c r="M41" s="34">
        <v>10</v>
      </c>
      <c r="N41" s="34">
        <v>10</v>
      </c>
      <c r="O41" s="34">
        <v>10</v>
      </c>
      <c r="P41" s="34">
        <v>10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</row>
    <row r="42" spans="1:28" ht="12" customHeight="1" x14ac:dyDescent="0.3">
      <c r="C42" s="4"/>
      <c r="D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" customHeight="1" x14ac:dyDescent="0.3">
      <c r="C43" s="4"/>
      <c r="D43" s="4" t="s">
        <v>60</v>
      </c>
      <c r="H43" s="12" t="s">
        <v>27</v>
      </c>
      <c r="L43" s="1">
        <v>0.2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" customHeight="1" x14ac:dyDescent="0.3">
      <c r="C44" s="4"/>
      <c r="D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" customHeight="1" x14ac:dyDescent="0.3">
      <c r="C45" s="4"/>
      <c r="D45" s="30" t="s">
        <v>54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" customHeight="1" x14ac:dyDescent="0.3">
      <c r="C46" s="4"/>
      <c r="D46" s="4" t="s">
        <v>53</v>
      </c>
      <c r="H46" s="12" t="s">
        <v>28</v>
      </c>
      <c r="L46" s="1">
        <v>7.0000000000000007E-2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" customHeight="1" x14ac:dyDescent="0.3">
      <c r="C47" s="4"/>
      <c r="D47" s="4" t="s">
        <v>61</v>
      </c>
      <c r="H47" s="12" t="s">
        <v>31</v>
      </c>
      <c r="L47" s="34">
        <v>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" customHeight="1" x14ac:dyDescent="0.3">
      <c r="C48" s="4"/>
      <c r="D48" s="4" t="s">
        <v>62</v>
      </c>
      <c r="H48" s="12" t="s">
        <v>52</v>
      </c>
      <c r="L48" s="1">
        <v>0.02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" customHeight="1" x14ac:dyDescent="0.3">
      <c r="C49" s="4"/>
      <c r="D49" s="4" t="s">
        <v>58</v>
      </c>
      <c r="H49" s="12" t="s">
        <v>55</v>
      </c>
      <c r="L49" s="1">
        <v>1.2500000000000001E-2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" customHeight="1" x14ac:dyDescent="0.3">
      <c r="C50" s="4"/>
      <c r="D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s="2" customFormat="1" ht="12" customHeight="1" x14ac:dyDescent="0.25">
      <c r="A51" s="7"/>
      <c r="B51" s="7"/>
      <c r="C51" s="7" t="s">
        <v>22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</sheetPr>
  <dimension ref="A1:AC10"/>
  <sheetViews>
    <sheetView showGridLines="0" zoomScale="85" zoomScaleNormal="85" workbookViewId="0">
      <pane xSplit="12" ySplit="7" topLeftCell="M8" activePane="bottomRight" state="frozen"/>
      <selection pane="topRight" activeCell="M1" sqref="M1"/>
      <selection pane="bottomLeft" activeCell="A8" sqref="A8"/>
      <selection pane="bottomRight"/>
    </sheetView>
  </sheetViews>
  <sheetFormatPr defaultColWidth="8.88671875" defaultRowHeight="12" customHeight="1" x14ac:dyDescent="0.3"/>
  <cols>
    <col min="1" max="1" width="7.33203125" customWidth="1"/>
    <col min="2" max="2" width="4.6640625" customWidth="1"/>
    <col min="3" max="3" width="3.6640625" customWidth="1"/>
    <col min="4" max="4" width="40.6640625" customWidth="1"/>
    <col min="5" max="6" width="12.6640625" customWidth="1"/>
    <col min="7" max="7" width="3.6640625" customWidth="1"/>
    <col min="8" max="8" width="10.6640625" customWidth="1"/>
    <col min="9" max="9" width="12.6640625" customWidth="1"/>
    <col min="10" max="10" width="15.6640625" customWidth="1"/>
    <col min="11" max="11" width="3.6640625" customWidth="1"/>
    <col min="12" max="12" width="14.6640625" customWidth="1"/>
    <col min="13" max="28" width="13.6640625" customWidth="1"/>
    <col min="29" max="36" width="8.88671875" customWidth="1"/>
  </cols>
  <sheetData>
    <row r="1" spans="1:29" s="2" customFormat="1" ht="22.8" x14ac:dyDescent="0.4">
      <c r="A1" s="38" t="s">
        <v>63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" t="s">
        <v>32</v>
      </c>
    </row>
    <row r="2" spans="1:29" s="3" customFormat="1" ht="18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9" s="2" customFormat="1" ht="18" customHeight="1" x14ac:dyDescent="0.3">
      <c r="A3" s="41">
        <v>2</v>
      </c>
      <c r="B3" s="39"/>
      <c r="C3" s="42" t="s">
        <v>64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9" s="4" customFormat="1" ht="12" customHeight="1" x14ac:dyDescent="0.25"/>
    <row r="5" spans="1:29" s="33" customFormat="1" ht="12" customHeight="1" x14ac:dyDescent="0.25">
      <c r="E5" s="36" t="s">
        <v>56</v>
      </c>
      <c r="L5" s="33">
        <f>Assumptions!L5</f>
        <v>0</v>
      </c>
      <c r="M5" s="33">
        <f>Assumptions!M5</f>
        <v>1</v>
      </c>
      <c r="N5" s="33">
        <f>Assumptions!N5</f>
        <v>2</v>
      </c>
      <c r="O5" s="33">
        <f>Assumptions!O5</f>
        <v>3</v>
      </c>
      <c r="P5" s="33">
        <f>Assumptions!P5</f>
        <v>4</v>
      </c>
      <c r="Q5" s="33">
        <f>Assumptions!Q5</f>
        <v>5</v>
      </c>
      <c r="R5" s="33">
        <f>Assumptions!R5</f>
        <v>6</v>
      </c>
      <c r="S5" s="33">
        <f>Assumptions!S5</f>
        <v>7</v>
      </c>
      <c r="T5" s="33">
        <f>Assumptions!T5</f>
        <v>8</v>
      </c>
      <c r="U5" s="33">
        <f>Assumptions!U5</f>
        <v>9</v>
      </c>
      <c r="V5" s="33">
        <f>Assumptions!V5</f>
        <v>10</v>
      </c>
      <c r="W5" s="33">
        <f>Assumptions!W5</f>
        <v>11</v>
      </c>
      <c r="X5" s="33">
        <f>Assumptions!X5</f>
        <v>12</v>
      </c>
      <c r="Y5" s="33">
        <f>Assumptions!Y5</f>
        <v>13</v>
      </c>
      <c r="Z5" s="33">
        <f>Assumptions!Z5</f>
        <v>14</v>
      </c>
      <c r="AA5" s="33">
        <f>Assumptions!AA5</f>
        <v>15</v>
      </c>
      <c r="AB5" s="33">
        <f>Assumptions!AB5</f>
        <v>16</v>
      </c>
    </row>
    <row r="6" spans="1:29" s="4" customFormat="1" ht="12" customHeight="1" x14ac:dyDescent="0.25">
      <c r="E6" s="6" t="s">
        <v>24</v>
      </c>
      <c r="H6" s="5"/>
      <c r="L6" s="19"/>
      <c r="M6" s="19">
        <f>Assumptions!M6</f>
        <v>42736</v>
      </c>
      <c r="N6" s="19">
        <f>Assumptions!N6</f>
        <v>42826</v>
      </c>
      <c r="O6" s="27">
        <f>Assumptions!O6</f>
        <v>42917</v>
      </c>
      <c r="P6" s="19">
        <f>Assumptions!P6</f>
        <v>43009</v>
      </c>
      <c r="Q6" s="19">
        <f>Assumptions!Q6</f>
        <v>43101</v>
      </c>
      <c r="R6" s="19">
        <f>Assumptions!R6</f>
        <v>43191</v>
      </c>
      <c r="S6" s="19">
        <f>Assumptions!S6</f>
        <v>43282</v>
      </c>
      <c r="T6" s="19">
        <f>Assumptions!T6</f>
        <v>43374</v>
      </c>
      <c r="U6" s="19">
        <f>Assumptions!U6</f>
        <v>43466</v>
      </c>
      <c r="V6" s="19">
        <f>Assumptions!V6</f>
        <v>43556</v>
      </c>
      <c r="W6" s="19">
        <f>Assumptions!W6</f>
        <v>43647</v>
      </c>
      <c r="X6" s="19">
        <f>Assumptions!X6</f>
        <v>43739</v>
      </c>
      <c r="Y6" s="19">
        <f>Assumptions!Y6</f>
        <v>43831</v>
      </c>
      <c r="Z6" s="19">
        <f>Assumptions!Z6</f>
        <v>43922</v>
      </c>
      <c r="AA6" s="19">
        <f>Assumptions!AA6</f>
        <v>44013</v>
      </c>
      <c r="AB6" s="19">
        <f>Assumptions!AB6</f>
        <v>44105</v>
      </c>
    </row>
    <row r="7" spans="1:29" s="4" customFormat="1" ht="12" customHeight="1" x14ac:dyDescent="0.25">
      <c r="E7" s="6" t="s">
        <v>25</v>
      </c>
      <c r="H7" s="5" t="s">
        <v>26</v>
      </c>
      <c r="L7" s="19">
        <f>Assumptions!L7</f>
        <v>42735</v>
      </c>
      <c r="M7" s="19">
        <f>Assumptions!M7</f>
        <v>42825</v>
      </c>
      <c r="N7" s="19">
        <f>Assumptions!N7</f>
        <v>42916</v>
      </c>
      <c r="O7" s="19">
        <f>Assumptions!O7</f>
        <v>43008</v>
      </c>
      <c r="P7" s="19">
        <f>Assumptions!P7</f>
        <v>43100</v>
      </c>
      <c r="Q7" s="19">
        <f>Assumptions!Q7</f>
        <v>43190</v>
      </c>
      <c r="R7" s="19">
        <f>Assumptions!R7</f>
        <v>43281</v>
      </c>
      <c r="S7" s="19">
        <f>Assumptions!S7</f>
        <v>43373</v>
      </c>
      <c r="T7" s="19">
        <f>Assumptions!T7</f>
        <v>43465</v>
      </c>
      <c r="U7" s="19">
        <f>Assumptions!U7</f>
        <v>43555</v>
      </c>
      <c r="V7" s="19">
        <f>Assumptions!V7</f>
        <v>43646</v>
      </c>
      <c r="W7" s="19">
        <f>Assumptions!W7</f>
        <v>43738</v>
      </c>
      <c r="X7" s="19">
        <f>Assumptions!X7</f>
        <v>43830</v>
      </c>
      <c r="Y7" s="19">
        <f>Assumptions!Y7</f>
        <v>43921</v>
      </c>
      <c r="Z7" s="19">
        <f>Assumptions!Z7</f>
        <v>44012</v>
      </c>
      <c r="AA7" s="19">
        <f>Assumptions!AA7</f>
        <v>44104</v>
      </c>
      <c r="AB7" s="19">
        <f>Assumptions!AB7</f>
        <v>44196</v>
      </c>
    </row>
    <row r="8" spans="1:29" s="4" customFormat="1" ht="12" customHeight="1" x14ac:dyDescent="0.25">
      <c r="M8" s="33"/>
      <c r="O8" s="28"/>
    </row>
    <row r="9" spans="1:29" s="2" customFormat="1" ht="12" customHeight="1" x14ac:dyDescent="0.25">
      <c r="A9" s="7">
        <f>MAX(A$3:A8)+0.01</f>
        <v>2.0099999999999998</v>
      </c>
      <c r="B9" s="7"/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9" ht="12" customHeight="1" x14ac:dyDescent="0.3">
      <c r="C10" s="4"/>
      <c r="D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Formats</vt:lpstr>
      <vt:lpstr>Assumptions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Alex Gordon</cp:lastModifiedBy>
  <dcterms:created xsi:type="dcterms:W3CDTF">2015-10-28T14:45:33Z</dcterms:created>
  <dcterms:modified xsi:type="dcterms:W3CDTF">2016-10-17T13:14:55Z</dcterms:modified>
</cp:coreProperties>
</file>