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40" yWindow="1000" windowWidth="27900" windowHeight="16440" tabRatio="600" firstSheet="0" autoFilterDateGrouping="1"/>
  </bookViews>
  <sheets>
    <sheet xmlns:r="http://schemas.openxmlformats.org/officeDocument/2006/relationships" name="原本" sheetId="1" state="visible" r:id="rId1"/>
  </sheets>
  <definedNames>
    <definedName name="_xlnm._FilterDatabase" localSheetId="0" hidden="1">'原本'!$A$5:$BO$69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15">
    <font>
      <name val="游ゴシック"/>
      <charset val="128"/>
      <family val="2"/>
      <color theme="1"/>
      <sz val="12"/>
      <scheme val="minor"/>
    </font>
    <font>
      <name val="游ゴシック"/>
      <family val="2"/>
      <color theme="1"/>
      <sz val="12"/>
      <scheme val="minor"/>
    </font>
    <font>
      <name val="游ゴシック"/>
      <charset val="128"/>
      <family val="3"/>
      <color theme="1"/>
      <sz val="12"/>
    </font>
    <font>
      <name val="游ゴシック"/>
      <charset val="128"/>
      <family val="2"/>
      <sz val="6"/>
      <scheme val="minor"/>
    </font>
    <font>
      <name val="游ゴシック"/>
      <charset val="128"/>
      <family val="3"/>
      <sz val="6"/>
      <scheme val="minor"/>
    </font>
    <font>
      <name val="Calibri"/>
      <family val="2"/>
      <sz val="12"/>
    </font>
    <font>
      <name val="游ゴシック"/>
      <charset val="128"/>
      <family val="3"/>
      <color theme="1"/>
      <sz val="10"/>
    </font>
    <font>
      <name val="游ゴシック"/>
      <charset val="128"/>
      <family val="3"/>
      <color theme="1"/>
      <sz val="6"/>
    </font>
    <font>
      <name val="游ゴシック"/>
      <charset val="128"/>
      <family val="3"/>
      <color theme="1"/>
      <sz val="9"/>
    </font>
    <font>
      <name val="游ゴシック"/>
      <charset val="128"/>
      <family val="3"/>
      <color theme="1"/>
      <sz val="11"/>
    </font>
    <font>
      <name val="游ゴシック"/>
      <charset val="128"/>
      <family val="3"/>
      <color theme="1"/>
      <sz val="8"/>
    </font>
    <font>
      <name val="游ゴシック"/>
      <charset val="128"/>
      <family val="3"/>
      <b val="1"/>
      <color rgb="FF000000"/>
      <sz val="10"/>
    </font>
    <font>
      <name val="游ゴシック"/>
      <charset val="128"/>
      <family val="3"/>
      <b val="1"/>
      <color rgb="FF000000"/>
      <sz val="9"/>
    </font>
    <font>
      <name val="游ゴシック"/>
      <charset val="128"/>
      <family val="3"/>
      <color rgb="FF000000"/>
      <sz val="9"/>
    </font>
    <font>
      <name val="游ゴシック"/>
      <charset val="128"/>
      <family val="3"/>
      <color rgb="FF000000"/>
      <sz val="10"/>
    </font>
  </fonts>
  <fills count="21">
    <fill>
      <patternFill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C1DD"/>
        <bgColor rgb="FFFFC1DD"/>
      </patternFill>
    </fill>
    <fill>
      <patternFill patternType="solid">
        <fgColor rgb="FFCDB9FF"/>
        <bgColor rgb="FFCDB9FF"/>
      </patternFill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D0CECE"/>
        <bgColor rgb="FFD0CECE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/>
        <bgColor theme="7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 applyAlignment="1">
      <alignment vertical="center"/>
    </xf>
    <xf numFmtId="0" fontId="1" fillId="0" borderId="0"/>
    <xf numFmtId="38" fontId="1" fillId="0" borderId="0" applyAlignment="1">
      <alignment vertical="center"/>
    </xf>
  </cellStyleXfs>
  <cellXfs count="142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1">
      <alignment horizontal="left" vertical="center"/>
    </xf>
    <xf numFmtId="0" fontId="5" fillId="0" borderId="0" applyAlignment="1" pivotButton="0" quotePrefix="0" xfId="1">
      <alignment vertical="center"/>
    </xf>
    <xf numFmtId="0" fontId="6" fillId="0" borderId="0" applyAlignment="1" pivotButton="0" quotePrefix="0" xfId="1">
      <alignment vertical="center"/>
    </xf>
    <xf numFmtId="0" fontId="1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 wrapText="1"/>
    </xf>
    <xf numFmtId="0" fontId="8" fillId="0" borderId="0" applyAlignment="1" pivotButton="0" quotePrefix="0" xfId="1">
      <alignment vertical="center"/>
    </xf>
    <xf numFmtId="46" fontId="2" fillId="0" borderId="0" applyAlignment="1" pivotButton="0" quotePrefix="0" xfId="1">
      <alignment vertical="center"/>
    </xf>
    <xf numFmtId="0" fontId="2" fillId="3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14" fontId="8" fillId="0" borderId="0" applyAlignment="1" pivotButton="0" quotePrefix="0" xfId="1">
      <alignment vertical="center"/>
    </xf>
    <xf numFmtId="0" fontId="10" fillId="0" borderId="0" applyAlignment="1" pivotButton="0" quotePrefix="0" xfId="1">
      <alignment vertical="center"/>
    </xf>
    <xf numFmtId="38" fontId="8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6" fillId="2" borderId="0" applyAlignment="1" pivotButton="0" quotePrefix="0" xfId="1">
      <alignment vertical="center"/>
    </xf>
    <xf numFmtId="164" fontId="6" fillId="2" borderId="0" applyAlignment="1" pivotButton="0" quotePrefix="0" xfId="1">
      <alignment vertical="center"/>
    </xf>
    <xf numFmtId="0" fontId="1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46" fontId="9" fillId="0" borderId="0" applyAlignment="1" pivotButton="0" quotePrefix="0" xfId="1">
      <alignment vertical="center"/>
    </xf>
    <xf numFmtId="0" fontId="10" fillId="0" borderId="0" pivotButton="0" quotePrefix="0" xfId="1"/>
    <xf numFmtId="0" fontId="10" fillId="4" borderId="0" pivotButton="0" quotePrefix="0" xfId="1"/>
    <xf numFmtId="0" fontId="2" fillId="0" borderId="0" pivotButton="0" quotePrefix="0" xfId="1"/>
    <xf numFmtId="0" fontId="10" fillId="5" borderId="0" pivotButton="0" quotePrefix="0" xfId="1"/>
    <xf numFmtId="0" fontId="10" fillId="0" borderId="0" applyAlignment="1" pivotButton="0" quotePrefix="0" xfId="1">
      <alignment wrapText="1"/>
    </xf>
    <xf numFmtId="0" fontId="10" fillId="6" borderId="0" applyAlignment="1" pivotButton="0" quotePrefix="0" xfId="1">
      <alignment horizontal="right" vertical="center"/>
    </xf>
    <xf numFmtId="0" fontId="9" fillId="6" borderId="0" applyAlignment="1" pivotButton="0" quotePrefix="0" xfId="1">
      <alignment vertical="center"/>
    </xf>
    <xf numFmtId="0" fontId="7" fillId="6" borderId="0" applyAlignment="1" pivotButton="0" quotePrefix="0" xfId="1">
      <alignment vertical="center" wrapText="1"/>
    </xf>
    <xf numFmtId="0" fontId="10" fillId="6" borderId="0" applyAlignment="1" pivotButton="0" quotePrefix="0" xfId="1">
      <alignment horizontal="left" vertical="top" wrapText="1"/>
    </xf>
    <xf numFmtId="0" fontId="10" fillId="0" borderId="0" applyAlignment="1" pivotButton="0" quotePrefix="0" xfId="1">
      <alignment vertical="center" wrapText="1"/>
    </xf>
    <xf numFmtId="0" fontId="10" fillId="4" borderId="0" applyAlignment="1" pivotButton="0" quotePrefix="0" xfId="1">
      <alignment vertical="center"/>
    </xf>
    <xf numFmtId="0" fontId="10" fillId="7" borderId="0" applyAlignment="1" pivotButton="0" quotePrefix="0" xfId="1">
      <alignment vertical="center"/>
    </xf>
    <xf numFmtId="0" fontId="5" fillId="0" borderId="1" applyAlignment="1" pivotButton="0" quotePrefix="0" xfId="1">
      <alignment vertical="center"/>
    </xf>
    <xf numFmtId="0" fontId="2" fillId="5" borderId="0" applyAlignment="1" pivotButton="0" quotePrefix="0" xfId="1">
      <alignment vertical="center"/>
    </xf>
    <xf numFmtId="38" fontId="8" fillId="0" borderId="0" applyAlignment="1" pivotButton="0" quotePrefix="0" xfId="1">
      <alignment horizontal="center" vertical="center"/>
    </xf>
    <xf numFmtId="0" fontId="11" fillId="2" borderId="2" applyAlignment="1" pivotButton="0" quotePrefix="0" xfId="1">
      <alignment horizontal="left" vertical="center"/>
    </xf>
    <xf numFmtId="0" fontId="12" fillId="8" borderId="2" applyAlignment="1" pivotButton="0" quotePrefix="0" xfId="1">
      <alignment horizontal="left" vertical="center"/>
    </xf>
    <xf numFmtId="0" fontId="11" fillId="8" borderId="2" applyAlignment="1" pivotButton="0" quotePrefix="0" xfId="1">
      <alignment horizontal="left" vertical="center"/>
    </xf>
    <xf numFmtId="0" fontId="11" fillId="0" borderId="2" applyAlignment="1" pivotButton="0" quotePrefix="0" xfId="1">
      <alignment horizontal="left" vertical="center"/>
    </xf>
    <xf numFmtId="0" fontId="11" fillId="9" borderId="2" applyAlignment="1" pivotButton="0" quotePrefix="0" xfId="1">
      <alignment horizontal="left" vertical="center"/>
    </xf>
    <xf numFmtId="0" fontId="11" fillId="10" borderId="2" applyAlignment="1" pivotButton="0" quotePrefix="0" xfId="1">
      <alignment horizontal="left" vertical="center"/>
    </xf>
    <xf numFmtId="0" fontId="11" fillId="11" borderId="2" applyAlignment="1" pivotButton="0" quotePrefix="0" xfId="1">
      <alignment horizontal="left" vertical="center"/>
    </xf>
    <xf numFmtId="0" fontId="11" fillId="12" borderId="2" applyAlignment="1" pivotButton="0" quotePrefix="0" xfId="1">
      <alignment horizontal="left" vertical="center"/>
    </xf>
    <xf numFmtId="0" fontId="2" fillId="13" borderId="2" applyAlignment="1" pivotButton="0" quotePrefix="0" xfId="1">
      <alignment vertical="center"/>
    </xf>
    <xf numFmtId="0" fontId="10" fillId="14" borderId="0" applyAlignment="1" pivotButton="0" quotePrefix="0" xfId="1">
      <alignment vertical="center"/>
    </xf>
    <xf numFmtId="0" fontId="8" fillId="14" borderId="0" applyAlignment="1" pivotButton="0" quotePrefix="0" xfId="1">
      <alignment vertical="center"/>
    </xf>
    <xf numFmtId="0" fontId="2" fillId="14" borderId="0" applyAlignment="1" pivotButton="0" quotePrefix="0" xfId="1">
      <alignment vertical="center"/>
    </xf>
    <xf numFmtId="38" fontId="8" fillId="14" borderId="0" applyAlignment="1" pivotButton="0" quotePrefix="0" xfId="1">
      <alignment vertical="center"/>
    </xf>
    <xf numFmtId="38" fontId="8" fillId="14" borderId="0" applyAlignment="1" pivotButton="0" quotePrefix="0" xfId="1">
      <alignment horizontal="center" vertical="center"/>
    </xf>
    <xf numFmtId="0" fontId="2" fillId="2" borderId="0" applyAlignment="1" pivotButton="0" quotePrefix="0" xfId="1">
      <alignment horizontal="center" vertical="center"/>
    </xf>
    <xf numFmtId="0" fontId="11" fillId="2" borderId="2" applyAlignment="1" pivotButton="0" quotePrefix="0" xfId="1">
      <alignment horizontal="center" vertical="center"/>
    </xf>
    <xf numFmtId="0" fontId="13" fillId="8" borderId="2" applyAlignment="1" pivotButton="0" quotePrefix="0" xfId="1">
      <alignment horizontal="center" vertical="center"/>
    </xf>
    <xf numFmtId="0" fontId="14" fillId="8" borderId="2" applyAlignment="1" pivotButton="0" quotePrefix="0" xfId="1">
      <alignment horizontal="center" vertical="center"/>
    </xf>
    <xf numFmtId="0" fontId="14" fillId="0" borderId="2" applyAlignment="1" pivotButton="0" quotePrefix="0" xfId="1">
      <alignment horizontal="center" vertical="center"/>
    </xf>
    <xf numFmtId="0" fontId="14" fillId="9" borderId="2" applyAlignment="1" pivotButton="0" quotePrefix="0" xfId="1">
      <alignment horizontal="center" vertical="center"/>
    </xf>
    <xf numFmtId="0" fontId="14" fillId="10" borderId="2" applyAlignment="1" pivotButton="0" quotePrefix="0" xfId="1">
      <alignment horizontal="center" vertical="center"/>
    </xf>
    <xf numFmtId="0" fontId="14" fillId="11" borderId="2" applyAlignment="1" pivotButton="0" quotePrefix="0" xfId="1">
      <alignment horizontal="center" vertical="center"/>
    </xf>
    <xf numFmtId="0" fontId="14" fillId="12" borderId="2" applyAlignment="1" pivotButton="0" quotePrefix="0" xfId="1">
      <alignment horizontal="center" vertical="center"/>
    </xf>
    <xf numFmtId="0" fontId="6" fillId="13" borderId="2" applyAlignment="1" pivotButton="0" quotePrefix="0" xfId="1">
      <alignment horizontal="left" vertical="center"/>
    </xf>
    <xf numFmtId="0" fontId="10" fillId="0" borderId="0" applyAlignment="1" pivotButton="0" quotePrefix="0" xfId="1">
      <alignment horizontal="center" vertical="center"/>
    </xf>
    <xf numFmtId="0" fontId="10" fillId="14" borderId="0" applyAlignment="1" pivotButton="0" quotePrefix="0" xfId="1">
      <alignment horizontal="center" vertical="center"/>
    </xf>
    <xf numFmtId="0" fontId="8" fillId="14" borderId="0" applyAlignment="1" pivotButton="0" quotePrefix="0" xfId="1">
      <alignment horizontal="center" vertical="center"/>
    </xf>
    <xf numFmtId="0" fontId="2" fillId="14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11" fillId="0" borderId="2" applyAlignment="1" pivotButton="0" quotePrefix="0" xfId="1">
      <alignment vertical="center"/>
    </xf>
    <xf numFmtId="0" fontId="14" fillId="0" borderId="2" applyAlignment="1" pivotButton="0" quotePrefix="0" xfId="1">
      <alignment vertical="center"/>
    </xf>
    <xf numFmtId="0" fontId="14" fillId="15" borderId="2" applyAlignment="1" pivotButton="0" quotePrefix="0" xfId="1">
      <alignment vertical="center"/>
    </xf>
    <xf numFmtId="164" fontId="14" fillId="15" borderId="2" applyAlignment="1" pivotButton="0" quotePrefix="0" xfId="1">
      <alignment vertical="center"/>
    </xf>
    <xf numFmtId="164" fontId="14" fillId="15" borderId="2" applyAlignment="1" pivotButton="0" quotePrefix="0" xfId="1">
      <alignment horizontal="right" vertical="center"/>
    </xf>
    <xf numFmtId="20" fontId="14" fillId="15" borderId="2" applyAlignment="1" pivotButton="0" quotePrefix="0" xfId="1">
      <alignment vertical="center"/>
    </xf>
    <xf numFmtId="38" fontId="14" fillId="0" borderId="2" applyAlignment="1" pivotButton="0" quotePrefix="0" xfId="1">
      <alignment vertical="center"/>
    </xf>
    <xf numFmtId="38" fontId="14" fillId="15" borderId="2" applyAlignment="1" pivotButton="0" quotePrefix="0" xfId="1">
      <alignment vertical="center"/>
    </xf>
    <xf numFmtId="38" fontId="14" fillId="9" borderId="2" applyAlignment="1" pivotButton="0" quotePrefix="0" xfId="1">
      <alignment vertical="center"/>
    </xf>
    <xf numFmtId="3" fontId="14" fillId="0" borderId="2" applyAlignment="1" pivotButton="0" quotePrefix="0" xfId="1">
      <alignment vertical="center"/>
    </xf>
    <xf numFmtId="3" fontId="14" fillId="0" borderId="2" applyAlignment="1" pivotButton="0" quotePrefix="0" xfId="1">
      <alignment horizontal="center" vertical="center"/>
    </xf>
    <xf numFmtId="3" fontId="14" fillId="16" borderId="2" applyAlignment="1" pivotButton="0" quotePrefix="0" xfId="1">
      <alignment vertical="center"/>
    </xf>
    <xf numFmtId="14" fontId="14" fillId="0" borderId="2" applyAlignment="1" pivotButton="0" quotePrefix="0" xfId="1">
      <alignment horizontal="center" vertical="center"/>
    </xf>
    <xf numFmtId="14" fontId="14" fillId="0" borderId="2" applyAlignment="1" pivotButton="0" quotePrefix="0" xfId="1">
      <alignment vertical="center"/>
    </xf>
    <xf numFmtId="56" fontId="6" fillId="0" borderId="2" applyAlignment="1" pivotButton="0" quotePrefix="0" xfId="1">
      <alignment vertical="center"/>
    </xf>
    <xf numFmtId="38" fontId="8" fillId="0" borderId="0" applyAlignment="1" pivotButton="0" quotePrefix="0" xfId="1">
      <alignment horizontal="right" vertical="center"/>
    </xf>
    <xf numFmtId="164" fontId="14" fillId="0" borderId="2" applyAlignment="1" pivotButton="0" quotePrefix="0" xfId="1">
      <alignment vertical="center"/>
    </xf>
    <xf numFmtId="164" fontId="14" fillId="0" borderId="2" applyAlignment="1" pivotButton="0" quotePrefix="0" xfId="1">
      <alignment horizontal="right" vertical="center"/>
    </xf>
    <xf numFmtId="20" fontId="14" fillId="0" borderId="2" applyAlignment="1" pivotButton="0" quotePrefix="0" xfId="1">
      <alignment vertical="center"/>
    </xf>
    <xf numFmtId="38" fontId="14" fillId="4" borderId="2" applyAlignment="1" pivotButton="0" quotePrefix="0" xfId="1">
      <alignment vertical="center"/>
    </xf>
    <xf numFmtId="0" fontId="6" fillId="0" borderId="2" applyAlignment="1" pivotButton="0" quotePrefix="0" xfId="1">
      <alignment vertical="center"/>
    </xf>
    <xf numFmtId="0" fontId="9" fillId="17" borderId="0" applyAlignment="1" pivotButton="0" quotePrefix="0" xfId="1">
      <alignment vertical="center"/>
    </xf>
    <xf numFmtId="164" fontId="14" fillId="6" borderId="2" applyAlignment="1" pivotButton="0" quotePrefix="0" xfId="1">
      <alignment horizontal="right" vertical="center"/>
    </xf>
    <xf numFmtId="38" fontId="8" fillId="18" borderId="0" applyAlignment="1" pivotButton="0" quotePrefix="0" xfId="1">
      <alignment vertical="center"/>
    </xf>
    <xf numFmtId="0" fontId="9" fillId="17" borderId="3" applyAlignment="1" pivotButton="0" quotePrefix="0" xfId="1">
      <alignment vertical="center"/>
    </xf>
    <xf numFmtId="38" fontId="9" fillId="17" borderId="0" applyAlignment="1" pivotButton="0" quotePrefix="0" xfId="2">
      <alignment vertical="center"/>
    </xf>
    <xf numFmtId="38" fontId="9" fillId="17" borderId="0" applyAlignment="1" pivotButton="0" quotePrefix="0" xfId="1">
      <alignment vertical="center"/>
    </xf>
    <xf numFmtId="38" fontId="2" fillId="0" borderId="0" applyAlignment="1" pivotButton="0" quotePrefix="0" xfId="1">
      <alignment vertical="center"/>
    </xf>
    <xf numFmtId="3" fontId="14" fillId="4" borderId="2" applyAlignment="1" pivotButton="0" quotePrefix="0" xfId="1">
      <alignment horizontal="center" vertical="center"/>
    </xf>
    <xf numFmtId="38" fontId="14" fillId="19" borderId="2" applyAlignment="1" pivotButton="0" quotePrefix="0" xfId="1">
      <alignment vertical="center"/>
    </xf>
    <xf numFmtId="38" fontId="8" fillId="4" borderId="0" applyAlignment="1" pivotButton="0" quotePrefix="0" xfId="1">
      <alignment vertical="center"/>
    </xf>
    <xf numFmtId="164" fontId="14" fillId="4" borderId="2" applyAlignment="1" pivotButton="0" quotePrefix="0" xfId="1">
      <alignment vertical="center"/>
    </xf>
    <xf numFmtId="14" fontId="14" fillId="0" borderId="4" applyAlignment="1" pivotButton="0" quotePrefix="0" xfId="1">
      <alignment horizontal="center" vertical="center"/>
    </xf>
    <xf numFmtId="38" fontId="14" fillId="0" borderId="4" applyAlignment="1" pivotButton="0" quotePrefix="0" xfId="1">
      <alignment vertical="center"/>
    </xf>
    <xf numFmtId="38" fontId="14" fillId="0" borderId="5" applyAlignment="1" pivotButton="0" quotePrefix="0" xfId="1">
      <alignment vertical="center"/>
    </xf>
    <xf numFmtId="38" fontId="14" fillId="0" borderId="6" applyAlignment="1" pivotButton="0" quotePrefix="0" xfId="1">
      <alignment vertical="center"/>
    </xf>
    <xf numFmtId="38" fontId="14" fillId="0" borderId="7" applyAlignment="1" pivotButton="0" quotePrefix="0" xfId="1">
      <alignment vertical="center"/>
    </xf>
    <xf numFmtId="3" fontId="2" fillId="17" borderId="0" applyAlignment="1" pivotButton="0" quotePrefix="0" xfId="1">
      <alignment vertical="center"/>
    </xf>
    <xf numFmtId="164" fontId="14" fillId="7" borderId="2" applyAlignment="1" pivotButton="0" quotePrefix="0" xfId="1">
      <alignment vertical="center"/>
    </xf>
    <xf numFmtId="164" fontId="14" fillId="7" borderId="2" applyAlignment="1" pivotButton="0" quotePrefix="0" xfId="1">
      <alignment horizontal="right" vertical="center"/>
    </xf>
    <xf numFmtId="0" fontId="8" fillId="7" borderId="0" applyAlignment="1" pivotButton="0" quotePrefix="0" xfId="1">
      <alignment vertical="center"/>
    </xf>
    <xf numFmtId="38" fontId="8" fillId="7" borderId="0" applyAlignment="1" pivotButton="0" quotePrefix="0" xfId="1">
      <alignment vertical="center"/>
    </xf>
    <xf numFmtId="38" fontId="8" fillId="20" borderId="0" applyAlignment="1" pivotButton="0" quotePrefix="0" xfId="1">
      <alignment vertical="center"/>
    </xf>
    <xf numFmtId="0" fontId="14" fillId="0" borderId="0" applyAlignment="1" pivotButton="0" quotePrefix="0" xfId="1">
      <alignment vertical="center"/>
    </xf>
    <xf numFmtId="3" fontId="14" fillId="0" borderId="0" applyAlignment="1" pivotButton="0" quotePrefix="0" xfId="1">
      <alignment vertical="center"/>
    </xf>
    <xf numFmtId="14" fontId="14" fillId="0" borderId="8" applyAlignment="1" pivotButton="0" quotePrefix="0" xfId="1">
      <alignment vertical="center"/>
    </xf>
    <xf numFmtId="0" fontId="14" fillId="0" borderId="8" applyAlignment="1" pivotButton="0" quotePrefix="0" xfId="1">
      <alignment vertical="center"/>
    </xf>
    <xf numFmtId="20" fontId="1" fillId="0" borderId="0" applyAlignment="1" pivotButton="0" quotePrefix="0" xfId="1">
      <alignment vertical="center"/>
    </xf>
    <xf numFmtId="0" fontId="11" fillId="0" borderId="0" applyAlignment="1" pivotButton="0" quotePrefix="0" xfId="1">
      <alignment vertical="center"/>
    </xf>
    <xf numFmtId="164" fontId="14" fillId="0" borderId="0" applyAlignment="1" pivotButton="0" quotePrefix="0" xfId="1">
      <alignment vertical="center"/>
    </xf>
    <xf numFmtId="164" fontId="14" fillId="0" borderId="0" applyAlignment="1" pivotButton="0" quotePrefix="0" xfId="1">
      <alignment horizontal="right" vertical="center"/>
    </xf>
    <xf numFmtId="20" fontId="14" fillId="0" borderId="0" applyAlignment="1" pivotButton="0" quotePrefix="0" xfId="1">
      <alignment vertical="center"/>
    </xf>
    <xf numFmtId="38" fontId="14" fillId="0" borderId="0" applyAlignment="1" pivotButton="0" quotePrefix="0" xfId="1">
      <alignment vertical="center"/>
    </xf>
    <xf numFmtId="38" fontId="14" fillId="15" borderId="0" applyAlignment="1" pivotButton="0" quotePrefix="0" xfId="1">
      <alignment vertical="center"/>
    </xf>
    <xf numFmtId="3" fontId="14" fillId="0" borderId="0" applyAlignment="1" pivotButton="0" quotePrefix="0" xfId="1">
      <alignment horizontal="center" vertical="center"/>
    </xf>
    <xf numFmtId="14" fontId="14" fillId="0" borderId="0" applyAlignment="1" pivotButton="0" quotePrefix="0" xfId="1">
      <alignment horizontal="center" vertical="center"/>
    </xf>
    <xf numFmtId="14" fontId="2" fillId="0" borderId="0" applyAlignment="1" pivotButton="0" quotePrefix="0" xfId="1">
      <alignment vertical="center"/>
    </xf>
    <xf numFmtId="55" fontId="8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0" fontId="14" fillId="0" borderId="2" applyAlignment="1" pivotButton="0" quotePrefix="0" xfId="1">
      <alignment vertical="center"/>
    </xf>
    <xf numFmtId="38" fontId="14" fillId="0" borderId="2" applyAlignment="1" pivotButton="0" quotePrefix="0" xfId="1">
      <alignment vertical="center"/>
    </xf>
    <xf numFmtId="0" fontId="0" fillId="0" borderId="0" pivotButton="0" quotePrefix="0" xfId="0"/>
    <xf numFmtId="164" fontId="6" fillId="2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0" fontId="10" fillId="6" borderId="1" applyAlignment="1" pivotButton="0" quotePrefix="0" xfId="1">
      <alignment horizontal="left" vertical="top" wrapText="1"/>
    </xf>
    <xf numFmtId="0" fontId="0" fillId="0" borderId="1" pivotButton="0" quotePrefix="0" xfId="0"/>
    <xf numFmtId="164" fontId="14" fillId="15" borderId="2" applyAlignment="1" pivotButton="0" quotePrefix="0" xfId="1">
      <alignment vertical="center"/>
    </xf>
    <xf numFmtId="164" fontId="14" fillId="15" borderId="2" applyAlignment="1" pivotButton="0" quotePrefix="0" xfId="1">
      <alignment horizontal="right" vertical="center"/>
    </xf>
    <xf numFmtId="164" fontId="14" fillId="0" borderId="2" applyAlignment="1" pivotButton="0" quotePrefix="0" xfId="1">
      <alignment vertical="center"/>
    </xf>
    <xf numFmtId="164" fontId="14" fillId="0" borderId="2" applyAlignment="1" pivotButton="0" quotePrefix="0" xfId="1">
      <alignment horizontal="right" vertical="center"/>
    </xf>
    <xf numFmtId="164" fontId="14" fillId="6" borderId="2" applyAlignment="1" pivotButton="0" quotePrefix="0" xfId="1">
      <alignment horizontal="right" vertical="center"/>
    </xf>
    <xf numFmtId="164" fontId="14" fillId="4" borderId="2" applyAlignment="1" pivotButton="0" quotePrefix="0" xfId="1">
      <alignment vertical="center"/>
    </xf>
    <xf numFmtId="164" fontId="14" fillId="7" borderId="2" applyAlignment="1" pivotButton="0" quotePrefix="0" xfId="1">
      <alignment vertical="center"/>
    </xf>
    <xf numFmtId="164" fontId="14" fillId="7" borderId="2" applyAlignment="1" pivotButton="0" quotePrefix="0" xfId="1">
      <alignment horizontal="right" vertical="center"/>
    </xf>
    <xf numFmtId="164" fontId="14" fillId="0" borderId="0" applyAlignment="1" pivotButton="0" quotePrefix="0" xfId="1">
      <alignment vertical="center"/>
    </xf>
    <xf numFmtId="164" fontId="14" fillId="0" borderId="0" applyAlignment="1" pivotButton="0" quotePrefix="0" xfId="1">
      <alignment horizontal="right" vertical="center"/>
    </xf>
    <xf numFmtId="164" fontId="1" fillId="0" borderId="0" applyAlignment="1" pivotButton="0" quotePrefix="0" xfId="1">
      <alignment vertical="center"/>
    </xf>
  </cellXfs>
  <cellStyles count="3">
    <cellStyle name="標準" xfId="0" builtinId="0"/>
    <cellStyle name="標準 2" xfId="1"/>
    <cellStyle name="桁区切り 2" xfId="2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DJ260"/>
  <sheetViews>
    <sheetView zoomScale="120" zoomScaleNormal="120" workbookViewId="0">
      <pane xSplit="3" ySplit="6" topLeftCell="Y7" activePane="bottomRight" state="frozen"/>
      <selection pane="topRight" activeCell="D1" sqref="D1"/>
      <selection pane="bottomLeft" activeCell="A7" sqref="A7"/>
      <selection pane="bottomRight" activeCell="AI64" sqref="AI64"/>
    </sheetView>
  </sheetViews>
  <sheetFormatPr baseColWidth="10" defaultColWidth="9.5703125" defaultRowHeight="15" customHeight="1"/>
  <cols>
    <col width="3.5703125" customWidth="1" style="17" min="1" max="1"/>
    <col width="13.5703125" customWidth="1" style="17" min="2" max="2"/>
    <col width="10.5703125" customWidth="1" style="17" min="3" max="3"/>
    <col width="9" customWidth="1" style="17" min="4" max="4"/>
    <col width="5.5703125" customWidth="1" style="17" min="5" max="5"/>
    <col width="7.5703125" customWidth="1" style="17" min="6" max="6"/>
    <col width="5.5703125" customWidth="1" style="17" min="7" max="9"/>
    <col width="9.140625" customWidth="1" style="17" min="10" max="10"/>
    <col hidden="1" width="1.85546875" customWidth="1" style="17" min="11" max="11"/>
    <col width="7.140625" customWidth="1" style="17" min="12" max="19"/>
    <col width="8.5703125" bestFit="1" customWidth="1" style="17" min="20" max="20"/>
    <col width="9" customWidth="1" style="17" min="21" max="23"/>
    <col width="3.28515625" customWidth="1" style="17" min="24" max="24"/>
    <col width="7" customWidth="1" style="17" min="25" max="28"/>
    <col hidden="1" width="5.5703125" customWidth="1" style="17" min="29" max="29"/>
    <col width="10" customWidth="1" style="17" min="30" max="30"/>
    <col width="2.7109375" customWidth="1" style="17" min="31" max="31"/>
    <col width="7.85546875" customWidth="1" style="17" min="32" max="36"/>
    <col width="4" customWidth="1" style="17" min="37" max="37"/>
    <col hidden="1" width="5.5703125" customWidth="1" style="17" min="38" max="38"/>
    <col width="7.28515625" customWidth="1" style="17" min="39" max="39"/>
    <col width="5.5703125" customWidth="1" style="17" min="40" max="41"/>
    <col width="6.42578125" customWidth="1" style="17" min="42" max="42"/>
    <col width="5.5703125" customWidth="1" style="17" min="43" max="43"/>
    <col width="6.85546875" customWidth="1" style="17" min="44" max="44"/>
    <col width="14.140625" customWidth="1" style="17" min="45" max="45"/>
    <col width="8.28515625" customWidth="1" style="17" min="46" max="46"/>
    <col width="8.42578125" customWidth="1" style="17" min="47" max="47"/>
    <col hidden="1" width="10.7109375" customWidth="1" style="17" min="48" max="48"/>
    <col width="8.85546875" customWidth="1" style="17" min="49" max="49"/>
    <col width="11" bestFit="1" customWidth="1" style="17" min="50" max="50"/>
    <col width="5.5703125" customWidth="1" style="17" min="51" max="52"/>
    <col width="6.7109375" customWidth="1" style="17" min="53" max="53"/>
    <col width="5.5703125" customWidth="1" style="17" min="54" max="58"/>
    <col width="2.28515625" customWidth="1" style="17" min="59" max="59"/>
    <col width="5.5703125" customWidth="1" style="17" min="60" max="60"/>
    <col width="8.140625" bestFit="1" customWidth="1" style="17" min="61" max="61"/>
    <col width="2.7109375" customWidth="1" style="17" min="62" max="62"/>
    <col width="9.28515625" customWidth="1" style="17" min="63" max="63"/>
    <col width="7.5703125" customWidth="1" style="17" min="64" max="64"/>
    <col width="9.28515625" customWidth="1" style="17" min="65" max="65"/>
    <col width="8.7109375" customWidth="1" style="17" min="66" max="66"/>
    <col width="51.140625" customWidth="1" style="17" min="67" max="67"/>
    <col width="5.5703125" customWidth="1" style="17" min="68" max="75"/>
    <col width="6.5703125" customWidth="1" style="17" min="76" max="76"/>
    <col width="6.28515625" customWidth="1" style="17" min="77" max="77"/>
    <col width="7.42578125" customWidth="1" style="17" min="78" max="78"/>
    <col width="6.28515625" customWidth="1" style="17" min="79" max="79"/>
    <col width="5.5703125" customWidth="1" style="17" min="80" max="80"/>
    <col width="7" customWidth="1" style="17" min="81" max="82"/>
    <col width="1.28515625" customWidth="1" style="17" min="83" max="83"/>
    <col width="8.42578125" customWidth="1" style="17" min="84" max="84"/>
    <col width="7.5703125" customWidth="1" style="17" min="85" max="85"/>
    <col width="9.140625" customWidth="1" style="17" min="86" max="86"/>
    <col width="9.85546875" customWidth="1" style="17" min="87" max="87"/>
    <col width="8.140625" customWidth="1" style="17" min="88" max="88"/>
    <col width="9.28515625" customWidth="1" style="17" min="89" max="89"/>
    <col width="5.5703125" customWidth="1" style="17" min="90" max="90"/>
    <col width="7.28515625" bestFit="1" customWidth="1" style="17" min="91" max="92"/>
    <col width="6.5703125" customWidth="1" style="17" min="93" max="93"/>
    <col width="9.42578125" bestFit="1" customWidth="1" style="17" min="94" max="94"/>
    <col width="7.140625" customWidth="1" style="17" min="95" max="95"/>
    <col width="8.140625" bestFit="1" customWidth="1" style="17" min="96" max="96"/>
    <col width="5.5703125" customWidth="1" style="17" min="97" max="103"/>
    <col width="9.140625" customWidth="1" style="17" min="104" max="104"/>
    <col width="8.140625" customWidth="1" style="17" min="105" max="105"/>
    <col width="5.5703125" customWidth="1" style="17" min="106" max="114"/>
    <col width="9.5703125" customWidth="1" style="17" min="115" max="16384"/>
  </cols>
  <sheetData>
    <row r="1" ht="19.5" customHeight="1" s="126">
      <c r="A1" s="1" t="inlineStr">
        <is>
          <t>2024年　月度</t>
        </is>
      </c>
      <c r="C1" s="3" t="inlineStr">
        <is>
          <t>所定労働日数</t>
        </is>
      </c>
      <c r="D1" s="3" t="n"/>
      <c r="E1" s="3" t="inlineStr">
        <is>
          <t>フレックス法定労働時間</t>
        </is>
      </c>
      <c r="F1" s="3" t="n"/>
      <c r="J1" s="5" t="inlineStr">
        <is>
          <t>３１日→１７７H
３０日→１７１H
２９日→１６５H
２８日→１６０H</t>
        </is>
      </c>
      <c r="L1" s="6" t="n"/>
      <c r="M1" s="7" t="n"/>
      <c r="S1" s="8" t="inlineStr">
        <is>
          <t>2023年9月より手当変更</t>
        </is>
      </c>
      <c r="T1" s="8" t="n"/>
      <c r="U1" s="8" t="n"/>
      <c r="V1" s="8" t="n"/>
      <c r="W1" s="8" t="n"/>
      <c r="X1" s="8" t="n"/>
      <c r="Y1" s="8" t="n"/>
      <c r="AF1" s="9" t="n"/>
      <c r="AG1" s="9" t="n"/>
      <c r="AH1" s="9" t="n"/>
      <c r="AR1" s="10" t="inlineStr">
        <is>
          <t>202306月より変更</t>
        </is>
      </c>
      <c r="BN1" s="11" t="n"/>
      <c r="BO1" s="6" t="n"/>
      <c r="BP1" s="12" t="n"/>
      <c r="BQ1" s="12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F1" s="13" t="n"/>
      <c r="CG1" s="13" t="n"/>
      <c r="CH1" s="13" t="n"/>
      <c r="CI1" s="13" t="n"/>
      <c r="CJ1" s="13" t="n"/>
      <c r="CK1" s="13" t="n"/>
      <c r="CL1" s="13" t="n"/>
      <c r="CM1" s="13" t="n"/>
      <c r="CN1" s="13" t="n"/>
      <c r="CO1" s="13" t="n"/>
      <c r="CP1" s="13" t="n"/>
      <c r="CQ1" s="13" t="n"/>
      <c r="CR1" s="13" t="n"/>
      <c r="CS1" s="13" t="n"/>
      <c r="CT1" s="6" t="n"/>
      <c r="CU1" s="6" t="n"/>
      <c r="CV1" s="6" t="n"/>
    </row>
    <row r="2" ht="39" customHeight="1" s="126">
      <c r="A2" s="14" t="n"/>
      <c r="B2" s="14" t="n"/>
      <c r="C2" s="15" t="n"/>
      <c r="D2" s="3" t="inlineStr">
        <is>
          <t>日</t>
        </is>
      </c>
      <c r="E2" s="127" t="n"/>
      <c r="F2" s="3" t="inlineStr">
        <is>
          <t>H</t>
        </is>
      </c>
      <c r="L2" s="10" t="n"/>
      <c r="M2" s="128" t="n"/>
      <c r="N2" s="19" t="n"/>
      <c r="O2" s="19" t="n"/>
      <c r="P2" s="19" t="n"/>
      <c r="Q2" s="10" t="n"/>
      <c r="R2" s="10" t="n"/>
      <c r="S2" s="10" t="n"/>
      <c r="T2" s="10" t="n"/>
      <c r="U2" s="10" t="n"/>
      <c r="V2" s="10" t="n"/>
      <c r="W2" s="14" t="n"/>
      <c r="Y2" s="20" t="n"/>
      <c r="Z2" s="21" t="inlineStr">
        <is>
          <t>朝倉さん・堀田さん・善山さん・濱畑さん・山本みずきさんはリモート手当上限なし</t>
        </is>
      </c>
      <c r="AA2" s="21" t="n"/>
      <c r="AB2" s="21" t="n"/>
      <c r="AC2" s="21" t="inlineStr">
        <is>
          <t>コロナ状況続く限り</t>
        </is>
      </c>
      <c r="AD2" s="21" t="n"/>
      <c r="AE2" s="22" t="n"/>
      <c r="AF2" s="23" t="inlineStr">
        <is>
          <t>出社手当復活</t>
        </is>
      </c>
      <c r="AG2" s="23" t="inlineStr">
        <is>
          <t>ランチ手当新設</t>
        </is>
      </c>
      <c r="AH2" s="24" t="n"/>
      <c r="AJ2" s="25" t="inlineStr">
        <is>
          <t>おかし手当最低ﾗｲﾝ→</t>
        </is>
      </c>
      <c r="AK2" s="26" t="n">
        <v>50</v>
      </c>
      <c r="AL2" s="26" t="n"/>
      <c r="AM2" s="10" t="n"/>
      <c r="AN2" s="10" t="n"/>
      <c r="AO2" s="10" t="n"/>
      <c r="AP2" s="27" t="inlineStr">
        <is>
          <t>定期代は
固定になれば通勤費扱い</t>
        </is>
      </c>
      <c r="AR2" s="129" t="inlineStr">
        <is>
          <t>・当日2h超移動：2000円
・宿泊：2000円
・休日＆当日2h超移動：3000円
・会食あり：マイナス1000円
・前泊の場合は当日移動2h超してもつかない/宿泊のみ：2000円</t>
        </is>
      </c>
      <c r="BO2" s="6" t="n"/>
      <c r="BP2" s="12" t="n"/>
      <c r="BQ2" s="12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6" t="n"/>
      <c r="CU2" s="6" t="n"/>
      <c r="CV2" s="6" t="n"/>
    </row>
    <row r="3" ht="18.75" customHeight="1" s="126">
      <c r="J3" s="12" t="inlineStr">
        <is>
          <t>ｱﾙﾊﾞｲﾄは手入力</t>
        </is>
      </c>
      <c r="L3" s="12" t="inlineStr">
        <is>
          <t>基本給÷157×時間外</t>
        </is>
      </c>
      <c r="M3" s="12" t="inlineStr">
        <is>
          <t>ｱﾙﾊﾞｲﾄは手入力</t>
        </is>
      </c>
      <c r="N3" s="29" t="n"/>
      <c r="O3" s="29" t="inlineStr">
        <is>
          <t>深夜時間40h超の社員+ｱﾙﾊﾞｲﾄ</t>
        </is>
      </c>
      <c r="P3" s="6" t="inlineStr">
        <is>
          <t>基本給÷該当月の所定労働日数×不就労日数</t>
        </is>
      </c>
      <c r="Q3" s="6" t="inlineStr">
        <is>
          <t>基本給÷所定労働時間×不就労時間</t>
        </is>
      </c>
      <c r="R3" s="6" t="inlineStr">
        <is>
          <t>基本給÷所定労働時間×不就労時間</t>
        </is>
      </c>
      <c r="Y3" s="12" t="inlineStr">
        <is>
          <t>1回1000円</t>
        </is>
      </c>
      <c r="Z3" s="30" t="inlineStr">
        <is>
          <t>1日225円上限10日分</t>
        </is>
      </c>
      <c r="AB3" s="30" t="inlineStr">
        <is>
          <t>1日300円上限10日分</t>
        </is>
      </c>
      <c r="AJ3" s="25" t="inlineStr">
        <is>
          <t>運動手当最低ﾗｲﾝ→</t>
        </is>
      </c>
      <c r="AK3" s="26" t="n"/>
      <c r="AL3" s="10" t="n"/>
      <c r="AM3" s="10" t="n"/>
      <c r="AN3" s="30" t="inlineStr">
        <is>
          <t>限度額適用あったら</t>
        </is>
      </c>
      <c r="AO3" s="10" t="n"/>
      <c r="BO3" s="6" t="n"/>
      <c r="BP3" s="12" t="n"/>
      <c r="BQ3" s="12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6" t="n"/>
      <c r="CU3" s="6" t="n"/>
      <c r="CV3" s="6" t="n"/>
    </row>
    <row r="4" ht="21" customHeight="1" s="126">
      <c r="A4" s="12" t="n"/>
      <c r="B4" s="12" t="n"/>
      <c r="C4" s="12" t="n"/>
      <c r="D4" s="12" t="inlineStr">
        <is>
          <t>※自動計算</t>
        </is>
      </c>
      <c r="E4" s="12" t="inlineStr">
        <is>
          <t>※kincone</t>
        </is>
      </c>
      <c r="F4" s="12" t="inlineStr">
        <is>
          <t>※kincone</t>
        </is>
      </c>
      <c r="G4" s="12" t="inlineStr">
        <is>
          <t>※kincone</t>
        </is>
      </c>
      <c r="H4" s="12" t="inlineStr">
        <is>
          <t>※kincone</t>
        </is>
      </c>
      <c r="I4" s="12" t="inlineStr">
        <is>
          <t>※kincone</t>
        </is>
      </c>
      <c r="J4" s="12" t="inlineStr">
        <is>
          <t>※自動計算</t>
        </is>
      </c>
      <c r="K4" s="12" t="n"/>
      <c r="L4" s="12" t="inlineStr">
        <is>
          <t>※自動計算（100%）</t>
        </is>
      </c>
      <c r="M4" s="12" t="inlineStr">
        <is>
          <t>※自動計算（125%）</t>
        </is>
      </c>
      <c r="N4" s="12" t="inlineStr">
        <is>
          <t>※kincone（135%）</t>
        </is>
      </c>
      <c r="O4" s="12" t="inlineStr">
        <is>
          <t>※kincone（25%）</t>
        </is>
      </c>
      <c r="P4" s="12" t="inlineStr">
        <is>
          <t>※kincone</t>
        </is>
      </c>
      <c r="Q4" s="12" t="inlineStr">
        <is>
          <t>※kincone</t>
        </is>
      </c>
      <c r="R4" s="12" t="inlineStr">
        <is>
          <t>※自動計算</t>
        </is>
      </c>
      <c r="S4" s="12" t="inlineStr">
        <is>
          <t>※自動計算</t>
        </is>
      </c>
      <c r="T4" s="12" t="n"/>
      <c r="U4" s="30" t="n"/>
      <c r="V4" s="30" t="n"/>
      <c r="W4" s="30" t="n"/>
      <c r="X4" s="12" t="n"/>
      <c r="Y4" s="12" t="inlineStr">
        <is>
          <t>リモート飲み会</t>
        </is>
      </c>
      <c r="Z4" s="12" t="inlineStr">
        <is>
          <t>リモートお菓子飲み物</t>
        </is>
      </c>
      <c r="AA4" s="12" t="inlineStr">
        <is>
          <t>※自動計算</t>
        </is>
      </c>
      <c r="AB4" s="12" t="inlineStr">
        <is>
          <t>リモート光熱費</t>
        </is>
      </c>
      <c r="AC4" s="12" t="inlineStr">
        <is>
          <t>リモート改善</t>
        </is>
      </c>
      <c r="AD4" s="12" t="inlineStr">
        <is>
          <t>※自動計算</t>
        </is>
      </c>
      <c r="AE4" s="12" t="n"/>
      <c r="AF4" s="30" t="inlineStr">
        <is>
          <t>通勤：2000円/日上限10日</t>
        </is>
      </c>
      <c r="AG4" s="30" t="inlineStr">
        <is>
          <t>500円/日上限10日</t>
        </is>
      </c>
      <c r="AH4" s="31" t="inlineStr">
        <is>
          <t>3000円/日</t>
        </is>
      </c>
      <c r="AI4" s="12" t="n"/>
      <c r="AJ4" s="12" t="inlineStr">
        <is>
          <t>※自動計算</t>
        </is>
      </c>
      <c r="AK4" s="12" t="n"/>
      <c r="AL4" s="12" t="inlineStr">
        <is>
          <t>※自動計算</t>
        </is>
      </c>
      <c r="AM4" s="12" t="inlineStr">
        <is>
          <t>社保対象外・課税</t>
        </is>
      </c>
      <c r="AN4" s="12" t="inlineStr">
        <is>
          <t>社保対象外・非課税</t>
        </is>
      </c>
      <c r="AO4" s="12" t="inlineStr">
        <is>
          <t>社保対象外・課税のみ</t>
        </is>
      </c>
      <c r="AP4" s="12" t="n"/>
      <c r="AQ4" s="12" t="inlineStr">
        <is>
          <t>※kinconeで確認</t>
        </is>
      </c>
      <c r="AR4" s="130" t="n"/>
      <c r="AS4" s="130" t="n"/>
      <c r="AT4" s="12" t="inlineStr">
        <is>
          <t>※freeeへｲﾝﾎﾟｰﾄ(AW)</t>
        </is>
      </c>
      <c r="AU4" s="12" t="inlineStr">
        <is>
          <t>※kincone→freeeへｲﾝﾎﾟｰﾄ(AW)</t>
        </is>
      </c>
      <c r="AV4" s="12" t="inlineStr">
        <is>
          <t>※kinconeで確認　レシートのない交通費精算</t>
        </is>
      </c>
      <c r="AW4" s="12" t="n"/>
      <c r="AX4" s="12" t="n"/>
      <c r="AY4" s="12" t="n"/>
      <c r="AZ4" s="12" t="n"/>
      <c r="BA4" s="12" t="n"/>
      <c r="BB4" s="12" t="n"/>
      <c r="BC4" s="12" t="n"/>
      <c r="BD4" s="12" t="n"/>
      <c r="BE4" s="12" t="n"/>
      <c r="BF4" s="12" t="n"/>
      <c r="BG4" s="12" t="n"/>
      <c r="BH4" s="12" t="n"/>
      <c r="BI4" s="12" t="n"/>
      <c r="BJ4" s="12" t="n"/>
      <c r="BK4" s="12" t="n"/>
      <c r="BL4" s="12" t="n"/>
      <c r="BM4" s="12" t="n"/>
      <c r="BN4" s="12" t="n"/>
      <c r="BO4" s="33" t="n"/>
      <c r="BP4" s="12" t="n"/>
      <c r="BQ4" s="12" t="n"/>
      <c r="BR4" s="6" t="n"/>
      <c r="BS4" s="6" t="n"/>
      <c r="BT4" s="6" t="n"/>
      <c r="BU4" s="6" t="n"/>
      <c r="BV4" s="6" t="n"/>
      <c r="BW4" s="6" t="n"/>
      <c r="BX4" s="6" t="n"/>
      <c r="BY4" s="6" t="n"/>
      <c r="BZ4" s="6" t="n"/>
      <c r="CA4" s="6" t="n"/>
      <c r="CB4" s="6" t="n"/>
      <c r="CC4" s="6" t="n"/>
      <c r="CD4" s="6" t="n"/>
      <c r="CE4" s="12" t="n"/>
      <c r="CF4" s="13" t="n"/>
      <c r="CG4" s="13" t="n"/>
      <c r="CH4" s="13" t="n"/>
      <c r="CI4" s="13" t="n"/>
      <c r="CJ4" s="13" t="n"/>
      <c r="CK4" s="13" t="n"/>
      <c r="CL4" s="13" t="n"/>
      <c r="CM4" s="34" t="n"/>
      <c r="CN4" s="34" t="n"/>
      <c r="CO4" s="34" t="n"/>
      <c r="CP4" s="34" t="n"/>
      <c r="CQ4" s="34" t="n"/>
      <c r="CR4" s="34" t="n"/>
      <c r="CS4" s="13" t="n"/>
      <c r="CT4" s="6" t="n"/>
      <c r="CU4" s="6" t="n"/>
      <c r="CV4" s="6" t="n"/>
      <c r="CW4" s="12" t="n"/>
      <c r="CX4" s="12" t="n"/>
      <c r="CY4" s="12" t="n"/>
      <c r="CZ4" s="12" t="n"/>
      <c r="DA4" s="12" t="n"/>
      <c r="DB4" s="12" t="n"/>
      <c r="DC4" s="12" t="n"/>
      <c r="DD4" s="12" t="n"/>
      <c r="DE4" s="12" t="n"/>
      <c r="DF4" s="12" t="n"/>
      <c r="DG4" s="12" t="n"/>
      <c r="DH4" s="12" t="n"/>
      <c r="DI4" s="12" t="n"/>
      <c r="DJ4" s="12" t="n"/>
    </row>
    <row r="5" ht="22.5" customHeight="1" s="126">
      <c r="A5" s="35" t="inlineStr">
        <is>
          <t>社員No</t>
        </is>
      </c>
      <c r="B5" s="35" t="inlineStr">
        <is>
          <t>氏　名</t>
        </is>
      </c>
      <c r="C5" s="35" t="inlineStr">
        <is>
          <t>社員区分</t>
        </is>
      </c>
      <c r="D5" s="36" t="inlineStr">
        <is>
          <t>所定労働時間</t>
        </is>
      </c>
      <c r="E5" s="37" t="inlineStr">
        <is>
          <t>出勤日数</t>
        </is>
      </c>
      <c r="F5" s="37" t="inlineStr">
        <is>
          <t>総労働時間</t>
        </is>
      </c>
      <c r="G5" s="37" t="inlineStr">
        <is>
          <t>有休日数</t>
        </is>
      </c>
      <c r="H5" s="37" t="inlineStr">
        <is>
          <t>特休(有給)</t>
        </is>
      </c>
      <c r="I5" s="37" t="inlineStr">
        <is>
          <t>特休(無給)</t>
        </is>
      </c>
      <c r="J5" s="37" t="inlineStr">
        <is>
          <t>勤務+有休-日曜時間</t>
        </is>
      </c>
      <c r="K5" s="38" t="inlineStr">
        <is>
          <t>残業時間（日曜以外）</t>
        </is>
      </c>
      <c r="L5" s="37" t="inlineStr">
        <is>
          <t>所外残業時間</t>
        </is>
      </c>
      <c r="M5" s="37" t="inlineStr">
        <is>
          <t>法外残業時間</t>
        </is>
      </c>
      <c r="N5" s="37" t="inlineStr">
        <is>
          <t>法定休日時間</t>
        </is>
      </c>
      <c r="O5" s="37" t="inlineStr">
        <is>
          <t>深夜時間</t>
        </is>
      </c>
      <c r="P5" s="37" t="inlineStr">
        <is>
          <t>欠勤日数</t>
        </is>
      </c>
      <c r="Q5" s="37" t="inlineStr">
        <is>
          <t>遅刻早退時間</t>
        </is>
      </c>
      <c r="R5" s="37" t="inlineStr">
        <is>
          <t>欠勤時間</t>
        </is>
      </c>
      <c r="S5" s="37" t="inlineStr">
        <is>
          <t>有休時間</t>
        </is>
      </c>
      <c r="T5" s="39" t="n"/>
      <c r="U5" s="39" t="n"/>
      <c r="V5" s="39" t="n"/>
      <c r="W5" s="39" t="n"/>
      <c r="X5" s="40" t="inlineStr">
        <is>
          <t>ﾘﾓｰﾄ@家日数</t>
        </is>
      </c>
      <c r="Y5" s="40" t="inlineStr">
        <is>
          <t>ﾘﾓｰﾄ飲み会（課税）</t>
        </is>
      </c>
      <c r="Z5" s="40" t="inlineStr">
        <is>
          <t>ﾘﾓｰﾄお菓子飲み物手当</t>
        </is>
      </c>
      <c r="AA5" s="41" t="inlineStr">
        <is>
          <t>ﾘﾓｰﾄ手当(課税）合計</t>
        </is>
      </c>
      <c r="AB5" s="40" t="inlineStr">
        <is>
          <t>ﾘﾓｰﾄ光熱費(非）</t>
        </is>
      </c>
      <c r="AC5" s="40" t="inlineStr">
        <is>
          <t>ﾘﾓｰﾄ改善(非）</t>
        </is>
      </c>
      <c r="AD5" s="41" t="inlineStr">
        <is>
          <t>ﾘﾓｰﾄ手当(非）合計</t>
        </is>
      </c>
      <c r="AE5" s="40" t="n"/>
      <c r="AF5" s="40" t="inlineStr">
        <is>
          <t>出社手当</t>
        </is>
      </c>
      <c r="AG5" s="40" t="inlineStr">
        <is>
          <t>ランチ手当</t>
        </is>
      </c>
      <c r="AH5" s="40" t="inlineStr">
        <is>
          <t>ｲﾍﾞﾝﾄありがとう手当</t>
        </is>
      </c>
      <c r="AI5" s="40" t="inlineStr">
        <is>
          <t>前月遡及分</t>
        </is>
      </c>
      <c r="AJ5" s="41" t="inlineStr">
        <is>
          <t>その他手当</t>
        </is>
      </c>
      <c r="AK5" s="40" t="inlineStr">
        <is>
          <t>KIWIﾎﾟｲﾝﾄ</t>
        </is>
      </c>
      <c r="AL5" s="41" t="inlineStr">
        <is>
          <t>運動手当</t>
        </is>
      </c>
      <c r="AM5" s="41" t="inlineStr">
        <is>
          <t>お祝い金</t>
        </is>
      </c>
      <c r="AN5" s="41" t="inlineStr">
        <is>
          <t>慶弔見舞金</t>
        </is>
      </c>
      <c r="AO5" s="41" t="inlineStr">
        <is>
          <t>表彰金(課税)</t>
        </is>
      </c>
      <c r="AP5" s="40" t="inlineStr">
        <is>
          <t>通勤日数</t>
        </is>
      </c>
      <c r="AQ5" s="41" t="inlineStr">
        <is>
          <t>(非)通勤費</t>
        </is>
      </c>
      <c r="AR5" s="41" t="inlineStr">
        <is>
          <t>出張日当</t>
        </is>
      </c>
      <c r="AS5" s="40" t="inlineStr">
        <is>
          <t>経費申請手段</t>
        </is>
      </c>
      <c r="AT5" s="40" t="inlineStr">
        <is>
          <t>freee立替経費</t>
        </is>
      </c>
      <c r="AU5" s="40" t="inlineStr">
        <is>
          <t>kincone立替経費</t>
        </is>
      </c>
      <c r="AV5" s="40" t="inlineStr">
        <is>
          <t>立替経費交通費（kincone）</t>
        </is>
      </c>
      <c r="AW5" s="40" t="inlineStr">
        <is>
          <t>立替経費合計</t>
        </is>
      </c>
      <c r="AX5" s="41" t="inlineStr">
        <is>
          <t>その他控除</t>
        </is>
      </c>
      <c r="AY5" s="41" t="n"/>
      <c r="AZ5" s="41" t="n"/>
      <c r="BA5" s="41" t="n"/>
      <c r="BB5" s="41" t="n"/>
      <c r="BC5" s="41" t="n"/>
      <c r="BD5" s="42" t="n"/>
      <c r="BE5" s="42" t="n"/>
      <c r="BF5" s="42" t="n"/>
      <c r="BG5" s="42" t="n"/>
      <c r="BH5" s="42" t="n"/>
      <c r="BI5" s="42" t="n"/>
      <c r="BJ5" s="40" t="n"/>
      <c r="BK5" s="40" t="n"/>
      <c r="BL5" s="40" t="n"/>
      <c r="BM5" s="40" t="n"/>
      <c r="BN5" s="40" t="n"/>
      <c r="BO5" s="43" t="n"/>
      <c r="BP5" s="12" t="n"/>
      <c r="BQ5" s="44" t="n"/>
      <c r="BR5" s="45" t="n"/>
      <c r="BS5" s="45" t="n"/>
      <c r="BT5" s="45" t="n"/>
      <c r="BU5" s="45" t="n"/>
      <c r="BV5" s="45" t="n"/>
      <c r="BW5" s="45" t="n"/>
      <c r="BX5" s="45" t="n"/>
      <c r="BY5" s="45" t="n"/>
      <c r="BZ5" s="45" t="n"/>
      <c r="CA5" s="45" t="n"/>
      <c r="CB5" s="45" t="n"/>
      <c r="CC5" s="45" t="n"/>
      <c r="CD5" s="45" t="n"/>
      <c r="CE5" s="46" t="n"/>
      <c r="CF5" s="47" t="n"/>
      <c r="CG5" s="47" t="n"/>
      <c r="CH5" s="47" t="n"/>
      <c r="CI5" s="47" t="n"/>
      <c r="CJ5" s="47" t="n"/>
      <c r="CK5" s="47" t="n"/>
      <c r="CL5" s="13" t="n"/>
      <c r="CM5" s="48" t="n"/>
      <c r="CN5" s="48" t="n"/>
      <c r="CO5" s="48" t="n"/>
      <c r="CP5" s="48" t="n"/>
      <c r="CQ5" s="48" t="n"/>
      <c r="CR5" s="48" t="n"/>
      <c r="CS5" s="13" t="n"/>
      <c r="CT5" s="6" t="n"/>
      <c r="CU5" s="6" t="n"/>
      <c r="CV5" s="6" t="n"/>
    </row>
    <row r="6" ht="22.5" customHeight="1" s="126">
      <c r="A6" s="35" t="inlineStr">
        <is>
          <t>給与計算に必要な項目</t>
        </is>
      </c>
      <c r="B6" s="49" t="n"/>
      <c r="C6" s="50" t="n"/>
      <c r="D6" s="51" t="n"/>
      <c r="E6" s="52" t="inlineStr">
        <is>
          <t>○数字だけ</t>
        </is>
      </c>
      <c r="F6" s="52" t="n"/>
      <c r="G6" s="52" t="inlineStr">
        <is>
          <t>○数字だけ</t>
        </is>
      </c>
      <c r="H6" s="52" t="inlineStr">
        <is>
          <t>○数字だけ</t>
        </is>
      </c>
      <c r="I6" s="52" t="inlineStr">
        <is>
          <t>○数字だけ</t>
        </is>
      </c>
      <c r="J6" s="52" t="inlineStr">
        <is>
          <t>○ｱﾙﾊﾞｲﾄだけ</t>
        </is>
      </c>
      <c r="K6" s="53" t="n"/>
      <c r="L6" s="52" t="inlineStr">
        <is>
          <t>○</t>
        </is>
      </c>
      <c r="M6" s="52" t="inlineStr">
        <is>
          <t>○</t>
        </is>
      </c>
      <c r="N6" s="52" t="inlineStr">
        <is>
          <t>○</t>
        </is>
      </c>
      <c r="O6" s="52" t="inlineStr">
        <is>
          <t>○</t>
        </is>
      </c>
      <c r="P6" s="52" t="inlineStr">
        <is>
          <t>○数字だけ</t>
        </is>
      </c>
      <c r="Q6" s="52" t="inlineStr">
        <is>
          <t>○</t>
        </is>
      </c>
      <c r="R6" s="52" t="inlineStr">
        <is>
          <t>○</t>
        </is>
      </c>
      <c r="S6" s="52" t="n"/>
      <c r="T6" s="54" t="n"/>
      <c r="U6" s="54" t="n"/>
      <c r="V6" s="54" t="n"/>
      <c r="W6" s="54" t="n"/>
      <c r="X6" s="55" t="n"/>
      <c r="Y6" s="55" t="n"/>
      <c r="Z6" s="55" t="n"/>
      <c r="AA6" s="56" t="inlineStr">
        <is>
          <t>◯</t>
        </is>
      </c>
      <c r="AB6" s="55" t="n"/>
      <c r="AC6" s="55" t="n"/>
      <c r="AD6" s="56" t="inlineStr">
        <is>
          <t>○</t>
        </is>
      </c>
      <c r="AE6" s="55" t="n"/>
      <c r="AF6" s="55" t="n"/>
      <c r="AG6" s="55" t="n"/>
      <c r="AH6" s="55" t="n"/>
      <c r="AI6" s="55" t="n"/>
      <c r="AJ6" s="56" t="inlineStr">
        <is>
          <t>○</t>
        </is>
      </c>
      <c r="AK6" s="55" t="n"/>
      <c r="AL6" s="56" t="inlineStr">
        <is>
          <t>○</t>
        </is>
      </c>
      <c r="AM6" s="56" t="inlineStr">
        <is>
          <t>○</t>
        </is>
      </c>
      <c r="AN6" s="56" t="inlineStr">
        <is>
          <t>○</t>
        </is>
      </c>
      <c r="AO6" s="56" t="inlineStr">
        <is>
          <t>○</t>
        </is>
      </c>
      <c r="AP6" s="55" t="n"/>
      <c r="AQ6" s="56" t="inlineStr">
        <is>
          <t>○</t>
        </is>
      </c>
      <c r="AR6" s="56" t="inlineStr">
        <is>
          <t>○</t>
        </is>
      </c>
      <c r="AS6" s="55" t="n"/>
      <c r="AT6" s="55" t="n"/>
      <c r="AU6" s="55" t="n"/>
      <c r="AV6" s="55" t="n"/>
      <c r="AW6" s="55" t="inlineStr">
        <is>
          <t>○</t>
        </is>
      </c>
      <c r="AX6" s="56" t="inlineStr">
        <is>
          <t>○</t>
        </is>
      </c>
      <c r="AY6" s="56" t="n"/>
      <c r="AZ6" s="56" t="n"/>
      <c r="BA6" s="56" t="n"/>
      <c r="BB6" s="56" t="n"/>
      <c r="BC6" s="56" t="n"/>
      <c r="BD6" s="57" t="n"/>
      <c r="BE6" s="57" t="n"/>
      <c r="BF6" s="57" t="n"/>
      <c r="BG6" s="57" t="n"/>
      <c r="BH6" s="57" t="n"/>
      <c r="BI6" s="57" t="n"/>
      <c r="BJ6" s="55" t="n"/>
      <c r="BK6" s="55" t="n"/>
      <c r="BL6" s="55" t="n"/>
      <c r="BM6" s="55" t="n"/>
      <c r="BN6" s="55" t="n"/>
      <c r="BO6" s="58" t="n"/>
      <c r="BP6" s="59" t="n"/>
      <c r="BQ6" s="60" t="n"/>
      <c r="BR6" s="61" t="n"/>
      <c r="BS6" s="61" t="n"/>
      <c r="BT6" s="61" t="n"/>
      <c r="BU6" s="61" t="n"/>
      <c r="BV6" s="61" t="n"/>
      <c r="BW6" s="61" t="n"/>
      <c r="BX6" s="61" t="n"/>
      <c r="BY6" s="61" t="n"/>
      <c r="BZ6" s="61" t="n"/>
      <c r="CA6" s="61" t="n"/>
      <c r="CB6" s="61" t="n"/>
      <c r="CC6" s="61" t="n"/>
      <c r="CD6" s="61" t="n"/>
      <c r="CE6" s="62" t="n"/>
      <c r="CF6" s="48" t="n"/>
      <c r="CG6" s="48" t="n"/>
      <c r="CH6" s="48" t="n"/>
      <c r="CI6" s="48" t="n"/>
      <c r="CJ6" s="48" t="n"/>
      <c r="CK6" s="48" t="n"/>
      <c r="CL6" s="34" t="n"/>
      <c r="CM6" s="48" t="n"/>
      <c r="CN6" s="48" t="n"/>
      <c r="CO6" s="48" t="n"/>
      <c r="CP6" s="48" t="n"/>
      <c r="CQ6" s="48" t="n"/>
      <c r="CR6" s="48" t="n"/>
      <c r="CS6" s="34" t="n"/>
      <c r="CT6" s="63" t="n"/>
      <c r="CU6" s="63" t="n"/>
      <c r="CV6" s="63" t="n"/>
      <c r="CW6" s="64" t="n"/>
      <c r="CX6" s="64" t="n"/>
      <c r="CY6" s="64" t="n"/>
      <c r="CZ6" s="64" t="n"/>
      <c r="DA6" s="64" t="n"/>
      <c r="DB6" s="64" t="n"/>
      <c r="DC6" s="64" t="n"/>
      <c r="DD6" s="64" t="n"/>
      <c r="DE6" s="64" t="n"/>
      <c r="DF6" s="64" t="n"/>
      <c r="DG6" s="64" t="n"/>
      <c r="DH6" s="64" t="n"/>
      <c r="DI6" s="64" t="n"/>
      <c r="DJ6" s="64" t="n"/>
    </row>
    <row r="7" ht="22.5" customHeight="1" s="126">
      <c r="A7" s="65" t="n">
        <v>1</v>
      </c>
      <c r="B7" s="124" t="inlineStr">
        <is>
          <t>川端　光義</t>
        </is>
      </c>
      <c r="C7" s="124" t="inlineStr">
        <is>
          <t>役員</t>
        </is>
      </c>
      <c r="D7" s="67" t="n"/>
      <c r="E7" s="67" t="n"/>
      <c r="F7" s="67" t="n"/>
      <c r="G7" s="67" t="n"/>
      <c r="H7" s="67" t="n"/>
      <c r="I7" s="67" t="n"/>
      <c r="J7" s="131" t="n"/>
      <c r="K7" s="131" t="n"/>
      <c r="L7" s="132" t="n"/>
      <c r="M7" s="132" t="n"/>
      <c r="N7" s="70" t="n"/>
      <c r="O7" s="70" t="n"/>
      <c r="P7" s="67" t="n"/>
      <c r="Q7" s="70" t="n"/>
      <c r="R7" s="70" t="n"/>
      <c r="S7" s="67" t="n"/>
      <c r="T7" s="125" t="n"/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2" t="n"/>
      <c r="AE7" s="72" t="n"/>
      <c r="AF7" s="72" t="n"/>
      <c r="AG7" s="72" t="n"/>
      <c r="AH7" s="72" t="n"/>
      <c r="AI7" s="72" t="n"/>
      <c r="AJ7" s="72" t="n"/>
      <c r="AK7" s="72" t="n"/>
      <c r="AL7" s="72" t="n"/>
      <c r="AM7" s="72" t="n"/>
      <c r="AN7" s="72" t="n"/>
      <c r="AO7" s="72" t="n"/>
      <c r="AP7" s="72" t="n"/>
      <c r="AQ7" s="72" t="n"/>
      <c r="AR7" s="125" t="n"/>
      <c r="AS7" s="125" t="inlineStr">
        <is>
          <t>freee+kincone</t>
        </is>
      </c>
      <c r="AT7" s="125" t="n"/>
      <c r="AU7" s="125" t="n"/>
      <c r="AV7" s="125" t="n"/>
      <c r="AW7" s="125">
        <f>SUM(AT7:AU7)</f>
        <v/>
      </c>
      <c r="AX7" s="125" t="n"/>
      <c r="AY7" s="125" t="n"/>
      <c r="AZ7" s="125" t="n"/>
      <c r="BA7" s="73" t="n"/>
      <c r="BB7" s="73" t="n"/>
      <c r="BC7" s="73" t="n"/>
      <c r="BD7" s="74" t="n"/>
      <c r="BE7" s="74" t="n"/>
      <c r="BF7" s="74" t="n"/>
      <c r="BG7" s="75" t="n"/>
      <c r="BH7" s="124" t="n"/>
      <c r="BI7" s="125" t="n"/>
      <c r="BJ7" s="76" t="n"/>
      <c r="BK7" s="77" t="n"/>
      <c r="BL7" s="124" t="n"/>
      <c r="BM7" s="78" t="n"/>
      <c r="BN7" s="77" t="n"/>
      <c r="BO7" s="79" t="n"/>
      <c r="BP7" s="12" t="n"/>
      <c r="BQ7" s="12" t="n"/>
      <c r="BR7" s="6" t="n"/>
      <c r="BS7" s="13" t="n"/>
      <c r="BT7" s="6" t="n"/>
      <c r="BU7" s="6" t="n"/>
      <c r="BV7" s="6" t="n"/>
      <c r="BW7" s="6" t="n"/>
      <c r="BX7" s="13" t="n"/>
      <c r="BY7" s="80" t="n"/>
      <c r="BZ7" s="6" t="n"/>
      <c r="CA7" s="6" t="n"/>
      <c r="CB7" s="6" t="n"/>
      <c r="CC7" s="6" t="n"/>
      <c r="CD7" s="6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 t="n"/>
      <c r="CO7" s="13" t="n"/>
      <c r="CP7" s="13" t="n"/>
      <c r="CQ7" s="13" t="n"/>
      <c r="CR7" s="13" t="n"/>
      <c r="CS7" s="13" t="n"/>
      <c r="CT7" s="6" t="n"/>
      <c r="CU7" s="6" t="n"/>
      <c r="CV7" s="6" t="n"/>
    </row>
    <row r="8" ht="22.5" customHeight="1" s="126">
      <c r="A8" s="65" t="n">
        <v>6</v>
      </c>
      <c r="B8" s="124" t="inlineStr">
        <is>
          <t>太田　圭亮</t>
        </is>
      </c>
      <c r="C8" s="124" t="inlineStr">
        <is>
          <t>正社員</t>
        </is>
      </c>
      <c r="D8" s="133">
        <f>$C$2*"8:00"</f>
        <v/>
      </c>
      <c r="E8" s="124" t="n"/>
      <c r="F8" s="133" t="n"/>
      <c r="G8" s="124" t="n"/>
      <c r="H8" s="124" t="n"/>
      <c r="I8" s="124" t="n"/>
      <c r="J8" s="133">
        <f>F8-N8+S8</f>
        <v/>
      </c>
      <c r="K8" s="133">
        <f>IF(J8-D8&gt;=0,J8-D8,"-")</f>
        <v/>
      </c>
      <c r="L8" s="134">
        <f>IF(K8="-","0:00",IF($E$2-D8&lt;=K8,$E$2-D8,K8))</f>
        <v/>
      </c>
      <c r="M8" s="134">
        <f>IF(K8="-","0:00",K8-L8)</f>
        <v/>
      </c>
      <c r="N8" s="133" t="n"/>
      <c r="O8" s="133" t="n"/>
      <c r="P8" s="124" t="n"/>
      <c r="Q8" s="83" t="n"/>
      <c r="R8" s="133">
        <f>IF(J8&gt;=D8,0,D8-J8)</f>
        <v/>
      </c>
      <c r="S8" s="133">
        <f>SUM(G8:H8)*"8:00"</f>
        <v/>
      </c>
      <c r="T8" s="125" t="n"/>
      <c r="U8" s="84" t="n"/>
      <c r="V8" s="84" t="n"/>
      <c r="W8" s="125" t="n"/>
      <c r="X8" s="125" t="n"/>
      <c r="Y8" s="125" t="n"/>
      <c r="Z8" s="125">
        <f>IF(AK8&lt;$AK$2,0,X8*225)</f>
        <v/>
      </c>
      <c r="AA8" s="125">
        <f>SUM(Y8:Z8)</f>
        <v/>
      </c>
      <c r="AB8" s="125">
        <f>X8*300</f>
        <v/>
      </c>
      <c r="AC8" s="125" t="n"/>
      <c r="AD8" s="125">
        <f>AB8+AC8</f>
        <v/>
      </c>
      <c r="AE8" s="125">
        <f>E8-X8</f>
        <v/>
      </c>
      <c r="AF8" s="125" t="n"/>
      <c r="AG8" s="125" t="n"/>
      <c r="AH8" s="125" t="n"/>
      <c r="AI8" s="125" t="n"/>
      <c r="AJ8" s="125">
        <f>SUM(AF8:AI8)</f>
        <v/>
      </c>
      <c r="AK8" s="125" t="n"/>
      <c r="AL8" s="125">
        <f>IF(AK8&gt;=$AK$3,$AL$2,0)</f>
        <v/>
      </c>
      <c r="AM8" s="125" t="n">
        <v>0</v>
      </c>
      <c r="AN8" s="125" t="n">
        <v>0</v>
      </c>
      <c r="AO8" s="125" t="n">
        <v>0</v>
      </c>
      <c r="AP8" s="125" t="n"/>
      <c r="AQ8" s="125" t="n"/>
      <c r="AR8" s="125" t="n"/>
      <c r="AS8" s="125" t="inlineStr">
        <is>
          <t>freee+kincone</t>
        </is>
      </c>
      <c r="AT8" s="125" t="n"/>
      <c r="AU8" s="125" t="n"/>
      <c r="AV8" s="125" t="n"/>
      <c r="AW8" s="125">
        <f>SUM(AT8:AU8)</f>
        <v/>
      </c>
      <c r="AX8" s="125" t="n"/>
      <c r="AY8" s="125" t="n"/>
      <c r="AZ8" s="125" t="n"/>
      <c r="BA8" s="72" t="n"/>
      <c r="BB8" s="72" t="n"/>
      <c r="BC8" s="72" t="n"/>
      <c r="BD8" s="74" t="n"/>
      <c r="BE8" s="74" t="n"/>
      <c r="BF8" s="74" t="n"/>
      <c r="BG8" s="75" t="n"/>
      <c r="BH8" s="74" t="n"/>
      <c r="BI8" s="125" t="n"/>
      <c r="BJ8" s="124" t="n"/>
      <c r="BK8" s="77" t="n"/>
      <c r="BL8" s="124" t="n"/>
      <c r="BM8" s="78" t="n"/>
      <c r="BN8" s="77" t="n"/>
      <c r="BO8" s="85" t="n"/>
      <c r="BP8" s="12" t="n"/>
      <c r="BQ8" s="12" t="n"/>
      <c r="BR8" s="6" t="n"/>
      <c r="BS8" s="6" t="n"/>
      <c r="BT8" s="6" t="n"/>
      <c r="BU8" s="6" t="n"/>
      <c r="BV8" s="6" t="n"/>
      <c r="BW8" s="6" t="n"/>
      <c r="BX8" s="13" t="n"/>
      <c r="BY8" s="13" t="n"/>
      <c r="BZ8" s="13" t="n"/>
      <c r="CA8" s="13" t="n"/>
      <c r="CB8" s="13" t="n"/>
      <c r="CC8" s="13" t="n"/>
      <c r="CD8" s="13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 t="n"/>
      <c r="CO8" s="13" t="n"/>
      <c r="CP8" s="13" t="n"/>
      <c r="CQ8" s="13" t="n"/>
      <c r="CR8" s="13" t="n"/>
      <c r="CS8" s="13" t="n"/>
      <c r="CT8" s="6" t="n"/>
      <c r="CU8" s="6" t="n"/>
      <c r="CV8" s="13" t="n"/>
      <c r="DI8" s="13" t="n"/>
    </row>
    <row r="9" ht="22.5" customHeight="1" s="126">
      <c r="A9" s="65" t="n">
        <v>8</v>
      </c>
      <c r="B9" s="124" t="inlineStr">
        <is>
          <t>藤田　剛</t>
        </is>
      </c>
      <c r="C9" s="124" t="inlineStr">
        <is>
          <t>正社員</t>
        </is>
      </c>
      <c r="D9" s="133">
        <f>$C$2*"8:00"</f>
        <v/>
      </c>
      <c r="E9" s="124" t="n"/>
      <c r="F9" s="133" t="n"/>
      <c r="G9" s="124" t="n"/>
      <c r="H9" s="124" t="n"/>
      <c r="I9" s="124" t="n"/>
      <c r="J9" s="133">
        <f>F9-N9+S9</f>
        <v/>
      </c>
      <c r="K9" s="133">
        <f>IF(J9-D9&gt;=0,J9-D9,"-")</f>
        <v/>
      </c>
      <c r="L9" s="134">
        <f>IF(K9="-","0:00",IF($E$2-D9&lt;=K9,$E$2-D9,K9))</f>
        <v/>
      </c>
      <c r="M9" s="134">
        <f>IF(K9="-","0:00",K9-L9)</f>
        <v/>
      </c>
      <c r="N9" s="133" t="n"/>
      <c r="O9" s="133" t="n"/>
      <c r="P9" s="124" t="n"/>
      <c r="Q9" s="83" t="n"/>
      <c r="R9" s="133">
        <f>IF(J9&gt;=D9,0,D9-J9)</f>
        <v/>
      </c>
      <c r="S9" s="133">
        <f>SUM(G9:H9)*"8:00"</f>
        <v/>
      </c>
      <c r="T9" s="125" t="n"/>
      <c r="U9" s="84" t="n"/>
      <c r="V9" s="84" t="n"/>
      <c r="W9" s="125" t="n"/>
      <c r="X9" s="125" t="n"/>
      <c r="Y9" s="125" t="n"/>
      <c r="Z9" s="125">
        <f>IF(AK9&lt;$AK$2,0,X9*225)</f>
        <v/>
      </c>
      <c r="AA9" s="125">
        <f>SUM(Y9:Z9)</f>
        <v/>
      </c>
      <c r="AB9" s="125">
        <f>X9*300</f>
        <v/>
      </c>
      <c r="AC9" s="125" t="n"/>
      <c r="AD9" s="125">
        <f>AB9+AC9</f>
        <v/>
      </c>
      <c r="AE9" s="125">
        <f>E9-X9</f>
        <v/>
      </c>
      <c r="AF9" s="125" t="n"/>
      <c r="AG9" s="125" t="n"/>
      <c r="AH9" s="125" t="n"/>
      <c r="AI9" s="125" t="n"/>
      <c r="AJ9" s="125">
        <f>SUM(AF9:AI9)</f>
        <v/>
      </c>
      <c r="AK9" s="125" t="n"/>
      <c r="AL9" s="125">
        <f>IF(AK9&gt;=$AK$3,$AL$2,0)</f>
        <v/>
      </c>
      <c r="AM9" s="125" t="n">
        <v>0</v>
      </c>
      <c r="AN9" s="125" t="n">
        <v>0</v>
      </c>
      <c r="AO9" s="125" t="n">
        <v>0</v>
      </c>
      <c r="AP9" s="125" t="n"/>
      <c r="AQ9" s="125" t="n"/>
      <c r="AR9" s="125" t="n"/>
      <c r="AS9" s="125" t="inlineStr">
        <is>
          <t>freee+kincone</t>
        </is>
      </c>
      <c r="AT9" s="125" t="n"/>
      <c r="AU9" s="125" t="n"/>
      <c r="AV9" s="125" t="n"/>
      <c r="AW9" s="125">
        <f>SUM(AT9:AU9)</f>
        <v/>
      </c>
      <c r="AX9" s="125" t="n"/>
      <c r="AY9" s="125" t="n"/>
      <c r="AZ9" s="125" t="n"/>
      <c r="BA9" s="72" t="n"/>
      <c r="BB9" s="72" t="n"/>
      <c r="BC9" s="72" t="n"/>
      <c r="BD9" s="74" t="n"/>
      <c r="BE9" s="74" t="n"/>
      <c r="BF9" s="74" t="n"/>
      <c r="BG9" s="75" t="n"/>
      <c r="BH9" s="74" t="n"/>
      <c r="BI9" s="125" t="n"/>
      <c r="BJ9" s="74" t="n"/>
      <c r="BK9" s="77" t="n"/>
      <c r="BL9" s="124" t="n"/>
      <c r="BM9" s="78" t="n"/>
      <c r="BN9" s="77" t="n"/>
      <c r="BO9" s="85" t="n"/>
      <c r="BP9" s="12" t="n"/>
      <c r="BQ9" s="12" t="n"/>
      <c r="BR9" s="6" t="n"/>
      <c r="BS9" s="6" t="n"/>
      <c r="BT9" s="6" t="n"/>
      <c r="BU9" s="6" t="n"/>
      <c r="BV9" s="6" t="n"/>
      <c r="BW9" s="6" t="n"/>
      <c r="BX9" s="13" t="n"/>
      <c r="BY9" s="13" t="n"/>
      <c r="BZ9" s="13" t="n"/>
      <c r="CA9" s="13" t="n"/>
      <c r="CB9" s="13" t="n"/>
      <c r="CC9" s="13" t="n"/>
      <c r="CD9" s="13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 t="n"/>
      <c r="CO9" s="13" t="n"/>
      <c r="CP9" s="13" t="n"/>
      <c r="CQ9" s="13" t="n"/>
      <c r="CR9" s="13" t="n"/>
      <c r="CS9" s="13" t="n"/>
      <c r="CT9" s="6" t="n"/>
      <c r="CU9" s="6" t="n"/>
      <c r="CV9" s="13" t="n"/>
      <c r="DI9" s="13" t="n"/>
    </row>
    <row r="10" ht="22.5" customHeight="1" s="126" thickBot="1">
      <c r="A10" s="65" t="n">
        <v>9</v>
      </c>
      <c r="B10" s="124" t="inlineStr">
        <is>
          <t>大家　正之</t>
        </is>
      </c>
      <c r="C10" s="124" t="inlineStr">
        <is>
          <t>正社員</t>
        </is>
      </c>
      <c r="D10" s="133">
        <f>$C$2*"8:00"</f>
        <v/>
      </c>
      <c r="E10" s="124" t="n"/>
      <c r="F10" s="133" t="n"/>
      <c r="G10" s="124" t="n"/>
      <c r="H10" s="124" t="n"/>
      <c r="I10" s="124" t="n"/>
      <c r="J10" s="133">
        <f>F10-N10+S10</f>
        <v/>
      </c>
      <c r="K10" s="133">
        <f>IF(J10-D10&gt;=0,J10-D10,"-")</f>
        <v/>
      </c>
      <c r="L10" s="134">
        <f>IF(K10="-","0:00",IF($E$2-D10&lt;=K10,$E$2-D10,K10))</f>
        <v/>
      </c>
      <c r="M10" s="134">
        <f>IF(K10="-","0:00",K10-L10)</f>
        <v/>
      </c>
      <c r="N10" s="133" t="n"/>
      <c r="O10" s="133" t="n"/>
      <c r="P10" s="124" t="n"/>
      <c r="Q10" s="83" t="n"/>
      <c r="R10" s="133">
        <f>IF(J10&gt;=D10,0,D10-J10)</f>
        <v/>
      </c>
      <c r="S10" s="133">
        <f>SUM(G10:H10)*"8:00"</f>
        <v/>
      </c>
      <c r="T10" s="125" t="n"/>
      <c r="U10" s="125" t="n"/>
      <c r="V10" s="125" t="n"/>
      <c r="W10" s="125" t="n"/>
      <c r="X10" s="125" t="n"/>
      <c r="Y10" s="125" t="n"/>
      <c r="Z10" s="125">
        <f>IF(AK10&lt;$AK$2,0,X10*225)</f>
        <v/>
      </c>
      <c r="AA10" s="125">
        <f>SUM(Y10:Z10)</f>
        <v/>
      </c>
      <c r="AB10" s="125">
        <f>X10*300</f>
        <v/>
      </c>
      <c r="AC10" s="125" t="n"/>
      <c r="AD10" s="125">
        <f>AB10+AC10</f>
        <v/>
      </c>
      <c r="AE10" s="125">
        <f>E10-X10</f>
        <v/>
      </c>
      <c r="AF10" s="125" t="n"/>
      <c r="AG10" s="125" t="n"/>
      <c r="AH10" s="125" t="n"/>
      <c r="AI10" s="125" t="n"/>
      <c r="AJ10" s="125">
        <f>SUM(AF10:AI10)</f>
        <v/>
      </c>
      <c r="AK10" s="125" t="n"/>
      <c r="AL10" s="125">
        <f>IF(AK10&gt;=$AK$3,$AL$2,0)</f>
        <v/>
      </c>
      <c r="AM10" s="125" t="n">
        <v>0</v>
      </c>
      <c r="AN10" s="125" t="n">
        <v>0</v>
      </c>
      <c r="AO10" s="125" t="n">
        <v>0</v>
      </c>
      <c r="AP10" s="125" t="n"/>
      <c r="AQ10" s="125" t="n"/>
      <c r="AR10" s="125" t="n"/>
      <c r="AS10" s="125" t="inlineStr">
        <is>
          <t>freee+kincone</t>
        </is>
      </c>
      <c r="AT10" s="125" t="n"/>
      <c r="AU10" s="125" t="n"/>
      <c r="AV10" s="125" t="n"/>
      <c r="AW10" s="125">
        <f>SUM(AT10:AU10)</f>
        <v/>
      </c>
      <c r="AX10" s="125" t="n"/>
      <c r="AY10" s="125" t="n"/>
      <c r="AZ10" s="125" t="n"/>
      <c r="BA10" s="72" t="n"/>
      <c r="BB10" s="72" t="n"/>
      <c r="BC10" s="72" t="n"/>
      <c r="BD10" s="74" t="n"/>
      <c r="BE10" s="74" t="n"/>
      <c r="BF10" s="74" t="n"/>
      <c r="BG10" s="75" t="n"/>
      <c r="BH10" s="74" t="n"/>
      <c r="BI10" s="125" t="n"/>
      <c r="BJ10" s="74" t="n"/>
      <c r="BK10" s="77" t="n"/>
      <c r="BL10" s="124" t="n"/>
      <c r="BM10" s="78" t="n"/>
      <c r="BN10" s="77" t="n"/>
      <c r="BO10" s="85" t="n"/>
      <c r="BP10" s="12" t="n"/>
      <c r="BQ10" s="12" t="n"/>
      <c r="BR10" s="6" t="n"/>
      <c r="BS10" s="6" t="n"/>
      <c r="BT10" s="6" t="n"/>
      <c r="BU10" s="6" t="n"/>
      <c r="BV10" s="6" t="n"/>
      <c r="BW10" s="6" t="n"/>
      <c r="BX10" s="13" t="n"/>
      <c r="BY10" s="13" t="n"/>
      <c r="BZ10" s="13" t="n"/>
      <c r="CA10" s="13" t="n"/>
      <c r="CB10" s="13" t="n"/>
      <c r="CC10" s="13" t="n"/>
      <c r="CD10" s="13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 t="n"/>
      <c r="CO10" s="13" t="n"/>
      <c r="CP10" s="13" t="n"/>
      <c r="CQ10" s="13" t="n"/>
      <c r="CR10" s="13" t="n"/>
      <c r="CS10" s="13" t="n"/>
      <c r="CT10" s="13" t="n"/>
      <c r="CU10" s="6" t="n"/>
      <c r="CV10" s="13" t="n"/>
      <c r="CY10" s="86" t="inlineStr">
        <is>
          <t>水口さん単価</t>
        </is>
      </c>
      <c r="CZ10" s="86" t="inlineStr">
        <is>
          <t>822,000円/月で45hの残業を含む　月の所定平均は157h</t>
        </is>
      </c>
      <c r="DA10" s="86" t="n"/>
      <c r="DB10" s="86" t="n"/>
      <c r="DC10" s="86" t="n"/>
      <c r="DE10" s="63" t="n"/>
      <c r="DH10" s="63" t="n"/>
      <c r="DI10" s="13" t="n"/>
    </row>
    <row r="11" ht="22.5" customHeight="1" s="126" thickBot="1">
      <c r="A11" s="65" t="n">
        <v>10</v>
      </c>
      <c r="B11" s="124" t="inlineStr">
        <is>
          <t>水口　崇</t>
        </is>
      </c>
      <c r="C11" s="124" t="inlineStr">
        <is>
          <t>正社員</t>
        </is>
      </c>
      <c r="D11" s="133">
        <f>$C$2*"8:00"</f>
        <v/>
      </c>
      <c r="E11" s="124" t="n"/>
      <c r="F11" s="133" t="n"/>
      <c r="G11" s="124" t="n"/>
      <c r="H11" s="124" t="n"/>
      <c r="I11" s="124" t="n"/>
      <c r="J11" s="133">
        <f>F11-N11+S11</f>
        <v/>
      </c>
      <c r="K11" s="133">
        <f>IF(J11-D11&gt;=0,J11-D11,"-")</f>
        <v/>
      </c>
      <c r="L11" s="135" t="n">
        <v>0</v>
      </c>
      <c r="M11" s="135" t="n"/>
      <c r="N11" s="135" t="n"/>
      <c r="O11" s="133" t="n"/>
      <c r="P11" s="124" t="n"/>
      <c r="Q11" s="83" t="n"/>
      <c r="R11" s="133">
        <f>IF(J11&gt;=D11,0,D11-J11)</f>
        <v/>
      </c>
      <c r="S11" s="133">
        <f>SUM(G11:H11)*"8:00"</f>
        <v/>
      </c>
      <c r="T11" s="125" t="n"/>
      <c r="U11" s="125" t="n"/>
      <c r="V11" s="125" t="n"/>
      <c r="W11" s="125" t="n"/>
      <c r="X11" s="125" t="n"/>
      <c r="Y11" s="125" t="n"/>
      <c r="Z11" s="125">
        <f>IF(AK11&lt;$AK$2,0,X11*225)</f>
        <v/>
      </c>
      <c r="AA11" s="125">
        <f>SUM(Y11:Z11)</f>
        <v/>
      </c>
      <c r="AB11" s="125">
        <f>X11*300</f>
        <v/>
      </c>
      <c r="AC11" s="125" t="n"/>
      <c r="AD11" s="125">
        <f>AB11+AC11</f>
        <v/>
      </c>
      <c r="AE11" s="125">
        <f>E11-X11</f>
        <v/>
      </c>
      <c r="AF11" s="125" t="n"/>
      <c r="AG11" s="125" t="n"/>
      <c r="AH11" s="125" t="n"/>
      <c r="AI11" s="125" t="n"/>
      <c r="AJ11" s="125">
        <f>SUM(AF11:AI11)</f>
        <v/>
      </c>
      <c r="AK11" s="125" t="n"/>
      <c r="AL11" s="125">
        <f>IF(AK11&gt;=$AK$3,$AL$2,0)</f>
        <v/>
      </c>
      <c r="AM11" s="125" t="n">
        <v>0</v>
      </c>
      <c r="AN11" s="125" t="n">
        <v>0</v>
      </c>
      <c r="AO11" s="125" t="n">
        <v>0</v>
      </c>
      <c r="AP11" s="125" t="n"/>
      <c r="AQ11" s="125" t="n"/>
      <c r="AR11" s="125" t="n"/>
      <c r="AS11" s="125" t="inlineStr">
        <is>
          <t>freee+kincone</t>
        </is>
      </c>
      <c r="AT11" s="125" t="n"/>
      <c r="AU11" s="125" t="n"/>
      <c r="AV11" s="125" t="n"/>
      <c r="AW11" s="125">
        <f>SUM(AT11:AU11)</f>
        <v/>
      </c>
      <c r="AX11" s="125" t="n"/>
      <c r="AY11" s="125" t="n"/>
      <c r="AZ11" s="125" t="n"/>
      <c r="BA11" s="72" t="n"/>
      <c r="BB11" s="72" t="n"/>
      <c r="BC11" s="72" t="n"/>
      <c r="BD11" s="74" t="n"/>
      <c r="BE11" s="74" t="n"/>
      <c r="BF11" s="74" t="n"/>
      <c r="BG11" s="75" t="n"/>
      <c r="BH11" s="74" t="n"/>
      <c r="BI11" s="125" t="n"/>
      <c r="BJ11" s="74" t="n"/>
      <c r="BK11" s="77" t="n"/>
      <c r="BL11" s="124" t="n"/>
      <c r="BM11" s="78" t="n"/>
      <c r="BN11" s="77" t="n"/>
      <c r="BO11" s="85" t="n"/>
      <c r="BP11" s="12" t="n"/>
      <c r="BQ11" s="12" t="n"/>
      <c r="BR11" s="6" t="n"/>
      <c r="BS11" s="6" t="n"/>
      <c r="BT11" s="6" t="n"/>
      <c r="BU11" s="6" t="n"/>
      <c r="BV11" s="6" t="n"/>
      <c r="BW11" s="6" t="n"/>
      <c r="BX11" s="13" t="n"/>
      <c r="BY11" s="13" t="n"/>
      <c r="BZ11" s="88" t="n"/>
      <c r="CA11" s="88" t="n"/>
      <c r="CB11" s="13" t="n"/>
      <c r="CC11" s="13" t="n"/>
      <c r="CD11" s="13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 t="n"/>
      <c r="CO11" s="13" t="n"/>
      <c r="CP11" s="13" t="n"/>
      <c r="CQ11" s="13" t="n"/>
      <c r="CR11" s="13" t="n"/>
      <c r="CS11" s="13" t="n"/>
      <c r="CT11" s="13" t="n"/>
      <c r="CU11" s="6" t="n"/>
      <c r="CV11" s="13" t="n"/>
      <c r="CY11" s="89" t="n">
        <v>3855</v>
      </c>
      <c r="CZ11" s="90">
        <f>157*CY11+1.25*CY11*45</f>
        <v/>
      </c>
      <c r="DA11" s="91" t="n">
        <v>822000</v>
      </c>
      <c r="DB11" s="86" t="inlineStr">
        <is>
          <t>2023/8から2023/12まで</t>
        </is>
      </c>
      <c r="DC11" s="86" t="n"/>
      <c r="DE11" s="6" t="n"/>
      <c r="DH11" s="13" t="n"/>
      <c r="DI11" s="13" t="n"/>
    </row>
    <row r="12" ht="22.5" customHeight="1" s="126" thickBot="1">
      <c r="A12" s="65" t="n">
        <v>17</v>
      </c>
      <c r="B12" s="124" t="inlineStr">
        <is>
          <t>FISCHER　KEVIN</t>
        </is>
      </c>
      <c r="C12" s="124" t="inlineStr">
        <is>
          <t>正社員</t>
        </is>
      </c>
      <c r="D12" s="133">
        <f>$C$2*"8:00"</f>
        <v/>
      </c>
      <c r="E12" s="124" t="n"/>
      <c r="F12" s="133" t="n"/>
      <c r="G12" s="124" t="n"/>
      <c r="H12" s="124" t="n"/>
      <c r="I12" s="124" t="n"/>
      <c r="J12" s="133">
        <f>F12-N12+S12</f>
        <v/>
      </c>
      <c r="K12" s="133">
        <f>IF(J12-D12&gt;=0,J12-D12,"-")</f>
        <v/>
      </c>
      <c r="L12" s="134">
        <f>IF(K12="-","0:00",IF($E$2-D12&lt;=K12,$E$2-D12,K12))</f>
        <v/>
      </c>
      <c r="M12" s="134">
        <f>IF(K12="-","0:00",K12-L12)</f>
        <v/>
      </c>
      <c r="N12" s="133" t="n"/>
      <c r="O12" s="133" t="n"/>
      <c r="P12" s="124" t="n"/>
      <c r="Q12" s="83" t="n"/>
      <c r="R12" s="133">
        <f>IF(J12&gt;=D12,0,D12-J12)</f>
        <v/>
      </c>
      <c r="S12" s="133">
        <f>SUM(G12:H12)*"8:00"</f>
        <v/>
      </c>
      <c r="T12" s="125" t="n"/>
      <c r="U12" s="125" t="n"/>
      <c r="V12" s="125" t="n"/>
      <c r="W12" s="125" t="n"/>
      <c r="X12" s="125" t="n"/>
      <c r="Y12" s="125" t="n"/>
      <c r="Z12" s="125">
        <f>IF(AK12&lt;$AK$2,0,X12*225)</f>
        <v/>
      </c>
      <c r="AA12" s="125">
        <f>SUM(Y12:Z12)</f>
        <v/>
      </c>
      <c r="AB12" s="125">
        <f>X12*300</f>
        <v/>
      </c>
      <c r="AC12" s="125" t="n"/>
      <c r="AD12" s="125">
        <f>AB12+AC12</f>
        <v/>
      </c>
      <c r="AE12" s="125">
        <f>E12-X12</f>
        <v/>
      </c>
      <c r="AF12" s="125" t="n"/>
      <c r="AG12" s="125" t="n"/>
      <c r="AH12" s="125" t="n"/>
      <c r="AI12" s="125" t="n"/>
      <c r="AJ12" s="125">
        <f>SUM(AF12:AI12)</f>
        <v/>
      </c>
      <c r="AK12" s="125" t="n"/>
      <c r="AL12" s="125">
        <f>IF(AK12&gt;=$AK$3,$AL$2,0)</f>
        <v/>
      </c>
      <c r="AM12" s="125" t="n">
        <v>0</v>
      </c>
      <c r="AN12" s="125" t="n">
        <v>0</v>
      </c>
      <c r="AO12" s="125" t="n">
        <v>0</v>
      </c>
      <c r="AP12" s="125" t="n"/>
      <c r="AQ12" s="125" t="n"/>
      <c r="AR12" s="125" t="n"/>
      <c r="AS12" s="125" t="inlineStr">
        <is>
          <t>freee+kincone</t>
        </is>
      </c>
      <c r="AT12" s="125" t="n"/>
      <c r="AU12" s="125" t="n"/>
      <c r="AV12" s="125" t="n"/>
      <c r="AW12" s="125">
        <f>SUM(AT12:AU12)</f>
        <v/>
      </c>
      <c r="AX12" s="125" t="n"/>
      <c r="AY12" s="125" t="n"/>
      <c r="AZ12" s="125" t="n"/>
      <c r="BA12" s="72" t="n"/>
      <c r="BB12" s="72" t="n"/>
      <c r="BC12" s="72" t="n"/>
      <c r="BD12" s="74" t="n"/>
      <c r="BE12" s="74" t="n"/>
      <c r="BF12" s="74" t="n"/>
      <c r="BG12" s="75" t="n"/>
      <c r="BH12" s="74" t="n"/>
      <c r="BI12" s="84" t="n"/>
      <c r="BJ12" s="74" t="n"/>
      <c r="BK12" s="77" t="n"/>
      <c r="BL12" s="124" t="n"/>
      <c r="BM12" s="78" t="n"/>
      <c r="BN12" s="77" t="n"/>
      <c r="BO12" s="85" t="n"/>
      <c r="BP12" s="12" t="n"/>
      <c r="BQ12" s="12" t="n"/>
      <c r="BR12" s="6" t="n"/>
      <c r="BS12" s="6" t="n"/>
      <c r="BT12" s="6" t="n"/>
      <c r="BU12" s="6" t="n"/>
      <c r="BV12" s="6" t="n"/>
      <c r="BW12" s="6" t="n"/>
      <c r="BX12" s="13" t="n"/>
      <c r="BY12" s="13" t="n"/>
      <c r="BZ12" s="13" t="n"/>
      <c r="CA12" s="13" t="n"/>
      <c r="CB12" s="13" t="n"/>
      <c r="CC12" s="13" t="n"/>
      <c r="CD12" s="13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 t="n"/>
      <c r="CO12" s="13" t="n"/>
      <c r="CP12" s="13" t="n"/>
      <c r="CQ12" s="13" t="n"/>
      <c r="CR12" s="13" t="n"/>
      <c r="CS12" s="13" t="n"/>
      <c r="CT12" s="13" t="n"/>
      <c r="CU12" s="6" t="n"/>
      <c r="CV12" s="13" t="n"/>
      <c r="CY12" s="89" t="n">
        <v>4168</v>
      </c>
      <c r="CZ12" s="90">
        <f>141*CY12+1.25*CY12*45</f>
        <v/>
      </c>
      <c r="DA12" s="91">
        <f>T11</f>
        <v/>
      </c>
      <c r="DB12" s="86" t="inlineStr">
        <is>
          <t>2024/1から</t>
        </is>
      </c>
      <c r="DC12" s="86" t="n"/>
      <c r="DI12" s="13" t="n"/>
    </row>
    <row r="13" ht="22.5" customHeight="1" s="126">
      <c r="A13" s="65" t="n">
        <v>19</v>
      </c>
      <c r="B13" s="124" t="inlineStr">
        <is>
          <t>平川　隆仁</t>
        </is>
      </c>
      <c r="C13" s="124" t="inlineStr">
        <is>
          <t>正社員</t>
        </is>
      </c>
      <c r="D13" s="133">
        <f>$C$2*"8:00"</f>
        <v/>
      </c>
      <c r="E13" s="124" t="n"/>
      <c r="F13" s="133" t="n"/>
      <c r="G13" s="124" t="n"/>
      <c r="H13" s="124" t="n"/>
      <c r="I13" s="124" t="n"/>
      <c r="J13" s="133">
        <f>F13-N13+S13</f>
        <v/>
      </c>
      <c r="K13" s="133">
        <f>IF(J13-D13&gt;=0,J13-D13,"-")</f>
        <v/>
      </c>
      <c r="L13" s="134">
        <f>IF(K13="-","0:00",IF($E$2-D13&lt;=K13,$E$2-D13,K13))</f>
        <v/>
      </c>
      <c r="M13" s="134">
        <f>IF(K13="-","0:00",K13-L13)</f>
        <v/>
      </c>
      <c r="N13" s="133" t="n"/>
      <c r="O13" s="133" t="n"/>
      <c r="P13" s="124" t="n"/>
      <c r="Q13" s="83" t="n"/>
      <c r="R13" s="133">
        <f>IF(J13&gt;=D13,0,D13-J13)</f>
        <v/>
      </c>
      <c r="S13" s="133">
        <f>SUM(G13:H13)*"8:00"</f>
        <v/>
      </c>
      <c r="T13" s="125" t="n"/>
      <c r="U13" s="125" t="n"/>
      <c r="V13" s="125" t="n"/>
      <c r="W13" s="125" t="n"/>
      <c r="X13" s="125" t="n"/>
      <c r="Y13" s="125" t="n"/>
      <c r="Z13" s="125">
        <f>IF(AK13&lt;$AK$2,0,X13*225)</f>
        <v/>
      </c>
      <c r="AA13" s="125">
        <f>SUM(Y13:Z13)</f>
        <v/>
      </c>
      <c r="AB13" s="125">
        <f>X13*300</f>
        <v/>
      </c>
      <c r="AC13" s="125" t="n"/>
      <c r="AD13" s="125">
        <f>AB13+AC13</f>
        <v/>
      </c>
      <c r="AE13" s="125">
        <f>E13-X13</f>
        <v/>
      </c>
      <c r="AF13" s="125" t="n"/>
      <c r="AG13" s="125" t="n"/>
      <c r="AH13" s="125" t="n"/>
      <c r="AI13" s="125" t="n"/>
      <c r="AJ13" s="125">
        <f>SUM(AF13:AI13)</f>
        <v/>
      </c>
      <c r="AK13" s="125" t="n"/>
      <c r="AL13" s="125">
        <f>IF(AK13&gt;=$AK$3,$AL$2,0)</f>
        <v/>
      </c>
      <c r="AM13" s="125" t="n">
        <v>0</v>
      </c>
      <c r="AN13" s="125" t="n">
        <v>0</v>
      </c>
      <c r="AO13" s="125" t="n">
        <v>0</v>
      </c>
      <c r="AP13" s="125" t="n"/>
      <c r="AQ13" s="125" t="n"/>
      <c r="AR13" s="125" t="n"/>
      <c r="AS13" s="125" t="inlineStr">
        <is>
          <t>freee+kincone</t>
        </is>
      </c>
      <c r="AT13" s="125" t="n"/>
      <c r="AU13" s="125" t="n"/>
      <c r="AV13" s="125" t="n"/>
      <c r="AW13" s="125">
        <f>SUM(AT13:AU13)</f>
        <v/>
      </c>
      <c r="AX13" s="125" t="n"/>
      <c r="AY13" s="84" t="n"/>
      <c r="AZ13" s="125" t="n"/>
      <c r="BA13" s="72" t="n"/>
      <c r="BB13" s="72" t="n"/>
      <c r="BC13" s="72" t="n"/>
      <c r="BD13" s="74" t="n"/>
      <c r="BE13" s="74" t="n"/>
      <c r="BF13" s="74" t="n"/>
      <c r="BG13" s="75" t="n"/>
      <c r="BH13" s="74" t="n"/>
      <c r="BI13" s="125" t="n"/>
      <c r="BJ13" s="74" t="n"/>
      <c r="BK13" s="77" t="n"/>
      <c r="BL13" s="124" t="n"/>
      <c r="BM13" s="78" t="n"/>
      <c r="BN13" s="77" t="n"/>
      <c r="BO13" s="85" t="n"/>
      <c r="BP13" s="12" t="n"/>
      <c r="BQ13" s="12" t="n"/>
      <c r="BR13" s="6" t="n"/>
      <c r="BS13" s="6" t="n"/>
      <c r="BT13" s="6" t="n"/>
      <c r="BU13" s="6" t="n"/>
      <c r="BV13" s="6" t="n"/>
      <c r="BW13" s="6" t="n"/>
      <c r="BX13" s="13" t="n"/>
      <c r="BY13" s="13" t="n"/>
      <c r="BZ13" s="13" t="n"/>
      <c r="CA13" s="13" t="n"/>
      <c r="CB13" s="13" t="n"/>
      <c r="CC13" s="13" t="n"/>
      <c r="CD13" s="13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 t="n"/>
      <c r="CO13" s="13" t="n"/>
      <c r="CP13" s="13" t="n"/>
      <c r="CQ13" s="13" t="n"/>
      <c r="CR13" s="13" t="n"/>
      <c r="CS13" s="13" t="n"/>
      <c r="CT13" s="13" t="n"/>
      <c r="CU13" s="6" t="n"/>
      <c r="CV13" s="13" t="n"/>
      <c r="DE13" s="63" t="n"/>
      <c r="DH13" s="63" t="n"/>
      <c r="DI13" s="13" t="n"/>
      <c r="DJ13" s="63" t="n"/>
    </row>
    <row r="14" ht="22.5" customHeight="1" s="126">
      <c r="A14" s="65" t="n">
        <v>21</v>
      </c>
      <c r="B14" s="124" t="inlineStr">
        <is>
          <t>Zhekov Stoyan Ivanov</t>
        </is>
      </c>
      <c r="C14" s="124" t="inlineStr">
        <is>
          <t>正社員</t>
        </is>
      </c>
      <c r="D14" s="133">
        <f>$C$2*"8:00"</f>
        <v/>
      </c>
      <c r="E14" s="124" t="n"/>
      <c r="F14" s="133" t="n"/>
      <c r="G14" s="124" t="n"/>
      <c r="H14" s="124" t="n"/>
      <c r="I14" s="124" t="n"/>
      <c r="J14" s="133">
        <f>F14-N14+S14</f>
        <v/>
      </c>
      <c r="K14" s="133">
        <f>IF(J14-D14&gt;=0,J14-D14,"-")</f>
        <v/>
      </c>
      <c r="L14" s="134">
        <f>IF(K14="-","0:00",IF($E$2-D14&lt;=K14,$E$2-D14,K14))</f>
        <v/>
      </c>
      <c r="M14" s="134">
        <f>IF(K14="-","0:00",K14-L14)</f>
        <v/>
      </c>
      <c r="N14" s="133" t="n"/>
      <c r="O14" s="133" t="n"/>
      <c r="P14" s="124" t="n"/>
      <c r="Q14" s="83" t="n"/>
      <c r="R14" s="133">
        <f>IF(J14&gt;=D14,0,D14-J14)</f>
        <v/>
      </c>
      <c r="S14" s="133">
        <f>SUM(G14:H14)*"8:00"</f>
        <v/>
      </c>
      <c r="T14" s="125" t="n"/>
      <c r="U14" s="125" t="n"/>
      <c r="V14" s="125" t="n"/>
      <c r="W14" s="125" t="n"/>
      <c r="X14" s="125" t="n"/>
      <c r="Y14" s="125" t="n"/>
      <c r="Z14" s="125">
        <f>IF(AK14&lt;$AK$2,0,X14*225)</f>
        <v/>
      </c>
      <c r="AA14" s="125">
        <f>SUM(Y14:Z14)</f>
        <v/>
      </c>
      <c r="AB14" s="125">
        <f>X14*300</f>
        <v/>
      </c>
      <c r="AC14" s="125" t="n"/>
      <c r="AD14" s="125">
        <f>AB14+AC14</f>
        <v/>
      </c>
      <c r="AE14" s="125">
        <f>E14-X14</f>
        <v/>
      </c>
      <c r="AF14" s="125" t="n"/>
      <c r="AG14" s="125" t="n"/>
      <c r="AH14" s="125" t="n"/>
      <c r="AI14" s="125" t="n"/>
      <c r="AJ14" s="125">
        <f>SUM(AF14:AI14)</f>
        <v/>
      </c>
      <c r="AK14" s="125" t="n"/>
      <c r="AL14" s="125">
        <f>IF(AK14&gt;=$AK$3,$AL$2,0)</f>
        <v/>
      </c>
      <c r="AM14" s="125" t="n">
        <v>0</v>
      </c>
      <c r="AN14" s="125" t="n">
        <v>0</v>
      </c>
      <c r="AO14" s="125" t="n">
        <v>0</v>
      </c>
      <c r="AP14" s="125" t="n"/>
      <c r="AQ14" s="125" t="n"/>
      <c r="AR14" s="125" t="n"/>
      <c r="AS14" s="125" t="inlineStr">
        <is>
          <t>freee+kincone</t>
        </is>
      </c>
      <c r="AT14" s="125" t="n"/>
      <c r="AU14" s="125" t="n"/>
      <c r="AV14" s="125" t="n"/>
      <c r="AW14" s="125">
        <f>SUM(AT14:AU14)</f>
        <v/>
      </c>
      <c r="AX14" s="125" t="n"/>
      <c r="AY14" s="125" t="n"/>
      <c r="AZ14" s="125" t="n"/>
      <c r="BA14" s="72" t="n"/>
      <c r="BB14" s="72" t="n"/>
      <c r="BC14" s="72" t="n"/>
      <c r="BD14" s="74" t="n"/>
      <c r="BE14" s="74" t="n"/>
      <c r="BF14" s="74" t="n"/>
      <c r="BG14" s="75" t="n"/>
      <c r="BH14" s="74" t="n"/>
      <c r="BI14" s="125" t="n"/>
      <c r="BJ14" s="74" t="n"/>
      <c r="BK14" s="77" t="n"/>
      <c r="BL14" s="124" t="n"/>
      <c r="BM14" s="78" t="n"/>
      <c r="BN14" s="77" t="n"/>
      <c r="BO14" s="85" t="n"/>
      <c r="BP14" s="12" t="n"/>
      <c r="BQ14" s="12" t="n"/>
      <c r="BR14" s="6" t="n"/>
      <c r="BS14" s="6" t="n"/>
      <c r="BT14" s="6" t="n"/>
      <c r="BU14" s="6" t="n"/>
      <c r="BV14" s="6" t="n"/>
      <c r="BW14" s="6" t="n"/>
      <c r="BX14" s="13" t="n"/>
      <c r="BY14" s="13" t="n"/>
      <c r="BZ14" s="13" t="n"/>
      <c r="CA14" s="13" t="n"/>
      <c r="CB14" s="13" t="n"/>
      <c r="CC14" s="13" t="n"/>
      <c r="CD14" s="13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 t="n"/>
      <c r="CO14" s="13" t="n"/>
      <c r="CP14" s="13" t="n"/>
      <c r="CQ14" s="13" t="n"/>
      <c r="CR14" s="13" t="n"/>
      <c r="CS14" s="13" t="n"/>
      <c r="CT14" s="13" t="n"/>
      <c r="CU14" s="6" t="n"/>
      <c r="CV14" s="13" t="n"/>
      <c r="DE14" s="6" t="n"/>
      <c r="DH14" s="13" t="n"/>
      <c r="DI14" s="13" t="n"/>
      <c r="DJ14" s="92" t="n"/>
    </row>
    <row r="15" ht="22.5" customHeight="1" s="126">
      <c r="A15" s="65" t="n">
        <v>22</v>
      </c>
      <c r="B15" s="124" t="inlineStr">
        <is>
          <t>谷本　晃一</t>
        </is>
      </c>
      <c r="C15" s="124" t="inlineStr">
        <is>
          <t>正社員</t>
        </is>
      </c>
      <c r="D15" s="133">
        <f>$C$2*"8:00"</f>
        <v/>
      </c>
      <c r="E15" s="124" t="n"/>
      <c r="F15" s="133" t="n"/>
      <c r="G15" s="124" t="n"/>
      <c r="H15" s="124" t="n"/>
      <c r="I15" s="124" t="n"/>
      <c r="J15" s="133">
        <f>F15-N15+S15</f>
        <v/>
      </c>
      <c r="K15" s="133">
        <f>IF(J15-D15&gt;=0,J15-D15,"-")</f>
        <v/>
      </c>
      <c r="L15" s="134">
        <f>IF(K15="-","0:00",IF($E$2-D15&lt;=K15,$E$2-D15,K15))</f>
        <v/>
      </c>
      <c r="M15" s="134">
        <f>IF(K15="-","0:00",K15-L15)</f>
        <v/>
      </c>
      <c r="N15" s="133" t="n"/>
      <c r="O15" s="133" t="n"/>
      <c r="P15" s="124" t="n"/>
      <c r="Q15" s="83" t="n"/>
      <c r="R15" s="133">
        <f>IF(J15&gt;=D15,0,D15-J15)</f>
        <v/>
      </c>
      <c r="S15" s="133">
        <f>SUM(G15:H15)*"8:00"</f>
        <v/>
      </c>
      <c r="T15" s="125" t="n"/>
      <c r="U15" s="125" t="n"/>
      <c r="V15" s="125" t="n"/>
      <c r="W15" s="125" t="n"/>
      <c r="X15" s="125" t="n"/>
      <c r="Y15" s="125" t="n"/>
      <c r="Z15" s="125">
        <f>IF(AK15&lt;$AK$2,0,X15*225)</f>
        <v/>
      </c>
      <c r="AA15" s="125">
        <f>SUM(Y15:Z15)</f>
        <v/>
      </c>
      <c r="AB15" s="125">
        <f>X15*300</f>
        <v/>
      </c>
      <c r="AC15" s="125" t="n"/>
      <c r="AD15" s="125">
        <f>AB15+AC15</f>
        <v/>
      </c>
      <c r="AE15" s="125">
        <f>E15-X15</f>
        <v/>
      </c>
      <c r="AF15" s="125" t="n"/>
      <c r="AG15" s="125" t="n"/>
      <c r="AH15" s="125" t="n"/>
      <c r="AI15" s="125" t="n"/>
      <c r="AJ15" s="125">
        <f>SUM(AF15:AI15)</f>
        <v/>
      </c>
      <c r="AK15" s="125" t="n"/>
      <c r="AL15" s="125">
        <f>IF(AK15&gt;=$AK$3,$AL$2,0)</f>
        <v/>
      </c>
      <c r="AM15" s="125" t="n">
        <v>0</v>
      </c>
      <c r="AN15" s="125" t="n">
        <v>0</v>
      </c>
      <c r="AO15" s="125" t="n">
        <v>0</v>
      </c>
      <c r="AP15" s="125" t="n"/>
      <c r="AQ15" s="125" t="n"/>
      <c r="AR15" s="125" t="n"/>
      <c r="AS15" s="125" t="inlineStr">
        <is>
          <t>freee+kincone</t>
        </is>
      </c>
      <c r="AT15" s="125" t="n"/>
      <c r="AU15" s="125" t="n"/>
      <c r="AV15" s="125" t="n"/>
      <c r="AW15" s="125">
        <f>SUM(AT15:AU15)</f>
        <v/>
      </c>
      <c r="AX15" s="125" t="n"/>
      <c r="AY15" s="125" t="n"/>
      <c r="AZ15" s="125" t="n"/>
      <c r="BA15" s="72" t="n"/>
      <c r="BB15" s="72" t="n"/>
      <c r="BC15" s="72" t="n"/>
      <c r="BD15" s="74" t="n"/>
      <c r="BE15" s="74" t="n"/>
      <c r="BF15" s="74" t="n"/>
      <c r="BG15" s="75" t="n"/>
      <c r="BH15" s="74" t="n"/>
      <c r="BI15" s="125" t="n"/>
      <c r="BJ15" s="74" t="n"/>
      <c r="BK15" s="77" t="n"/>
      <c r="BL15" s="124" t="n"/>
      <c r="BM15" s="78" t="n"/>
      <c r="BN15" s="77" t="n"/>
      <c r="BO15" s="85" t="n"/>
      <c r="BP15" s="12" t="n"/>
      <c r="BQ15" s="12" t="n"/>
      <c r="BR15" s="6" t="n"/>
      <c r="BS15" s="6" t="n"/>
      <c r="BT15" s="6" t="n"/>
      <c r="BU15" s="6" t="n"/>
      <c r="BV15" s="6" t="n"/>
      <c r="BW15" s="6" t="n"/>
      <c r="BX15" s="13" t="n"/>
      <c r="BY15" s="13" t="n"/>
      <c r="BZ15" s="13" t="n"/>
      <c r="CA15" s="13" t="n"/>
      <c r="CB15" s="13" t="n"/>
      <c r="CC15" s="13" t="n"/>
      <c r="CD15" s="13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 t="n"/>
      <c r="CO15" s="13" t="n"/>
      <c r="CP15" s="13" t="n"/>
      <c r="CQ15" s="13" t="n"/>
      <c r="CR15" s="13" t="n"/>
      <c r="CS15" s="13" t="n"/>
      <c r="CT15" s="13" t="n"/>
      <c r="CU15" s="6" t="n"/>
      <c r="CV15" s="13" t="n"/>
      <c r="DI15" s="13" t="n"/>
    </row>
    <row r="16" ht="22.5" customHeight="1" s="126">
      <c r="A16" s="65" t="n">
        <v>27</v>
      </c>
      <c r="B16" s="124" t="inlineStr">
        <is>
          <t>野田　裕子</t>
        </is>
      </c>
      <c r="C16" s="124" t="inlineStr">
        <is>
          <t>正社員</t>
        </is>
      </c>
      <c r="D16" s="133">
        <f>$C$2*"8:00"</f>
        <v/>
      </c>
      <c r="E16" s="124" t="n"/>
      <c r="F16" s="133" t="n"/>
      <c r="G16" s="124" t="n"/>
      <c r="H16" s="124" t="n"/>
      <c r="I16" s="124" t="n"/>
      <c r="J16" s="133">
        <f>F16-N16+S16</f>
        <v/>
      </c>
      <c r="K16" s="133">
        <f>IF(J16-D16&gt;=0,J16-D16,"-")</f>
        <v/>
      </c>
      <c r="L16" s="134">
        <f>IF(K16="-","0:00",IF($E$2-D16&lt;=K16,$E$2-D16,K16))</f>
        <v/>
      </c>
      <c r="M16" s="134">
        <f>IF(K16="-","0:00",K16-L16)</f>
        <v/>
      </c>
      <c r="N16" s="133" t="n"/>
      <c r="O16" s="133" t="n"/>
      <c r="P16" s="124" t="n"/>
      <c r="Q16" s="83" t="n"/>
      <c r="R16" s="133">
        <f>IF(J16&gt;=D16,0,D16-J16)</f>
        <v/>
      </c>
      <c r="S16" s="133">
        <f>SUM(G16:H16)*"8:00"</f>
        <v/>
      </c>
      <c r="T16" s="125" t="n"/>
      <c r="U16" s="125" t="n"/>
      <c r="V16" s="125" t="n"/>
      <c r="W16" s="125" t="n"/>
      <c r="X16" s="125" t="n"/>
      <c r="Y16" s="125" t="n"/>
      <c r="Z16" s="125">
        <f>IF(AK16&lt;$AK$2,0,X16*225)</f>
        <v/>
      </c>
      <c r="AA16" s="125">
        <f>SUM(Y16:Z16)</f>
        <v/>
      </c>
      <c r="AB16" s="125">
        <f>X16*300</f>
        <v/>
      </c>
      <c r="AC16" s="125" t="n"/>
      <c r="AD16" s="125">
        <f>AB16+AC16</f>
        <v/>
      </c>
      <c r="AE16" s="125">
        <f>E16-X16</f>
        <v/>
      </c>
      <c r="AF16" s="125" t="n"/>
      <c r="AG16" s="125" t="n"/>
      <c r="AH16" s="125" t="n"/>
      <c r="AI16" s="125" t="n"/>
      <c r="AJ16" s="125">
        <f>SUM(AF16:AI16)</f>
        <v/>
      </c>
      <c r="AK16" s="125" t="n"/>
      <c r="AL16" s="125">
        <f>IF(AK16&gt;=$AK$3,$AL$2,0)</f>
        <v/>
      </c>
      <c r="AM16" s="125" t="n">
        <v>0</v>
      </c>
      <c r="AN16" s="125" t="n">
        <v>0</v>
      </c>
      <c r="AO16" s="125" t="n">
        <v>0</v>
      </c>
      <c r="AP16" s="125" t="n"/>
      <c r="AQ16" s="125" t="n"/>
      <c r="AR16" s="125" t="n"/>
      <c r="AS16" s="125" t="inlineStr">
        <is>
          <t>freee+kincone</t>
        </is>
      </c>
      <c r="AT16" s="125" t="n"/>
      <c r="AU16" s="125" t="n"/>
      <c r="AV16" s="125" t="n"/>
      <c r="AW16" s="125">
        <f>SUM(AT16:AU16)</f>
        <v/>
      </c>
      <c r="AX16" s="125" t="n"/>
      <c r="AY16" s="125" t="n"/>
      <c r="AZ16" s="125" t="n"/>
      <c r="BA16" s="72" t="n"/>
      <c r="BB16" s="72" t="n"/>
      <c r="BC16" s="72" t="n"/>
      <c r="BD16" s="74" t="n"/>
      <c r="BE16" s="74" t="n"/>
      <c r="BF16" s="74" t="n"/>
      <c r="BG16" s="75" t="n"/>
      <c r="BH16" s="74" t="n"/>
      <c r="BI16" s="125" t="n"/>
      <c r="BJ16" s="124" t="n"/>
      <c r="BK16" s="77" t="n"/>
      <c r="BL16" s="124" t="n"/>
      <c r="BM16" s="78" t="n"/>
      <c r="BN16" s="77" t="n"/>
      <c r="BO16" s="85" t="n"/>
      <c r="BP16" s="12" t="n"/>
      <c r="BQ16" s="12" t="n"/>
      <c r="BR16" s="6" t="n"/>
      <c r="BS16" s="6" t="n"/>
      <c r="BT16" s="6" t="n"/>
      <c r="BU16" s="6" t="n"/>
      <c r="BV16" s="6" t="n"/>
      <c r="BW16" s="6" t="n"/>
      <c r="BX16" s="13" t="n"/>
      <c r="BY16" s="13" t="n"/>
      <c r="BZ16" s="13" t="n"/>
      <c r="CA16" s="13" t="n"/>
      <c r="CB16" s="13" t="n"/>
      <c r="CC16" s="13" t="n"/>
      <c r="CD16" s="13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 t="n"/>
      <c r="CO16" s="13" t="n"/>
      <c r="CP16" s="13" t="n"/>
      <c r="CQ16" s="13" t="n"/>
      <c r="CR16" s="13" t="n"/>
      <c r="CS16" s="13" t="n"/>
      <c r="CT16" s="13" t="n"/>
      <c r="CU16" s="6" t="n"/>
      <c r="CV16" s="13" t="n"/>
      <c r="DI16" s="13" t="n"/>
    </row>
    <row r="17" ht="22.5" customHeight="1" s="126">
      <c r="A17" s="65" t="n">
        <v>29</v>
      </c>
      <c r="B17" s="124" t="inlineStr">
        <is>
          <t>萬谷　詳子</t>
        </is>
      </c>
      <c r="C17" s="124" t="inlineStr">
        <is>
          <t>正社員</t>
        </is>
      </c>
      <c r="D17" s="133">
        <f>$C$2*"8:00"</f>
        <v/>
      </c>
      <c r="E17" s="124" t="n"/>
      <c r="F17" s="133" t="n"/>
      <c r="G17" s="124" t="n"/>
      <c r="H17" s="124" t="n"/>
      <c r="I17" s="124" t="n"/>
      <c r="J17" s="133">
        <f>F17-N17+S17</f>
        <v/>
      </c>
      <c r="K17" s="133">
        <f>IF(J17-D17&gt;=0,J17-D17,"-")</f>
        <v/>
      </c>
      <c r="L17" s="134">
        <f>IF(K17="-","0:00",IF($E$2-D17&lt;=K17,$E$2-D17,K17))</f>
        <v/>
      </c>
      <c r="M17" s="134">
        <f>IF(K17="-","0:00",K17-L17)</f>
        <v/>
      </c>
      <c r="N17" s="133" t="n"/>
      <c r="O17" s="133" t="n"/>
      <c r="P17" s="124" t="n"/>
      <c r="Q17" s="83" t="n"/>
      <c r="R17" s="133">
        <f>IF(J17&gt;=D17,0,D17-J17)</f>
        <v/>
      </c>
      <c r="S17" s="133">
        <f>SUM(G17:H17)*"8:00"</f>
        <v/>
      </c>
      <c r="T17" s="125" t="n"/>
      <c r="U17" s="125" t="n"/>
      <c r="V17" s="125" t="n"/>
      <c r="W17" s="125" t="n"/>
      <c r="X17" s="125" t="n"/>
      <c r="Y17" s="125" t="n"/>
      <c r="Z17" s="125">
        <f>IF(AK17&lt;$AK$2,0,X17*225)</f>
        <v/>
      </c>
      <c r="AA17" s="125">
        <f>SUM(Y17:Z17)</f>
        <v/>
      </c>
      <c r="AB17" s="125">
        <f>X17*300</f>
        <v/>
      </c>
      <c r="AC17" s="125" t="n"/>
      <c r="AD17" s="125">
        <f>AB17+AC17</f>
        <v/>
      </c>
      <c r="AE17" s="125">
        <f>E17-X17</f>
        <v/>
      </c>
      <c r="AF17" s="125" t="n"/>
      <c r="AG17" s="125" t="n"/>
      <c r="AH17" s="125" t="n"/>
      <c r="AI17" s="125" t="n"/>
      <c r="AJ17" s="125">
        <f>SUM(AF17:AI17)</f>
        <v/>
      </c>
      <c r="AK17" s="125" t="n"/>
      <c r="AL17" s="125">
        <f>IF(AK17&gt;=$AK$3,$AL$2,0)</f>
        <v/>
      </c>
      <c r="AM17" s="125" t="n">
        <v>0</v>
      </c>
      <c r="AN17" s="125" t="n">
        <v>0</v>
      </c>
      <c r="AO17" s="125" t="n">
        <v>0</v>
      </c>
      <c r="AP17" s="125" t="n"/>
      <c r="AQ17" s="125" t="n"/>
      <c r="AR17" s="125" t="n"/>
      <c r="AS17" s="125" t="inlineStr">
        <is>
          <t>freee+kincone</t>
        </is>
      </c>
      <c r="AT17" s="125" t="n"/>
      <c r="AU17" s="125" t="n"/>
      <c r="AV17" s="125" t="n"/>
      <c r="AW17" s="125">
        <f>SUM(AT17:AU17)</f>
        <v/>
      </c>
      <c r="AX17" s="125" t="n"/>
      <c r="AY17" s="125" t="n"/>
      <c r="AZ17" s="125" t="n"/>
      <c r="BA17" s="72" t="n"/>
      <c r="BB17" s="72" t="n"/>
      <c r="BC17" s="72" t="n"/>
      <c r="BD17" s="74" t="n"/>
      <c r="BE17" s="74" t="n"/>
      <c r="BF17" s="74" t="n"/>
      <c r="BG17" s="75" t="n"/>
      <c r="BH17" s="74" t="n"/>
      <c r="BI17" s="125" t="n"/>
      <c r="BJ17" s="74" t="n"/>
      <c r="BK17" s="77" t="n"/>
      <c r="BL17" s="124" t="n"/>
      <c r="BM17" s="78" t="n"/>
      <c r="BN17" s="77" t="n"/>
      <c r="BO17" s="85" t="n"/>
      <c r="BP17" s="12" t="n"/>
      <c r="BQ17" s="12" t="n"/>
      <c r="BR17" s="6" t="n"/>
      <c r="BS17" s="6" t="n"/>
      <c r="BT17" s="6" t="n"/>
      <c r="BU17" s="6" t="n"/>
      <c r="BV17" s="6" t="n"/>
      <c r="BW17" s="6" t="n"/>
      <c r="BX17" s="13" t="n"/>
      <c r="BY17" s="13" t="n"/>
      <c r="BZ17" s="13" t="n"/>
      <c r="CA17" s="13" t="n"/>
      <c r="CB17" s="13" t="n"/>
      <c r="CC17" s="13" t="n"/>
      <c r="CD17" s="13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 t="n"/>
      <c r="CO17" s="13" t="n"/>
      <c r="CP17" s="13" t="n"/>
      <c r="CQ17" s="13" t="n"/>
      <c r="CR17" s="13" t="n"/>
      <c r="CS17" s="13" t="n"/>
      <c r="CT17" s="13" t="n"/>
      <c r="CU17" s="6" t="n"/>
      <c r="CV17" s="13" t="n"/>
      <c r="DI17" s="13" t="n"/>
    </row>
    <row r="18" ht="22.5" customHeight="1" s="126">
      <c r="A18" s="65" t="n">
        <v>30</v>
      </c>
      <c r="B18" s="124" t="inlineStr">
        <is>
          <t>河本　奈央可</t>
        </is>
      </c>
      <c r="C18" s="124" t="inlineStr">
        <is>
          <t>正社員</t>
        </is>
      </c>
      <c r="D18" s="133">
        <f>$C$2*"8:00"</f>
        <v/>
      </c>
      <c r="E18" s="124" t="n"/>
      <c r="F18" s="133" t="n"/>
      <c r="G18" s="124" t="n"/>
      <c r="H18" s="124" t="n"/>
      <c r="I18" s="124" t="n"/>
      <c r="J18" s="133">
        <f>F18-N18+S18</f>
        <v/>
      </c>
      <c r="K18" s="133">
        <f>IF(J18-D18&gt;=0,J18-D18,"-")</f>
        <v/>
      </c>
      <c r="L18" s="134">
        <f>IF(K18="-","0:00",IF($E$2-D18&lt;=K18,$E$2-D18,K18))</f>
        <v/>
      </c>
      <c r="M18" s="134">
        <f>IF(K18="-","0:00",K18-L18)</f>
        <v/>
      </c>
      <c r="N18" s="133" t="n"/>
      <c r="O18" s="133" t="n"/>
      <c r="P18" s="124" t="n"/>
      <c r="Q18" s="83" t="n"/>
      <c r="R18" s="133">
        <f>IF(J18&gt;=D18,0,D18-J18)</f>
        <v/>
      </c>
      <c r="S18" s="133">
        <f>SUM(G18:H18)*"8:00"</f>
        <v/>
      </c>
      <c r="T18" s="125" t="n"/>
      <c r="U18" s="125" t="n"/>
      <c r="V18" s="125" t="n"/>
      <c r="W18" s="125" t="n"/>
      <c r="X18" s="125" t="n"/>
      <c r="Y18" s="125" t="n"/>
      <c r="Z18" s="125">
        <f>IF(AK18&lt;$AK$2,0,X18*225)</f>
        <v/>
      </c>
      <c r="AA18" s="125">
        <f>SUM(Y18:Z18)</f>
        <v/>
      </c>
      <c r="AB18" s="125">
        <f>X18*300</f>
        <v/>
      </c>
      <c r="AC18" s="125" t="n"/>
      <c r="AD18" s="125">
        <f>AB18+AC18</f>
        <v/>
      </c>
      <c r="AE18" s="125">
        <f>E18-X18</f>
        <v/>
      </c>
      <c r="AF18" s="125" t="n"/>
      <c r="AG18" s="125" t="n"/>
      <c r="AH18" s="125" t="n"/>
      <c r="AI18" s="125" t="n"/>
      <c r="AJ18" s="125">
        <f>SUM(AF18:AI18)</f>
        <v/>
      </c>
      <c r="AK18" s="125" t="n"/>
      <c r="AL18" s="125">
        <f>IF(AK18&gt;=$AK$3,$AL$2,0)</f>
        <v/>
      </c>
      <c r="AM18" s="125" t="n">
        <v>0</v>
      </c>
      <c r="AN18" s="125" t="n">
        <v>0</v>
      </c>
      <c r="AO18" s="125" t="n">
        <v>0</v>
      </c>
      <c r="AP18" s="125" t="n"/>
      <c r="AQ18" s="125" t="n"/>
      <c r="AR18" s="125" t="n"/>
      <c r="AS18" s="125" t="inlineStr">
        <is>
          <t>freee+kincone</t>
        </is>
      </c>
      <c r="AT18" s="125" t="n"/>
      <c r="AU18" s="125" t="n"/>
      <c r="AV18" s="125" t="n"/>
      <c r="AW18" s="125">
        <f>SUM(AT18:AU18)</f>
        <v/>
      </c>
      <c r="AX18" s="125" t="n"/>
      <c r="AY18" s="125" t="n"/>
      <c r="AZ18" s="125" t="n"/>
      <c r="BA18" s="72" t="n"/>
      <c r="BB18" s="72" t="n"/>
      <c r="BC18" s="72" t="n"/>
      <c r="BD18" s="74" t="n"/>
      <c r="BE18" s="74" t="n"/>
      <c r="BF18" s="74" t="n"/>
      <c r="BG18" s="75" t="n"/>
      <c r="BH18" s="74" t="n"/>
      <c r="BI18" s="125" t="n"/>
      <c r="BJ18" s="74" t="n"/>
      <c r="BK18" s="77" t="n"/>
      <c r="BL18" s="124" t="n"/>
      <c r="BM18" s="78" t="n"/>
      <c r="BN18" s="77" t="n"/>
      <c r="BO18" s="85" t="n"/>
      <c r="BP18" s="12" t="n"/>
      <c r="BQ18" s="12" t="n"/>
      <c r="BR18" s="6" t="n"/>
      <c r="BS18" s="6" t="n"/>
      <c r="BT18" s="6" t="n"/>
      <c r="BU18" s="6" t="n"/>
      <c r="BV18" s="6" t="n"/>
      <c r="BW18" s="6" t="n"/>
      <c r="BX18" s="13" t="n"/>
      <c r="BY18" s="13" t="n"/>
      <c r="BZ18" s="13" t="n"/>
      <c r="CA18" s="13" t="n"/>
      <c r="CB18" s="13" t="n"/>
      <c r="CC18" s="13" t="n"/>
      <c r="CD18" s="13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 t="n"/>
      <c r="CO18" s="13" t="n"/>
      <c r="CP18" s="13" t="n"/>
      <c r="CQ18" s="13" t="n"/>
      <c r="CR18" s="13" t="n"/>
      <c r="CS18" s="13" t="n"/>
      <c r="CT18" s="13" t="n"/>
      <c r="CU18" s="6" t="n"/>
      <c r="CV18" s="13" t="n"/>
      <c r="DI18" s="13" t="n"/>
    </row>
    <row r="19" ht="22.5" customHeight="1" s="126">
      <c r="A19" s="65" t="n">
        <v>34</v>
      </c>
      <c r="B19" s="124" t="inlineStr">
        <is>
          <t>岩佐　崇史</t>
        </is>
      </c>
      <c r="C19" s="124" t="inlineStr">
        <is>
          <t>正社員</t>
        </is>
      </c>
      <c r="D19" s="133">
        <f>$C$2*"8:00"</f>
        <v/>
      </c>
      <c r="E19" s="124" t="n"/>
      <c r="F19" s="133" t="n"/>
      <c r="G19" s="124" t="n"/>
      <c r="H19" s="124" t="n"/>
      <c r="I19" s="124" t="n"/>
      <c r="J19" s="133">
        <f>F19-N19+S19</f>
        <v/>
      </c>
      <c r="K19" s="133">
        <f>IF(J19-D19&gt;=0,J19-D19,"-")</f>
        <v/>
      </c>
      <c r="L19" s="134">
        <f>IF(K19="-","0:00",IF($E$2-D19&lt;=K19,$E$2-D19,K19))</f>
        <v/>
      </c>
      <c r="M19" s="134">
        <f>IF(K19="-","0:00",K19-L19)</f>
        <v/>
      </c>
      <c r="N19" s="133" t="n"/>
      <c r="O19" s="133" t="n"/>
      <c r="P19" s="124" t="n"/>
      <c r="Q19" s="83" t="n"/>
      <c r="R19" s="133">
        <f>IF(J19&gt;=D19,0,D19-J19)</f>
        <v/>
      </c>
      <c r="S19" s="133">
        <f>SUM(G19:H19)*"8:00"</f>
        <v/>
      </c>
      <c r="T19" s="125" t="n"/>
      <c r="U19" s="125" t="n"/>
      <c r="V19" s="125" t="n"/>
      <c r="W19" s="125" t="n"/>
      <c r="X19" s="125" t="n"/>
      <c r="Y19" s="125" t="n"/>
      <c r="Z19" s="125">
        <f>IF(AK19&lt;$AK$2,0,X19*225)</f>
        <v/>
      </c>
      <c r="AA19" s="125">
        <f>SUM(Y19:Z19)</f>
        <v/>
      </c>
      <c r="AB19" s="125">
        <f>X19*300</f>
        <v/>
      </c>
      <c r="AC19" s="125" t="n"/>
      <c r="AD19" s="125">
        <f>AB19+AC19</f>
        <v/>
      </c>
      <c r="AE19" s="125">
        <f>E19-X19</f>
        <v/>
      </c>
      <c r="AF19" s="125" t="n"/>
      <c r="AG19" s="125" t="n"/>
      <c r="AH19" s="125" t="n"/>
      <c r="AI19" s="125" t="n"/>
      <c r="AJ19" s="125">
        <f>SUM(AF19:AI19)</f>
        <v/>
      </c>
      <c r="AK19" s="125" t="n"/>
      <c r="AL19" s="125">
        <f>IF(AK19&gt;=$AK$3,$AL$2,0)</f>
        <v/>
      </c>
      <c r="AM19" s="125" t="n">
        <v>0</v>
      </c>
      <c r="AN19" s="125" t="n">
        <v>0</v>
      </c>
      <c r="AO19" s="125" t="n">
        <v>0</v>
      </c>
      <c r="AP19" s="125" t="n"/>
      <c r="AQ19" s="125" t="n"/>
      <c r="AR19" s="125" t="n"/>
      <c r="AS19" s="125" t="inlineStr">
        <is>
          <t>freee+kincone</t>
        </is>
      </c>
      <c r="AT19" s="125" t="n"/>
      <c r="AU19" s="125" t="n"/>
      <c r="AV19" s="125" t="n"/>
      <c r="AW19" s="125">
        <f>SUM(AT19:AU19)</f>
        <v/>
      </c>
      <c r="AX19" s="125" t="n"/>
      <c r="AY19" s="125" t="n"/>
      <c r="AZ19" s="125" t="n"/>
      <c r="BA19" s="72" t="n"/>
      <c r="BB19" s="72" t="n"/>
      <c r="BC19" s="72" t="n"/>
      <c r="BD19" s="74" t="n"/>
      <c r="BE19" s="74" t="n"/>
      <c r="BF19" s="74" t="n"/>
      <c r="BG19" s="75" t="n"/>
      <c r="BH19" s="74" t="n"/>
      <c r="BI19" s="125" t="n"/>
      <c r="BJ19" s="124" t="n"/>
      <c r="BK19" s="77" t="n"/>
      <c r="BL19" s="124" t="n"/>
      <c r="BM19" s="78" t="n"/>
      <c r="BN19" s="77" t="n"/>
      <c r="BO19" s="85" t="n"/>
      <c r="BP19" s="12" t="n"/>
      <c r="BQ19" s="12" t="n"/>
      <c r="BR19" s="6" t="n"/>
      <c r="BS19" s="6" t="n"/>
      <c r="BT19" s="6" t="n"/>
      <c r="BU19" s="6" t="n"/>
      <c r="BV19" s="6" t="n"/>
      <c r="BW19" s="6" t="n"/>
      <c r="BX19" s="13" t="n"/>
      <c r="BY19" s="13" t="n"/>
      <c r="BZ19" s="13" t="n"/>
      <c r="CA19" s="13" t="n"/>
      <c r="CB19" s="13" t="n"/>
      <c r="CC19" s="13" t="n"/>
      <c r="CD19" s="13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 t="n"/>
      <c r="CO19" s="13" t="n"/>
      <c r="CP19" s="13" t="n"/>
      <c r="CQ19" s="13" t="n"/>
      <c r="CR19" s="13" t="n"/>
      <c r="CS19" s="13" t="n"/>
      <c r="CT19" s="13" t="n"/>
      <c r="CU19" s="6" t="n"/>
      <c r="CV19" s="13" t="n"/>
      <c r="DI19" s="13" t="n"/>
    </row>
    <row r="20" ht="22.5" customHeight="1" s="126">
      <c r="A20" s="65" t="n">
        <v>36</v>
      </c>
      <c r="B20" s="124" t="inlineStr">
        <is>
          <t>田中　由貴恵</t>
        </is>
      </c>
      <c r="C20" s="124" t="inlineStr">
        <is>
          <t>正社員</t>
        </is>
      </c>
      <c r="D20" s="133">
        <f>$C$2*"8:00"</f>
        <v/>
      </c>
      <c r="E20" s="124" t="n"/>
      <c r="F20" s="133" t="n"/>
      <c r="G20" s="124" t="n"/>
      <c r="H20" s="124" t="n"/>
      <c r="I20" s="124" t="n"/>
      <c r="J20" s="133">
        <f>F20-N20+S20</f>
        <v/>
      </c>
      <c r="K20" s="133">
        <f>IF(J20-D20&gt;=0,J20-D20,"-")</f>
        <v/>
      </c>
      <c r="L20" s="134">
        <f>IF(K20="-","0:00",IF($E$2-D20&lt;=K20,$E$2-D20,K20))</f>
        <v/>
      </c>
      <c r="M20" s="134">
        <f>IF(K20="-","0:00",K20-L20)</f>
        <v/>
      </c>
      <c r="N20" s="133" t="n"/>
      <c r="O20" s="133" t="n"/>
      <c r="P20" s="124" t="n"/>
      <c r="Q20" s="83" t="n"/>
      <c r="R20" s="133">
        <f>IF(J20&gt;=D20,0,D20-J20)</f>
        <v/>
      </c>
      <c r="S20" s="133">
        <f>SUM(G20:H20)*"8:00"</f>
        <v/>
      </c>
      <c r="T20" s="125" t="n"/>
      <c r="U20" s="125" t="n"/>
      <c r="V20" s="125" t="n"/>
      <c r="W20" s="125" t="n"/>
      <c r="X20" s="125" t="n"/>
      <c r="Y20" s="125" t="n"/>
      <c r="Z20" s="125">
        <f>IF(AK20&lt;$AK$2,0,X20*225)</f>
        <v/>
      </c>
      <c r="AA20" s="125">
        <f>SUM(Y20:Z20)</f>
        <v/>
      </c>
      <c r="AB20" s="125">
        <f>X20*300</f>
        <v/>
      </c>
      <c r="AC20" s="125" t="n"/>
      <c r="AD20" s="125">
        <f>AB20+AC20</f>
        <v/>
      </c>
      <c r="AE20" s="125">
        <f>E20-X20</f>
        <v/>
      </c>
      <c r="AF20" s="125" t="n"/>
      <c r="AG20" s="125" t="n"/>
      <c r="AH20" s="125" t="n"/>
      <c r="AI20" s="125" t="n"/>
      <c r="AJ20" s="125">
        <f>SUM(AF20:AI20)</f>
        <v/>
      </c>
      <c r="AK20" s="125" t="n"/>
      <c r="AL20" s="125">
        <f>IF(AK20&gt;=$AK$3,$AL$2,0)</f>
        <v/>
      </c>
      <c r="AM20" s="125" t="n">
        <v>0</v>
      </c>
      <c r="AN20" s="125" t="n">
        <v>0</v>
      </c>
      <c r="AO20" s="125" t="n">
        <v>0</v>
      </c>
      <c r="AP20" s="125" t="n"/>
      <c r="AQ20" s="125" t="n"/>
      <c r="AR20" s="125" t="n"/>
      <c r="AS20" s="125" t="inlineStr">
        <is>
          <t>freee+kincone</t>
        </is>
      </c>
      <c r="AT20" s="125" t="n"/>
      <c r="AU20" s="125" t="n"/>
      <c r="AV20" s="125" t="n"/>
      <c r="AW20" s="125">
        <f>SUM(AT20:AU20)</f>
        <v/>
      </c>
      <c r="AX20" s="125" t="n"/>
      <c r="AY20" s="125" t="n"/>
      <c r="AZ20" s="125" t="n"/>
      <c r="BA20" s="72" t="n"/>
      <c r="BB20" s="72" t="n"/>
      <c r="BC20" s="72" t="n"/>
      <c r="BD20" s="74" t="n"/>
      <c r="BE20" s="74" t="n"/>
      <c r="BF20" s="74" t="n"/>
      <c r="BG20" s="93" t="n"/>
      <c r="BH20" s="74" t="n"/>
      <c r="BI20" s="125" t="n"/>
      <c r="BJ20" s="124" t="n"/>
      <c r="BK20" s="77" t="n"/>
      <c r="BL20" s="124" t="n"/>
      <c r="BM20" s="78" t="n"/>
      <c r="BN20" s="77" t="n"/>
      <c r="BO20" s="85" t="n"/>
      <c r="BP20" s="12" t="n"/>
      <c r="BQ20" s="12" t="n"/>
      <c r="BR20" s="6" t="n"/>
      <c r="BS20" s="6" t="n"/>
      <c r="BT20" s="6" t="n"/>
      <c r="BU20" s="6" t="n"/>
      <c r="BV20" s="6" t="n"/>
      <c r="BW20" s="6" t="n"/>
      <c r="BX20" s="13" t="n"/>
      <c r="BY20" s="13" t="n"/>
      <c r="BZ20" s="13" t="n"/>
      <c r="CA20" s="13" t="n"/>
      <c r="CB20" s="13" t="n"/>
      <c r="CC20" s="13" t="n"/>
      <c r="CD20" s="13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 t="n"/>
      <c r="CO20" s="13" t="n"/>
      <c r="CP20" s="13" t="n"/>
      <c r="CQ20" s="13" t="n"/>
      <c r="CR20" s="13" t="n"/>
      <c r="CS20" s="13" t="n"/>
      <c r="CT20" s="13" t="n"/>
      <c r="CU20" s="6" t="n"/>
      <c r="CV20" s="13" t="n"/>
      <c r="DI20" s="13" t="n"/>
    </row>
    <row r="21" ht="22.5" customHeight="1" s="126">
      <c r="A21" s="65" t="n">
        <v>37</v>
      </c>
      <c r="B21" s="124" t="inlineStr">
        <is>
          <t>山田　恭平</t>
        </is>
      </c>
      <c r="C21" s="124" t="inlineStr">
        <is>
          <t>正社員</t>
        </is>
      </c>
      <c r="D21" s="133">
        <f>$C$2*"8:00"</f>
        <v/>
      </c>
      <c r="E21" s="124" t="n"/>
      <c r="F21" s="133" t="n"/>
      <c r="G21" s="124" t="n"/>
      <c r="H21" s="124" t="n"/>
      <c r="I21" s="124" t="n"/>
      <c r="J21" s="133">
        <f>F21-N21+S21</f>
        <v/>
      </c>
      <c r="K21" s="133">
        <f>IF(J21-D21&gt;=0,J21-D21,"-")</f>
        <v/>
      </c>
      <c r="L21" s="134">
        <f>IF(K21="-","0:00",IF($E$2-D21&lt;=K21,$E$2-D21,K21))</f>
        <v/>
      </c>
      <c r="M21" s="134">
        <f>IF(K21="-","0:00",K21-L21)</f>
        <v/>
      </c>
      <c r="N21" s="133" t="n"/>
      <c r="O21" s="133" t="n"/>
      <c r="P21" s="124" t="n"/>
      <c r="Q21" s="83" t="n"/>
      <c r="R21" s="133">
        <f>IF(J21&gt;=D21,0,D21-J21)</f>
        <v/>
      </c>
      <c r="S21" s="133">
        <f>SUM(G21:H21)*"8:00"</f>
        <v/>
      </c>
      <c r="T21" s="125" t="n"/>
      <c r="U21" s="125" t="n"/>
      <c r="V21" s="125" t="n"/>
      <c r="W21" s="125" t="n"/>
      <c r="X21" s="125" t="n"/>
      <c r="Y21" s="125" t="n"/>
      <c r="Z21" s="125">
        <f>IF(AK21&lt;$AK$2,0,X21*225)</f>
        <v/>
      </c>
      <c r="AA21" s="125">
        <f>SUM(Y21:Z21)</f>
        <v/>
      </c>
      <c r="AB21" s="125">
        <f>X21*300</f>
        <v/>
      </c>
      <c r="AC21" s="125" t="n"/>
      <c r="AD21" s="125">
        <f>AB21+AC21</f>
        <v/>
      </c>
      <c r="AE21" s="125">
        <f>E21-X21</f>
        <v/>
      </c>
      <c r="AF21" s="125" t="n"/>
      <c r="AG21" s="125" t="n"/>
      <c r="AH21" s="125" t="n"/>
      <c r="AI21" s="125" t="n"/>
      <c r="AJ21" s="125">
        <f>SUM(AF21:AI21)</f>
        <v/>
      </c>
      <c r="AK21" s="125" t="n"/>
      <c r="AL21" s="125">
        <f>IF(AK21&gt;=$AK$3,$AL$2,0)</f>
        <v/>
      </c>
      <c r="AM21" s="125" t="n">
        <v>0</v>
      </c>
      <c r="AN21" s="125" t="n">
        <v>0</v>
      </c>
      <c r="AO21" s="125" t="n">
        <v>0</v>
      </c>
      <c r="AP21" s="125" t="n"/>
      <c r="AQ21" s="125" t="n"/>
      <c r="AR21" s="125" t="n"/>
      <c r="AS21" s="125" t="inlineStr">
        <is>
          <t>freee+kincone</t>
        </is>
      </c>
      <c r="AT21" s="125" t="n"/>
      <c r="AU21" s="125" t="n"/>
      <c r="AV21" s="125" t="n"/>
      <c r="AW21" s="125">
        <f>SUM(AT21:AU21)</f>
        <v/>
      </c>
      <c r="AX21" s="125" t="n"/>
      <c r="AY21" s="125" t="n"/>
      <c r="AZ21" s="125" t="n"/>
      <c r="BA21" s="72" t="n"/>
      <c r="BB21" s="72" t="n"/>
      <c r="BC21" s="72" t="n"/>
      <c r="BD21" s="74" t="n"/>
      <c r="BE21" s="74" t="n"/>
      <c r="BF21" s="74" t="n"/>
      <c r="BG21" s="75" t="n"/>
      <c r="BH21" s="74" t="n"/>
      <c r="BI21" s="125" t="n"/>
      <c r="BJ21" s="74" t="n"/>
      <c r="BK21" s="77" t="n"/>
      <c r="BL21" s="124" t="n"/>
      <c r="BM21" s="78" t="n"/>
      <c r="BN21" s="77" t="n"/>
      <c r="BO21" s="85" t="n"/>
      <c r="BP21" s="12" t="n"/>
      <c r="BQ21" s="12" t="n"/>
      <c r="BR21" s="6" t="n"/>
      <c r="BS21" s="6" t="n"/>
      <c r="BT21" s="6" t="n"/>
      <c r="BU21" s="6" t="n"/>
      <c r="BV21" s="6" t="n"/>
      <c r="BW21" s="6" t="n"/>
      <c r="BX21" s="13" t="n"/>
      <c r="BY21" s="13" t="n"/>
      <c r="BZ21" s="13" t="n"/>
      <c r="CA21" s="13" t="n"/>
      <c r="CB21" s="13" t="n"/>
      <c r="CC21" s="13" t="n"/>
      <c r="CD21" s="13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 t="n"/>
      <c r="CO21" s="13" t="n"/>
      <c r="CP21" s="13" t="n"/>
      <c r="CQ21" s="13" t="n"/>
      <c r="CR21" s="13" t="n"/>
      <c r="CS21" s="13" t="n"/>
      <c r="CT21" s="13" t="n"/>
      <c r="CU21" s="6" t="n"/>
      <c r="CV21" s="13" t="n"/>
      <c r="DI21" s="13" t="n"/>
    </row>
    <row r="22" ht="22.5" customHeight="1" s="126">
      <c r="A22" s="65" t="n">
        <v>40</v>
      </c>
      <c r="B22" s="124" t="inlineStr">
        <is>
          <t>植松　篤史</t>
        </is>
      </c>
      <c r="C22" s="124" t="inlineStr">
        <is>
          <t>正社員</t>
        </is>
      </c>
      <c r="D22" s="133">
        <f>$C$2*"8:00"</f>
        <v/>
      </c>
      <c r="E22" s="124" t="n"/>
      <c r="F22" s="133" t="n"/>
      <c r="G22" s="124" t="n"/>
      <c r="H22" s="124" t="n"/>
      <c r="I22" s="124" t="n"/>
      <c r="J22" s="133">
        <f>F22-N22+S22</f>
        <v/>
      </c>
      <c r="K22" s="133">
        <f>IF(J22-D22&gt;=0,J22-D22,"-")</f>
        <v/>
      </c>
      <c r="L22" s="134">
        <f>IF(K22="-","0:00",IF($E$2-D22&lt;=K22,$E$2-D22,K22))</f>
        <v/>
      </c>
      <c r="M22" s="134">
        <f>IF(K22="-","0:00",K22-L22)</f>
        <v/>
      </c>
      <c r="N22" s="133" t="n"/>
      <c r="O22" s="133" t="n"/>
      <c r="P22" s="124" t="n"/>
      <c r="Q22" s="83" t="n"/>
      <c r="R22" s="133">
        <f>IF(J22&gt;=D22,0,D22-J22)</f>
        <v/>
      </c>
      <c r="S22" s="133">
        <f>SUM(G22:H22)*"8:00"</f>
        <v/>
      </c>
      <c r="T22" s="125" t="n"/>
      <c r="U22" s="125" t="n"/>
      <c r="V22" s="125" t="n"/>
      <c r="W22" s="125" t="n"/>
      <c r="X22" s="125" t="n"/>
      <c r="Y22" s="125" t="n"/>
      <c r="Z22" s="125">
        <f>IF(AK22&lt;$AK$2,0,X22*225)</f>
        <v/>
      </c>
      <c r="AA22" s="125">
        <f>SUM(Y22:Z22)</f>
        <v/>
      </c>
      <c r="AB22" s="125">
        <f>X22*300</f>
        <v/>
      </c>
      <c r="AC22" s="125" t="n"/>
      <c r="AD22" s="125">
        <f>AB22+AC22</f>
        <v/>
      </c>
      <c r="AE22" s="125">
        <f>E22-X22</f>
        <v/>
      </c>
      <c r="AF22" s="125" t="n"/>
      <c r="AG22" s="125" t="n"/>
      <c r="AH22" s="125" t="n"/>
      <c r="AI22" s="125" t="n"/>
      <c r="AJ22" s="125">
        <f>SUM(AF22:AI22)</f>
        <v/>
      </c>
      <c r="AK22" s="125" t="n"/>
      <c r="AL22" s="125">
        <f>IF(AK22&gt;=$AK$3,$AL$2,0)</f>
        <v/>
      </c>
      <c r="AM22" s="125" t="n">
        <v>0</v>
      </c>
      <c r="AN22" s="125" t="n">
        <v>0</v>
      </c>
      <c r="AO22" s="125" t="n">
        <v>0</v>
      </c>
      <c r="AP22" s="125" t="n"/>
      <c r="AQ22" s="125" t="n"/>
      <c r="AR22" s="125" t="n"/>
      <c r="AS22" s="125" t="inlineStr">
        <is>
          <t>freee+kincone</t>
        </is>
      </c>
      <c r="AT22" s="125" t="n"/>
      <c r="AU22" s="125" t="n"/>
      <c r="AV22" s="125" t="n"/>
      <c r="AW22" s="125">
        <f>SUM(AT22:AU22)</f>
        <v/>
      </c>
      <c r="AX22" s="125" t="n"/>
      <c r="AY22" s="125" t="n"/>
      <c r="AZ22" s="125" t="n"/>
      <c r="BA22" s="72" t="n"/>
      <c r="BB22" s="72" t="n"/>
      <c r="BC22" s="72" t="n"/>
      <c r="BD22" s="74" t="n"/>
      <c r="BE22" s="74" t="n"/>
      <c r="BF22" s="74" t="n"/>
      <c r="BG22" s="75" t="n"/>
      <c r="BH22" s="74" t="n"/>
      <c r="BI22" s="125" t="n"/>
      <c r="BJ22" s="74" t="n"/>
      <c r="BK22" s="77" t="n"/>
      <c r="BL22" s="124" t="n"/>
      <c r="BM22" s="78" t="n"/>
      <c r="BN22" s="77" t="n"/>
      <c r="BO22" s="85" t="n"/>
      <c r="BP22" s="12" t="n"/>
      <c r="BQ22" s="12" t="n"/>
      <c r="BR22" s="6" t="n"/>
      <c r="BS22" s="6" t="n"/>
      <c r="BT22" s="6" t="n"/>
      <c r="BU22" s="6" t="n"/>
      <c r="BV22" s="6" t="n"/>
      <c r="BW22" s="6" t="n"/>
      <c r="BX22" s="13" t="n"/>
      <c r="BY22" s="13" t="n"/>
      <c r="BZ22" s="13" t="n"/>
      <c r="CA22" s="13" t="n"/>
      <c r="CB22" s="13" t="n"/>
      <c r="CC22" s="13" t="n"/>
      <c r="CD22" s="13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 t="n"/>
      <c r="CO22" s="13" t="n"/>
      <c r="CP22" s="13" t="n"/>
      <c r="CQ22" s="13" t="n"/>
      <c r="CR22" s="13" t="n"/>
      <c r="CS22" s="13" t="n"/>
      <c r="CT22" s="13" t="n"/>
      <c r="CU22" s="6" t="n"/>
      <c r="CV22" s="13" t="n"/>
      <c r="DI22" s="13" t="n"/>
    </row>
    <row r="23" ht="22.5" customHeight="1" s="126">
      <c r="A23" s="65" t="n">
        <v>41</v>
      </c>
      <c r="B23" s="124" t="inlineStr">
        <is>
          <t>岡田　秀介</t>
        </is>
      </c>
      <c r="C23" s="124" t="inlineStr">
        <is>
          <t>正社員</t>
        </is>
      </c>
      <c r="D23" s="133">
        <f>$C$2*"8:00"</f>
        <v/>
      </c>
      <c r="E23" s="124" t="n"/>
      <c r="F23" s="133" t="n"/>
      <c r="G23" s="124" t="n"/>
      <c r="H23" s="124" t="n"/>
      <c r="I23" s="124" t="n"/>
      <c r="J23" s="133">
        <f>F23-N23+S23</f>
        <v/>
      </c>
      <c r="K23" s="133">
        <f>IF(J23-D23&gt;=0,J23-D23,"-")</f>
        <v/>
      </c>
      <c r="L23" s="134">
        <f>IF(K23="-","0:00",IF($E$2-D23&lt;=K23,$E$2-D23,K23))</f>
        <v/>
      </c>
      <c r="M23" s="134">
        <f>IF(K23="-","0:00",K23-L23)</f>
        <v/>
      </c>
      <c r="N23" s="133" t="n"/>
      <c r="O23" s="133" t="n"/>
      <c r="P23" s="124" t="n"/>
      <c r="Q23" s="83" t="n"/>
      <c r="R23" s="133">
        <f>IF(J23&gt;=D23,0,D23-J23)</f>
        <v/>
      </c>
      <c r="S23" s="133">
        <f>SUM(G23:H23)*"8:00"</f>
        <v/>
      </c>
      <c r="T23" s="125" t="n"/>
      <c r="U23" s="125" t="n"/>
      <c r="V23" s="125" t="n"/>
      <c r="W23" s="125" t="n"/>
      <c r="X23" s="125" t="n"/>
      <c r="Y23" s="125" t="n"/>
      <c r="Z23" s="125">
        <f>IF(AK23&lt;$AK$2,0,X23*225)</f>
        <v/>
      </c>
      <c r="AA23" s="125">
        <f>SUM(Y23:Z23)</f>
        <v/>
      </c>
      <c r="AB23" s="125">
        <f>X23*300</f>
        <v/>
      </c>
      <c r="AC23" s="125" t="n"/>
      <c r="AD23" s="125">
        <f>AB23+AC23</f>
        <v/>
      </c>
      <c r="AE23" s="125">
        <f>E23-X23</f>
        <v/>
      </c>
      <c r="AF23" s="125" t="n"/>
      <c r="AG23" s="125" t="n"/>
      <c r="AH23" s="125" t="n"/>
      <c r="AI23" s="125" t="n"/>
      <c r="AJ23" s="125">
        <f>SUM(AF23:AI23)</f>
        <v/>
      </c>
      <c r="AK23" s="125" t="n"/>
      <c r="AL23" s="125">
        <f>IF(AK23&gt;=$AK$3,$AL$2,0)</f>
        <v/>
      </c>
      <c r="AM23" s="125" t="n">
        <v>0</v>
      </c>
      <c r="AN23" s="125" t="n">
        <v>0</v>
      </c>
      <c r="AO23" s="125" t="n">
        <v>0</v>
      </c>
      <c r="AP23" s="125" t="n"/>
      <c r="AQ23" s="125" t="n"/>
      <c r="AR23" s="125" t="n"/>
      <c r="AS23" s="125" t="inlineStr">
        <is>
          <t>freee+kincone</t>
        </is>
      </c>
      <c r="AT23" s="125" t="n"/>
      <c r="AU23" s="125" t="n"/>
      <c r="AV23" s="125" t="n"/>
      <c r="AW23" s="125">
        <f>SUM(AT23:AU23)</f>
        <v/>
      </c>
      <c r="AX23" s="125" t="n"/>
      <c r="AY23" s="125" t="n"/>
      <c r="AZ23" s="125" t="n"/>
      <c r="BA23" s="72" t="n"/>
      <c r="BB23" s="72" t="n"/>
      <c r="BC23" s="72" t="n"/>
      <c r="BD23" s="74" t="n"/>
      <c r="BE23" s="74" t="n"/>
      <c r="BF23" s="74" t="n"/>
      <c r="BG23" s="75" t="n"/>
      <c r="BH23" s="74" t="n"/>
      <c r="BI23" s="125" t="n"/>
      <c r="BJ23" s="74" t="n"/>
      <c r="BK23" s="77" t="n"/>
      <c r="BL23" s="124" t="n"/>
      <c r="BM23" s="78" t="n"/>
      <c r="BN23" s="77" t="n"/>
      <c r="BO23" s="85" t="n"/>
      <c r="BP23" s="12" t="n"/>
      <c r="BQ23" s="12" t="n"/>
      <c r="BR23" s="6" t="n"/>
      <c r="BS23" s="6" t="n"/>
      <c r="BT23" s="6" t="n"/>
      <c r="BU23" s="6" t="n"/>
      <c r="BV23" s="6" t="n"/>
      <c r="BW23" s="6" t="n"/>
      <c r="BX23" s="13" t="n"/>
      <c r="BY23" s="13" t="n"/>
      <c r="BZ23" s="13" t="n"/>
      <c r="CA23" s="13" t="n"/>
      <c r="CB23" s="13" t="n"/>
      <c r="CC23" s="13" t="n"/>
      <c r="CD23" s="13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 t="n"/>
      <c r="CO23" s="13" t="n"/>
      <c r="CP23" s="13" t="n"/>
      <c r="CQ23" s="13" t="n"/>
      <c r="CR23" s="13" t="n"/>
      <c r="CS23" s="13" t="n"/>
      <c r="CT23" s="13" t="n"/>
      <c r="CU23" s="6" t="n"/>
      <c r="CV23" s="13" t="n"/>
      <c r="DI23" s="13" t="n"/>
    </row>
    <row r="24" ht="22.5" customHeight="1" s="126">
      <c r="A24" s="65" t="n">
        <v>42</v>
      </c>
      <c r="B24" s="124" t="inlineStr">
        <is>
          <t>善山　静枝</t>
        </is>
      </c>
      <c r="C24" s="124" t="inlineStr">
        <is>
          <t>正社員</t>
        </is>
      </c>
      <c r="D24" s="133">
        <f>$C$2*"8:00"</f>
        <v/>
      </c>
      <c r="E24" s="124" t="n"/>
      <c r="F24" s="133" t="n"/>
      <c r="G24" s="124" t="n"/>
      <c r="H24" s="124" t="n"/>
      <c r="I24" s="124" t="n"/>
      <c r="J24" s="133">
        <f>F24-N24+S24</f>
        <v/>
      </c>
      <c r="K24" s="133">
        <f>IF(J24-D24&gt;=0,J24-D24,"-")</f>
        <v/>
      </c>
      <c r="L24" s="134">
        <f>IF(K24="-","0:00",IF($E$2-D24&lt;=K24,$E$2-D24,K24))</f>
        <v/>
      </c>
      <c r="M24" s="134">
        <f>IF(K24="-","0:00",K24-L24)</f>
        <v/>
      </c>
      <c r="N24" s="133" t="n"/>
      <c r="O24" s="133" t="n"/>
      <c r="P24" s="124" t="n"/>
      <c r="Q24" s="83" t="n"/>
      <c r="R24" s="133">
        <f>IF(J24&gt;=D24,0,D24-J24)</f>
        <v/>
      </c>
      <c r="S24" s="133">
        <f>SUM(G24:H24)*"8:00"</f>
        <v/>
      </c>
      <c r="T24" s="125" t="n"/>
      <c r="U24" s="125" t="n"/>
      <c r="V24" s="125" t="n"/>
      <c r="W24" s="125" t="n"/>
      <c r="X24" s="94" t="n"/>
      <c r="Y24" s="125" t="n"/>
      <c r="Z24" s="125">
        <f>IF(AK24&lt;$AK$2,0,X24*225)</f>
        <v/>
      </c>
      <c r="AA24" s="125">
        <f>SUM(Y24:Z24)</f>
        <v/>
      </c>
      <c r="AB24" s="125">
        <f>X24*300</f>
        <v/>
      </c>
      <c r="AC24" s="125" t="n"/>
      <c r="AD24" s="125">
        <f>AB24+AC24</f>
        <v/>
      </c>
      <c r="AE24" s="125">
        <f>E24-X24</f>
        <v/>
      </c>
      <c r="AF24" s="125" t="n"/>
      <c r="AG24" s="125" t="n"/>
      <c r="AH24" s="125" t="n"/>
      <c r="AI24" s="125" t="n"/>
      <c r="AJ24" s="125">
        <f>SUM(AF24:AI24)</f>
        <v/>
      </c>
      <c r="AK24" s="125" t="n"/>
      <c r="AL24" s="125">
        <f>IF(AK24&gt;=$AK$3,$AL$2,0)</f>
        <v/>
      </c>
      <c r="AM24" s="125" t="n">
        <v>0</v>
      </c>
      <c r="AN24" s="125" t="n">
        <v>0</v>
      </c>
      <c r="AO24" s="125" t="n">
        <v>0</v>
      </c>
      <c r="AP24" s="125" t="n"/>
      <c r="AQ24" s="125" t="n"/>
      <c r="AR24" s="125" t="n"/>
      <c r="AS24" s="125" t="inlineStr">
        <is>
          <t>freee+kincone</t>
        </is>
      </c>
      <c r="AT24" s="125" t="n"/>
      <c r="AU24" s="125" t="n"/>
      <c r="AV24" s="125" t="n"/>
      <c r="AW24" s="125">
        <f>SUM(AT24:AU24)</f>
        <v/>
      </c>
      <c r="AX24" s="125" t="n"/>
      <c r="AY24" s="125" t="n"/>
      <c r="AZ24" s="125" t="n"/>
      <c r="BA24" s="72" t="n"/>
      <c r="BB24" s="72" t="n"/>
      <c r="BC24" s="72" t="n"/>
      <c r="BD24" s="74" t="n"/>
      <c r="BE24" s="74" t="n"/>
      <c r="BF24" s="74" t="n"/>
      <c r="BG24" s="75" t="n"/>
      <c r="BH24" s="74" t="n"/>
      <c r="BI24" s="125" t="n"/>
      <c r="BJ24" s="124" t="n"/>
      <c r="BK24" s="77" t="n"/>
      <c r="BL24" s="124" t="n"/>
      <c r="BM24" s="78" t="n"/>
      <c r="BN24" s="77" t="n"/>
      <c r="BO24" s="85" t="n"/>
      <c r="BP24" s="12" t="n"/>
      <c r="BQ24" s="12" t="n"/>
      <c r="BR24" s="6" t="n"/>
      <c r="BS24" s="6" t="n"/>
      <c r="BT24" s="6" t="n"/>
      <c r="BU24" s="6" t="n"/>
      <c r="BV24" s="6" t="n"/>
      <c r="BW24" s="6" t="n"/>
      <c r="BX24" s="13" t="n"/>
      <c r="BY24" s="13" t="n"/>
      <c r="BZ24" s="13" t="n"/>
      <c r="CA24" s="13" t="n"/>
      <c r="CB24" s="13" t="n"/>
      <c r="CC24" s="13" t="n"/>
      <c r="CD24" s="13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 t="n"/>
      <c r="CO24" s="13" t="n"/>
      <c r="CP24" s="13" t="n"/>
      <c r="CQ24" s="13" t="n"/>
      <c r="CR24" s="13" t="n"/>
      <c r="CS24" s="13" t="n"/>
      <c r="CT24" s="13" t="n"/>
      <c r="CU24" s="6" t="n"/>
      <c r="CV24" s="13" t="n"/>
      <c r="DI24" s="13" t="n"/>
    </row>
    <row r="25" ht="22.5" customHeight="1" s="126">
      <c r="A25" s="65" t="n">
        <v>43</v>
      </c>
      <c r="B25" s="124" t="inlineStr">
        <is>
          <t>森田　勇介</t>
        </is>
      </c>
      <c r="C25" s="124" t="inlineStr">
        <is>
          <t>正社員</t>
        </is>
      </c>
      <c r="D25" s="133">
        <f>$C$2*"8:00"</f>
        <v/>
      </c>
      <c r="E25" s="124" t="n"/>
      <c r="F25" s="133" t="n"/>
      <c r="G25" s="124" t="n"/>
      <c r="H25" s="124" t="n"/>
      <c r="I25" s="124" t="n"/>
      <c r="J25" s="133">
        <f>F25-N25+S25</f>
        <v/>
      </c>
      <c r="K25" s="133">
        <f>IF(J25-D25&gt;=0,J25-D25,"-")</f>
        <v/>
      </c>
      <c r="L25" s="134">
        <f>IF(K25="-","0:00",IF($E$2-D25&lt;=K25,$E$2-D25,K25))</f>
        <v/>
      </c>
      <c r="M25" s="134">
        <f>IF(K25="-","0:00",K25-L25)</f>
        <v/>
      </c>
      <c r="N25" s="133" t="n"/>
      <c r="O25" s="133" t="n"/>
      <c r="P25" s="124" t="n"/>
      <c r="Q25" s="83" t="n"/>
      <c r="R25" s="133">
        <f>IF(J25&gt;=D25,0,D25-J25)</f>
        <v/>
      </c>
      <c r="S25" s="133">
        <f>SUM(G25:H25)*"8:00"</f>
        <v/>
      </c>
      <c r="T25" s="125" t="n"/>
      <c r="U25" s="125" t="n"/>
      <c r="V25" s="125" t="n"/>
      <c r="W25" s="125" t="n"/>
      <c r="X25" s="125" t="n"/>
      <c r="Y25" s="125" t="n"/>
      <c r="Z25" s="125">
        <f>IF(AK25&lt;$AK$2,0,X25*225)</f>
        <v/>
      </c>
      <c r="AA25" s="125">
        <f>SUM(Y25:Z25)</f>
        <v/>
      </c>
      <c r="AB25" s="125">
        <f>X25*300</f>
        <v/>
      </c>
      <c r="AC25" s="125" t="n"/>
      <c r="AD25" s="125">
        <f>AB25+AC25</f>
        <v/>
      </c>
      <c r="AE25" s="125">
        <f>E25-X25</f>
        <v/>
      </c>
      <c r="AF25" s="125" t="n"/>
      <c r="AG25" s="125" t="n"/>
      <c r="AH25" s="125" t="n"/>
      <c r="AI25" s="125" t="n"/>
      <c r="AJ25" s="125">
        <f>SUM(AF25:AI25)</f>
        <v/>
      </c>
      <c r="AK25" s="125" t="n"/>
      <c r="AL25" s="125">
        <f>IF(AK25&gt;=$AK$3,$AL$2,0)</f>
        <v/>
      </c>
      <c r="AM25" s="125" t="n">
        <v>0</v>
      </c>
      <c r="AN25" s="125" t="n">
        <v>0</v>
      </c>
      <c r="AO25" s="125" t="n">
        <v>0</v>
      </c>
      <c r="AP25" s="125" t="n"/>
      <c r="AQ25" s="125" t="n"/>
      <c r="AR25" s="125" t="n"/>
      <c r="AS25" s="125" t="inlineStr">
        <is>
          <t>freee+kincone</t>
        </is>
      </c>
      <c r="AT25" s="125" t="n"/>
      <c r="AU25" s="125" t="n"/>
      <c r="AV25" s="125" t="n"/>
      <c r="AW25" s="125">
        <f>SUM(AT25:AU25)</f>
        <v/>
      </c>
      <c r="AX25" s="125" t="n"/>
      <c r="AY25" s="125" t="n"/>
      <c r="AZ25" s="125" t="n"/>
      <c r="BA25" s="72" t="n"/>
      <c r="BB25" s="72" t="n"/>
      <c r="BC25" s="72" t="n"/>
      <c r="BD25" s="74" t="n"/>
      <c r="BE25" s="74" t="n"/>
      <c r="BF25" s="74" t="n"/>
      <c r="BG25" s="75" t="n"/>
      <c r="BH25" s="74" t="n"/>
      <c r="BI25" s="125" t="n"/>
      <c r="BJ25" s="74" t="n"/>
      <c r="BK25" s="77" t="n"/>
      <c r="BL25" s="124" t="n"/>
      <c r="BM25" s="78" t="n"/>
      <c r="BN25" s="77" t="n"/>
      <c r="BO25" s="85" t="n"/>
      <c r="BP25" s="12" t="n"/>
      <c r="BQ25" s="12" t="n"/>
      <c r="BR25" s="6" t="n"/>
      <c r="BS25" s="6" t="n"/>
      <c r="BT25" s="6" t="n"/>
      <c r="BU25" s="6" t="n"/>
      <c r="BV25" s="6" t="n"/>
      <c r="BW25" s="6" t="n"/>
      <c r="BX25" s="13" t="n"/>
      <c r="BY25" s="13" t="n"/>
      <c r="BZ25" s="13" t="n"/>
      <c r="CA25" s="13" t="n"/>
      <c r="CB25" s="13" t="n"/>
      <c r="CC25" s="13" t="n"/>
      <c r="CD25" s="13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 t="n"/>
      <c r="CO25" s="13" t="n"/>
      <c r="CP25" s="13" t="n"/>
      <c r="CQ25" s="13" t="n"/>
      <c r="CR25" s="13" t="n"/>
      <c r="CS25" s="13" t="n"/>
      <c r="CT25" s="13" t="n"/>
      <c r="CU25" s="6" t="n"/>
      <c r="CV25" s="13" t="n"/>
      <c r="DI25" s="13" t="n"/>
    </row>
    <row r="26" ht="22.5" customHeight="1" s="126">
      <c r="A26" s="65" t="n">
        <v>44</v>
      </c>
      <c r="B26" s="124" t="inlineStr">
        <is>
          <t>濱畑　陽子</t>
        </is>
      </c>
      <c r="C26" s="124" t="inlineStr">
        <is>
          <t>正社員（6h）</t>
        </is>
      </c>
      <c r="D26" s="133">
        <f>$C$2*"6:00"</f>
        <v/>
      </c>
      <c r="E26" s="124" t="n"/>
      <c r="F26" s="133" t="n"/>
      <c r="G26" s="124" t="n"/>
      <c r="H26" s="124" t="n"/>
      <c r="I26" s="124" t="n"/>
      <c r="J26" s="133">
        <f>F26-N26+S26</f>
        <v/>
      </c>
      <c r="K26" s="133">
        <f>IF(J26-D26&gt;=0,J26-D26,"-")</f>
        <v/>
      </c>
      <c r="L26" s="134">
        <f>IF(K26="-","0:00",IF($E$2-D26&lt;=K26,$E$2-D26,K26))</f>
        <v/>
      </c>
      <c r="M26" s="134">
        <f>IF(K26="-","0:00",K26-L26)</f>
        <v/>
      </c>
      <c r="N26" s="133" t="n"/>
      <c r="O26" s="133" t="n"/>
      <c r="P26" s="124" t="n"/>
      <c r="Q26" s="83" t="n"/>
      <c r="R26" s="133">
        <f>IF(J26&gt;=D26,0,D26-J26)</f>
        <v/>
      </c>
      <c r="S26" s="133">
        <f>SUM(G26:H26)*"6:00"</f>
        <v/>
      </c>
      <c r="T26" s="125" t="n"/>
      <c r="U26" s="125" t="n"/>
      <c r="V26" s="125" t="n"/>
      <c r="W26" s="125" t="n"/>
      <c r="X26" s="94" t="n"/>
      <c r="Y26" s="125" t="n"/>
      <c r="Z26" s="125">
        <f>IF(AK26&lt;$AK$2,0,X26*225)</f>
        <v/>
      </c>
      <c r="AA26" s="125">
        <f>SUM(Y26:Z26)</f>
        <v/>
      </c>
      <c r="AB26" s="125">
        <f>X26*300</f>
        <v/>
      </c>
      <c r="AC26" s="125" t="n"/>
      <c r="AD26" s="125">
        <f>AB26+AC26</f>
        <v/>
      </c>
      <c r="AE26" s="125">
        <f>E26-X26</f>
        <v/>
      </c>
      <c r="AF26" s="125" t="n"/>
      <c r="AG26" s="125" t="n"/>
      <c r="AH26" s="125" t="n"/>
      <c r="AI26" s="125" t="n"/>
      <c r="AJ26" s="125">
        <f>SUM(AF26:AI26)</f>
        <v/>
      </c>
      <c r="AK26" s="125" t="n"/>
      <c r="AL26" s="125">
        <f>IF(AK26&gt;=$AK$3,$AL$2,0)</f>
        <v/>
      </c>
      <c r="AM26" s="125" t="n">
        <v>0</v>
      </c>
      <c r="AN26" s="125" t="n">
        <v>0</v>
      </c>
      <c r="AO26" s="125" t="n">
        <v>0</v>
      </c>
      <c r="AP26" s="125" t="n"/>
      <c r="AQ26" s="125" t="n"/>
      <c r="AR26" s="125" t="n"/>
      <c r="AS26" s="125" t="inlineStr">
        <is>
          <t>freee+kincone</t>
        </is>
      </c>
      <c r="AT26" s="125" t="n"/>
      <c r="AU26" s="125" t="n"/>
      <c r="AV26" s="125" t="n"/>
      <c r="AW26" s="125">
        <f>SUM(AT26:AU26)</f>
        <v/>
      </c>
      <c r="AX26" s="125" t="n"/>
      <c r="AY26" s="125" t="n"/>
      <c r="AZ26" s="125" t="n"/>
      <c r="BA26" s="72" t="n"/>
      <c r="BB26" s="72" t="n"/>
      <c r="BC26" s="72" t="n"/>
      <c r="BD26" s="74" t="n"/>
      <c r="BE26" s="74" t="n"/>
      <c r="BF26" s="74" t="n"/>
      <c r="BG26" s="75" t="n"/>
      <c r="BH26" s="74" t="n"/>
      <c r="BI26" s="125" t="n"/>
      <c r="BJ26" s="74" t="n"/>
      <c r="BK26" s="77" t="n"/>
      <c r="BL26" s="124" t="n"/>
      <c r="BM26" s="78" t="n"/>
      <c r="BN26" s="77" t="n"/>
      <c r="BO26" s="85" t="n"/>
      <c r="BP26" s="12" t="n"/>
      <c r="BQ26" s="12" t="n"/>
      <c r="BR26" s="6" t="n"/>
      <c r="BS26" s="6" t="n"/>
      <c r="BT26" s="6" t="n"/>
      <c r="BU26" s="6" t="n"/>
      <c r="BV26" s="6" t="n"/>
      <c r="BW26" s="6" t="n"/>
      <c r="BX26" s="13" t="n"/>
      <c r="BY26" s="13" t="n"/>
      <c r="BZ26" s="13" t="n"/>
      <c r="CA26" s="13" t="n"/>
      <c r="CB26" s="13" t="n"/>
      <c r="CC26" s="13" t="n"/>
      <c r="CD26" s="13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 t="n"/>
      <c r="CO26" s="13" t="n"/>
      <c r="CP26" s="13" t="n"/>
      <c r="CQ26" s="13" t="n"/>
      <c r="CR26" s="13" t="n"/>
      <c r="CS26" s="13" t="n"/>
      <c r="CT26" s="13" t="n"/>
      <c r="CU26" s="6" t="n"/>
      <c r="CV26" s="13" t="n"/>
      <c r="DI26" s="13" t="n"/>
    </row>
    <row r="27" ht="22.5" customHeight="1" s="126">
      <c r="A27" s="65" t="n">
        <v>45</v>
      </c>
      <c r="B27" s="124" t="inlineStr">
        <is>
          <t>西口　未央加</t>
        </is>
      </c>
      <c r="C27" s="124" t="inlineStr">
        <is>
          <t>正社員</t>
        </is>
      </c>
      <c r="D27" s="133">
        <f>$C$2*"8:00"</f>
        <v/>
      </c>
      <c r="E27" s="124" t="n"/>
      <c r="F27" s="133" t="n"/>
      <c r="G27" s="124" t="n"/>
      <c r="H27" s="124" t="n"/>
      <c r="I27" s="124" t="n"/>
      <c r="J27" s="133">
        <f>F27-N27+S27</f>
        <v/>
      </c>
      <c r="K27" s="133">
        <f>IF(J27-D27&gt;=0,J27-D27,"-")</f>
        <v/>
      </c>
      <c r="L27" s="134">
        <f>IF(K27="-","0:00",IF($E$2-D27&lt;=K27,$E$2-D27,K27))</f>
        <v/>
      </c>
      <c r="M27" s="134">
        <f>IF(K27="-","0:00",K27-L27)</f>
        <v/>
      </c>
      <c r="N27" s="133" t="n"/>
      <c r="O27" s="133" t="n"/>
      <c r="P27" s="124" t="n"/>
      <c r="Q27" s="83" t="n"/>
      <c r="R27" s="133">
        <f>IF(J27&gt;=D27,0,D27-J27)</f>
        <v/>
      </c>
      <c r="S27" s="133">
        <f>SUM(G27:H27)*"8:00"</f>
        <v/>
      </c>
      <c r="T27" s="125" t="n"/>
      <c r="U27" s="125" t="n"/>
      <c r="V27" s="125" t="n"/>
      <c r="W27" s="125" t="n"/>
      <c r="X27" s="125" t="n"/>
      <c r="Y27" s="125" t="n"/>
      <c r="Z27" s="125">
        <f>IF(AK27&lt;$AK$2,0,X27*225)</f>
        <v/>
      </c>
      <c r="AA27" s="125">
        <f>SUM(Y27:Z27)</f>
        <v/>
      </c>
      <c r="AB27" s="125">
        <f>X27*300</f>
        <v/>
      </c>
      <c r="AC27" s="125" t="n"/>
      <c r="AD27" s="125">
        <f>AB27+AC27</f>
        <v/>
      </c>
      <c r="AE27" s="125">
        <f>E27-X27</f>
        <v/>
      </c>
      <c r="AF27" s="125" t="n"/>
      <c r="AG27" s="125" t="n"/>
      <c r="AH27" s="125" t="n"/>
      <c r="AI27" s="125" t="n"/>
      <c r="AJ27" s="125">
        <f>SUM(AF27:AI27)</f>
        <v/>
      </c>
      <c r="AK27" s="125" t="n"/>
      <c r="AL27" s="125">
        <f>IF(AK27&gt;=$AK$3,$AL$2,0)</f>
        <v/>
      </c>
      <c r="AM27" s="125" t="n">
        <v>0</v>
      </c>
      <c r="AN27" s="125" t="n">
        <v>0</v>
      </c>
      <c r="AO27" s="125" t="n">
        <v>0</v>
      </c>
      <c r="AP27" s="125" t="n"/>
      <c r="AQ27" s="125" t="n"/>
      <c r="AR27" s="125" t="n"/>
      <c r="AS27" s="125" t="inlineStr">
        <is>
          <t>freee+kincone</t>
        </is>
      </c>
      <c r="AT27" s="125" t="n"/>
      <c r="AU27" s="125" t="n"/>
      <c r="AV27" s="125" t="n"/>
      <c r="AW27" s="125">
        <f>SUM(AT27:AU27)</f>
        <v/>
      </c>
      <c r="AX27" s="125" t="n"/>
      <c r="AY27" s="125" t="n"/>
      <c r="AZ27" s="125" t="n"/>
      <c r="BA27" s="72" t="n"/>
      <c r="BB27" s="72" t="n"/>
      <c r="BC27" s="72" t="n"/>
      <c r="BD27" s="74" t="n"/>
      <c r="BE27" s="74" t="n"/>
      <c r="BF27" s="74" t="n"/>
      <c r="BG27" s="75" t="n"/>
      <c r="BH27" s="74" t="n"/>
      <c r="BI27" s="125" t="n"/>
      <c r="BJ27" s="74" t="n"/>
      <c r="BK27" s="77" t="n"/>
      <c r="BL27" s="124" t="n"/>
      <c r="BM27" s="78" t="n"/>
      <c r="BN27" s="77" t="n"/>
      <c r="BO27" s="85" t="n"/>
      <c r="BP27" s="12" t="n"/>
      <c r="BQ27" s="12" t="n"/>
      <c r="BR27" s="6" t="n"/>
      <c r="BS27" s="6" t="n"/>
      <c r="BT27" s="6" t="n"/>
      <c r="BU27" s="6" t="n"/>
      <c r="BV27" s="6" t="n"/>
      <c r="BW27" s="6" t="n"/>
      <c r="BX27" s="13" t="n"/>
      <c r="BY27" s="13" t="n"/>
      <c r="BZ27" s="13" t="n"/>
      <c r="CA27" s="13" t="n"/>
      <c r="CB27" s="13" t="n"/>
      <c r="CC27" s="13" t="n"/>
      <c r="CD27" s="13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 t="n"/>
      <c r="CO27" s="13" t="n"/>
      <c r="CP27" s="13" t="n"/>
      <c r="CQ27" s="13" t="n"/>
      <c r="CR27" s="13" t="n"/>
      <c r="CS27" s="13" t="n"/>
      <c r="CT27" s="13" t="n"/>
      <c r="CU27" s="6" t="n"/>
      <c r="CV27" s="13" t="n"/>
      <c r="DI27" s="13" t="n"/>
    </row>
    <row r="28" ht="22.5" customHeight="1" s="126">
      <c r="A28" s="65" t="n">
        <v>46</v>
      </c>
      <c r="B28" s="124" t="inlineStr">
        <is>
          <t>山﨑　智</t>
        </is>
      </c>
      <c r="C28" s="124" t="inlineStr">
        <is>
          <t>正社員</t>
        </is>
      </c>
      <c r="D28" s="133">
        <f>$C$2*"8:00"</f>
        <v/>
      </c>
      <c r="E28" s="124" t="n"/>
      <c r="F28" s="133" t="n"/>
      <c r="G28" s="124" t="n"/>
      <c r="H28" s="124" t="n"/>
      <c r="I28" s="124" t="n"/>
      <c r="J28" s="133">
        <f>F28-N28+S28</f>
        <v/>
      </c>
      <c r="K28" s="133">
        <f>IF(J28-D28&gt;=0,J28-D28,"-")</f>
        <v/>
      </c>
      <c r="L28" s="134">
        <f>IF(K28="-","0:00",IF($E$2-D28&lt;=K28,$E$2-D28,K28))</f>
        <v/>
      </c>
      <c r="M28" s="134">
        <f>IF(K28="-","0:00",K28-L28)</f>
        <v/>
      </c>
      <c r="N28" s="133" t="n"/>
      <c r="O28" s="133" t="n"/>
      <c r="P28" s="124" t="n"/>
      <c r="Q28" s="83" t="n"/>
      <c r="R28" s="133">
        <f>IF(J28&gt;=D28,0,D28-J28)</f>
        <v/>
      </c>
      <c r="S28" s="133">
        <f>SUM(G28:H28)*"8:00"</f>
        <v/>
      </c>
      <c r="T28" s="125" t="n"/>
      <c r="U28" s="125" t="n"/>
      <c r="V28" s="125" t="n"/>
      <c r="W28" s="125" t="n"/>
      <c r="X28" s="125" t="n"/>
      <c r="Y28" s="125" t="n"/>
      <c r="Z28" s="125">
        <f>IF(AK28&lt;$AK$2,0,X28*225)</f>
        <v/>
      </c>
      <c r="AA28" s="125">
        <f>SUM(Y28:Z28)</f>
        <v/>
      </c>
      <c r="AB28" s="125">
        <f>X28*300</f>
        <v/>
      </c>
      <c r="AC28" s="125" t="n"/>
      <c r="AD28" s="125">
        <f>AB28+AC28</f>
        <v/>
      </c>
      <c r="AE28" s="125">
        <f>E28-X28</f>
        <v/>
      </c>
      <c r="AF28" s="125" t="n"/>
      <c r="AG28" s="125" t="n"/>
      <c r="AH28" s="125" t="n"/>
      <c r="AI28" s="125" t="n"/>
      <c r="AJ28" s="125">
        <f>SUM(AF28:AI28)</f>
        <v/>
      </c>
      <c r="AK28" s="125" t="n"/>
      <c r="AL28" s="125">
        <f>IF(AK28&gt;=$AK$3,$AL$2,0)</f>
        <v/>
      </c>
      <c r="AM28" s="125" t="n">
        <v>0</v>
      </c>
      <c r="AN28" s="125" t="n">
        <v>0</v>
      </c>
      <c r="AO28" s="125" t="n">
        <v>0</v>
      </c>
      <c r="AP28" s="125" t="n"/>
      <c r="AQ28" s="125" t="n"/>
      <c r="AR28" s="125" t="n"/>
      <c r="AS28" s="125" t="inlineStr">
        <is>
          <t>freee+kincone</t>
        </is>
      </c>
      <c r="AT28" s="125" t="n"/>
      <c r="AU28" s="125" t="n"/>
      <c r="AV28" s="125" t="n"/>
      <c r="AW28" s="125">
        <f>SUM(AT28:AU28)</f>
        <v/>
      </c>
      <c r="AX28" s="125" t="n"/>
      <c r="AY28" s="125" t="n"/>
      <c r="AZ28" s="125" t="n"/>
      <c r="BA28" s="72" t="n"/>
      <c r="BB28" s="72" t="n"/>
      <c r="BC28" s="72" t="n"/>
      <c r="BD28" s="74" t="n"/>
      <c r="BE28" s="74" t="n"/>
      <c r="BF28" s="74" t="n"/>
      <c r="BG28" s="75" t="n"/>
      <c r="BH28" s="74" t="n"/>
      <c r="BI28" s="125" t="n"/>
      <c r="BJ28" s="74" t="n"/>
      <c r="BK28" s="77" t="n"/>
      <c r="BL28" s="124" t="n"/>
      <c r="BM28" s="78" t="n"/>
      <c r="BN28" s="77" t="n"/>
      <c r="BO28" s="85" t="n"/>
      <c r="BP28" s="12" t="n"/>
      <c r="BQ28" s="12" t="n"/>
      <c r="BR28" s="6" t="n"/>
      <c r="BS28" s="6" t="n"/>
      <c r="BT28" s="6" t="n"/>
      <c r="BU28" s="6" t="n"/>
      <c r="BV28" s="6" t="n"/>
      <c r="BW28" s="6" t="n"/>
      <c r="BX28" s="13" t="n"/>
      <c r="BY28" s="13" t="n"/>
      <c r="BZ28" s="13" t="n"/>
      <c r="CA28" s="13" t="n"/>
      <c r="CB28" s="13" t="n"/>
      <c r="CC28" s="13" t="n"/>
      <c r="CD28" s="13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 t="n"/>
      <c r="CO28" s="13" t="n"/>
      <c r="CP28" s="13" t="n"/>
      <c r="CQ28" s="13" t="n"/>
      <c r="CR28" s="13" t="n"/>
      <c r="CS28" s="13" t="n"/>
      <c r="CT28" s="13" t="n"/>
      <c r="CU28" s="6" t="n"/>
      <c r="CV28" s="13" t="n"/>
      <c r="DI28" s="13" t="n"/>
    </row>
    <row r="29" ht="22.5" customHeight="1" s="126">
      <c r="A29" s="65" t="n">
        <v>47</v>
      </c>
      <c r="B29" s="124" t="inlineStr">
        <is>
          <t>豊田　翔也</t>
        </is>
      </c>
      <c r="C29" s="124" t="inlineStr">
        <is>
          <t>正社員</t>
        </is>
      </c>
      <c r="D29" s="133">
        <f>$C$2*"8:00"</f>
        <v/>
      </c>
      <c r="E29" s="124" t="n"/>
      <c r="F29" s="133" t="n"/>
      <c r="G29" s="124" t="n"/>
      <c r="H29" s="124" t="n"/>
      <c r="I29" s="124" t="n"/>
      <c r="J29" s="133">
        <f>F29-N29+S29</f>
        <v/>
      </c>
      <c r="K29" s="133">
        <f>IF(J29-D29&gt;=0,J29-D29,"-")</f>
        <v/>
      </c>
      <c r="L29" s="134">
        <f>IF(K29="-","0:00",IF($E$2-D29&lt;=K29,$E$2-D29,K29))</f>
        <v/>
      </c>
      <c r="M29" s="134">
        <f>IF(K29="-","0:00",K29-L29)</f>
        <v/>
      </c>
      <c r="N29" s="133" t="n"/>
      <c r="O29" s="133" t="n"/>
      <c r="P29" s="124" t="n"/>
      <c r="Q29" s="83" t="n"/>
      <c r="R29" s="133">
        <f>IF(J29&gt;=D29,0,D29-J29)</f>
        <v/>
      </c>
      <c r="S29" s="133">
        <f>SUM(G29:H29)*"8:00"</f>
        <v/>
      </c>
      <c r="T29" s="125" t="n"/>
      <c r="U29" s="125" t="n"/>
      <c r="V29" s="125" t="n"/>
      <c r="W29" s="125" t="n"/>
      <c r="X29" s="125" t="n"/>
      <c r="Y29" s="125" t="n"/>
      <c r="Z29" s="125">
        <f>IF(AK29&lt;$AK$2,0,X29*225)</f>
        <v/>
      </c>
      <c r="AA29" s="125">
        <f>SUM(Y29:Z29)</f>
        <v/>
      </c>
      <c r="AB29" s="125">
        <f>X29*300</f>
        <v/>
      </c>
      <c r="AC29" s="125" t="n"/>
      <c r="AD29" s="125">
        <f>AB29+AC29</f>
        <v/>
      </c>
      <c r="AE29" s="125">
        <f>E29-X29</f>
        <v/>
      </c>
      <c r="AF29" s="125" t="n"/>
      <c r="AG29" s="125" t="n"/>
      <c r="AH29" s="125" t="n"/>
      <c r="AI29" s="125" t="n"/>
      <c r="AJ29" s="125">
        <f>SUM(AF29:AI29)</f>
        <v/>
      </c>
      <c r="AK29" s="125" t="n"/>
      <c r="AL29" s="125">
        <f>IF(AK29&gt;=$AK$3,$AL$2,0)</f>
        <v/>
      </c>
      <c r="AM29" s="125" t="n">
        <v>0</v>
      </c>
      <c r="AN29" s="125" t="n">
        <v>0</v>
      </c>
      <c r="AO29" s="125" t="n">
        <v>0</v>
      </c>
      <c r="AP29" s="125" t="n"/>
      <c r="AQ29" s="125" t="n"/>
      <c r="AR29" s="125" t="n"/>
      <c r="AS29" s="125" t="inlineStr">
        <is>
          <t>freee+kincone</t>
        </is>
      </c>
      <c r="AT29" s="125" t="n"/>
      <c r="AU29" s="125" t="n"/>
      <c r="AV29" s="125" t="n"/>
      <c r="AW29" s="125">
        <f>SUM(AT29:AU29)</f>
        <v/>
      </c>
      <c r="AX29" s="125" t="n"/>
      <c r="AY29" s="125" t="n"/>
      <c r="AZ29" s="125" t="n"/>
      <c r="BA29" s="72" t="n"/>
      <c r="BB29" s="72" t="n"/>
      <c r="BC29" s="72" t="n"/>
      <c r="BD29" s="74" t="n"/>
      <c r="BE29" s="74" t="n"/>
      <c r="BF29" s="74" t="n"/>
      <c r="BG29" s="75" t="n"/>
      <c r="BH29" s="74" t="n"/>
      <c r="BI29" s="125" t="n"/>
      <c r="BJ29" s="124" t="n"/>
      <c r="BK29" s="77" t="n"/>
      <c r="BL29" s="124" t="n"/>
      <c r="BM29" s="78" t="n"/>
      <c r="BN29" s="77" t="n"/>
      <c r="BO29" s="85" t="n"/>
      <c r="BP29" s="12" t="n"/>
      <c r="BQ29" s="12" t="n"/>
      <c r="BR29" s="6" t="n"/>
      <c r="BS29" s="6" t="n"/>
      <c r="BT29" s="6" t="n"/>
      <c r="BU29" s="6" t="n"/>
      <c r="BV29" s="6" t="n"/>
      <c r="BW29" s="6" t="n"/>
      <c r="BX29" s="13" t="n"/>
      <c r="BY29" s="13" t="n"/>
      <c r="BZ29" s="13" t="n"/>
      <c r="CA29" s="13" t="n"/>
      <c r="CB29" s="13" t="n"/>
      <c r="CC29" s="13" t="n"/>
      <c r="CD29" s="13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 t="n"/>
      <c r="CO29" s="13" t="n"/>
      <c r="CP29" s="13" t="n"/>
      <c r="CQ29" s="13" t="n"/>
      <c r="CR29" s="13" t="n"/>
      <c r="CS29" s="13" t="n"/>
      <c r="CT29" s="13" t="n"/>
      <c r="CU29" s="6" t="n"/>
      <c r="CV29" s="13" t="n"/>
      <c r="DI29" s="13" t="n"/>
    </row>
    <row r="30" ht="22.5" customHeight="1" s="126">
      <c r="A30" s="65" t="n">
        <v>48</v>
      </c>
      <c r="B30" s="124" t="inlineStr">
        <is>
          <t>神谷　円</t>
        </is>
      </c>
      <c r="C30" s="124" t="inlineStr">
        <is>
          <t>正社員</t>
        </is>
      </c>
      <c r="D30" s="133">
        <f>$C$2*"8:00"</f>
        <v/>
      </c>
      <c r="E30" s="124" t="n"/>
      <c r="F30" s="133" t="n"/>
      <c r="G30" s="124" t="n"/>
      <c r="H30" s="124" t="n"/>
      <c r="I30" s="124" t="n"/>
      <c r="J30" s="133">
        <f>F30-N30+S30</f>
        <v/>
      </c>
      <c r="K30" s="133">
        <f>IF(J30-D30&gt;=0,J30-D30,"-")</f>
        <v/>
      </c>
      <c r="L30" s="134">
        <f>IF(K30="-","0:00",IF($E$2-D30&lt;=K30,$E$2-D30,K30))</f>
        <v/>
      </c>
      <c r="M30" s="134">
        <f>IF(K30="-","0:00",K30-L30)</f>
        <v/>
      </c>
      <c r="N30" s="133" t="n"/>
      <c r="O30" s="133" t="n"/>
      <c r="P30" s="124" t="n"/>
      <c r="Q30" s="83" t="n"/>
      <c r="R30" s="133">
        <f>IF(J30&gt;=D30,0,D30-J30)</f>
        <v/>
      </c>
      <c r="S30" s="133">
        <f>SUM(G30:H30)*"8:00"</f>
        <v/>
      </c>
      <c r="T30" s="125" t="n"/>
      <c r="U30" s="125" t="n"/>
      <c r="V30" s="125" t="n"/>
      <c r="W30" s="125" t="n"/>
      <c r="X30" s="125" t="n"/>
      <c r="Y30" s="125" t="n"/>
      <c r="Z30" s="125">
        <f>IF(AK30&lt;$AK$2,0,X30*225)</f>
        <v/>
      </c>
      <c r="AA30" s="125">
        <f>SUM(Y30:Z30)</f>
        <v/>
      </c>
      <c r="AB30" s="125">
        <f>X30*300</f>
        <v/>
      </c>
      <c r="AC30" s="125" t="n"/>
      <c r="AD30" s="125">
        <f>AB30+AC30</f>
        <v/>
      </c>
      <c r="AE30" s="125">
        <f>E30-X30</f>
        <v/>
      </c>
      <c r="AF30" s="125" t="n"/>
      <c r="AG30" s="125" t="n"/>
      <c r="AH30" s="125" t="n"/>
      <c r="AI30" s="125" t="n"/>
      <c r="AJ30" s="125">
        <f>SUM(AF30:AI30)</f>
        <v/>
      </c>
      <c r="AK30" s="125" t="n"/>
      <c r="AL30" s="125">
        <f>IF(AK30&gt;=$AK$3,$AL$2,0)</f>
        <v/>
      </c>
      <c r="AM30" s="125" t="n">
        <v>0</v>
      </c>
      <c r="AN30" s="125" t="n">
        <v>0</v>
      </c>
      <c r="AO30" s="125" t="n">
        <v>0</v>
      </c>
      <c r="AP30" s="125" t="n"/>
      <c r="AQ30" s="125" t="n"/>
      <c r="AR30" s="125" t="n"/>
      <c r="AS30" s="125" t="inlineStr">
        <is>
          <t>freee+kincone</t>
        </is>
      </c>
      <c r="AT30" s="125" t="n"/>
      <c r="AU30" s="125" t="n"/>
      <c r="AV30" s="125" t="n"/>
      <c r="AW30" s="125">
        <f>SUM(AT30:AU30)</f>
        <v/>
      </c>
      <c r="AX30" s="125" t="n"/>
      <c r="AY30" s="125" t="n"/>
      <c r="AZ30" s="125" t="n"/>
      <c r="BA30" s="72" t="n"/>
      <c r="BB30" s="72" t="n"/>
      <c r="BC30" s="72" t="n"/>
      <c r="BD30" s="74" t="n"/>
      <c r="BE30" s="74" t="n"/>
      <c r="BF30" s="74" t="n"/>
      <c r="BG30" s="75" t="n"/>
      <c r="BH30" s="74" t="n"/>
      <c r="BI30" s="125" t="n"/>
      <c r="BJ30" s="124" t="n"/>
      <c r="BK30" s="77" t="n"/>
      <c r="BL30" s="124" t="n"/>
      <c r="BM30" s="78" t="n"/>
      <c r="BN30" s="77" t="n"/>
      <c r="BO30" s="85" t="n"/>
      <c r="BP30" s="12" t="n"/>
      <c r="BQ30" s="12" t="n"/>
      <c r="BR30" s="6" t="n"/>
      <c r="BS30" s="6" t="n"/>
      <c r="BT30" s="6" t="n"/>
      <c r="BU30" s="6" t="n"/>
      <c r="BV30" s="6" t="n"/>
      <c r="BW30" s="6" t="n"/>
      <c r="BX30" s="13" t="n"/>
      <c r="BY30" s="13" t="n"/>
      <c r="BZ30" s="13" t="n"/>
      <c r="CA30" s="13" t="n"/>
      <c r="CB30" s="13" t="n"/>
      <c r="CC30" s="13" t="n"/>
      <c r="CD30" s="13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 t="n"/>
      <c r="CO30" s="13" t="n"/>
      <c r="CP30" s="13" t="n"/>
      <c r="CQ30" s="13" t="n"/>
      <c r="CR30" s="13" t="n"/>
      <c r="CS30" s="13" t="n"/>
      <c r="CT30" s="13" t="n"/>
      <c r="CU30" s="6" t="n"/>
      <c r="CV30" s="13" t="n"/>
      <c r="DI30" s="13" t="n"/>
    </row>
    <row r="31" ht="22.5" customHeight="1" s="126">
      <c r="A31" s="65" t="n">
        <v>49</v>
      </c>
      <c r="B31" s="124" t="inlineStr">
        <is>
          <t>鵜沼　佐幸</t>
        </is>
      </c>
      <c r="C31" s="124" t="inlineStr">
        <is>
          <t>正社員</t>
        </is>
      </c>
      <c r="D31" s="133">
        <f>$C$2*"8:00"</f>
        <v/>
      </c>
      <c r="E31" s="124" t="n"/>
      <c r="F31" s="133" t="n"/>
      <c r="G31" s="124" t="n"/>
      <c r="H31" s="124" t="n"/>
      <c r="I31" s="124" t="n"/>
      <c r="J31" s="133">
        <f>F31-N31+S31</f>
        <v/>
      </c>
      <c r="K31" s="133">
        <f>IF(J31-D31&gt;=0,J31-D31,"-")</f>
        <v/>
      </c>
      <c r="L31" s="134">
        <f>IF(K31="-","0:00",IF($E$2-D31&lt;=K31,$E$2-D31,K31))</f>
        <v/>
      </c>
      <c r="M31" s="134">
        <f>IF(K31="-","0:00",K31-L31)</f>
        <v/>
      </c>
      <c r="N31" s="133" t="n"/>
      <c r="O31" s="133" t="n"/>
      <c r="P31" s="124" t="n"/>
      <c r="Q31" s="83" t="n"/>
      <c r="R31" s="133">
        <f>IF(J31&gt;=D31,0,D31-J31)</f>
        <v/>
      </c>
      <c r="S31" s="133">
        <f>SUM(G31:H31)*"8:00"</f>
        <v/>
      </c>
      <c r="T31" s="125" t="n"/>
      <c r="U31" s="125" t="n"/>
      <c r="V31" s="125" t="n"/>
      <c r="W31" s="125" t="n"/>
      <c r="X31" s="125" t="n"/>
      <c r="Y31" s="125" t="n"/>
      <c r="Z31" s="125">
        <f>IF(AK31&lt;$AK$2,0,X31*225)</f>
        <v/>
      </c>
      <c r="AA31" s="125">
        <f>SUM(Y31:Z31)</f>
        <v/>
      </c>
      <c r="AB31" s="125">
        <f>X31*300</f>
        <v/>
      </c>
      <c r="AC31" s="125" t="n"/>
      <c r="AD31" s="125">
        <f>AB31+AC31</f>
        <v/>
      </c>
      <c r="AE31" s="125">
        <f>E31-X31</f>
        <v/>
      </c>
      <c r="AF31" s="125" t="n"/>
      <c r="AG31" s="125" t="n"/>
      <c r="AH31" s="125" t="n"/>
      <c r="AI31" s="125" t="n"/>
      <c r="AJ31" s="125">
        <f>SUM(AF31:AI31)</f>
        <v/>
      </c>
      <c r="AK31" s="125" t="n"/>
      <c r="AL31" s="125">
        <f>IF(AK31&gt;=$AK$3,$AL$2,0)</f>
        <v/>
      </c>
      <c r="AM31" s="125" t="n">
        <v>0</v>
      </c>
      <c r="AN31" s="125" t="n">
        <v>0</v>
      </c>
      <c r="AO31" s="125" t="n">
        <v>0</v>
      </c>
      <c r="AP31" s="125" t="n"/>
      <c r="AQ31" s="125" t="n"/>
      <c r="AR31" s="125" t="n"/>
      <c r="AS31" s="125" t="inlineStr">
        <is>
          <t>freee+kincone</t>
        </is>
      </c>
      <c r="AT31" s="125" t="n"/>
      <c r="AU31" s="125" t="n"/>
      <c r="AV31" s="125" t="n"/>
      <c r="AW31" s="125">
        <f>SUM(AT31:AU31)</f>
        <v/>
      </c>
      <c r="AX31" s="125" t="n"/>
      <c r="AY31" s="125" t="n"/>
      <c r="AZ31" s="125" t="n"/>
      <c r="BA31" s="72" t="n"/>
      <c r="BB31" s="72" t="n"/>
      <c r="BC31" s="72" t="n"/>
      <c r="BD31" s="74" t="n"/>
      <c r="BE31" s="74" t="n"/>
      <c r="BF31" s="74" t="n"/>
      <c r="BG31" s="75" t="n"/>
      <c r="BH31" s="74" t="n"/>
      <c r="BI31" s="125" t="n"/>
      <c r="BJ31" s="124" t="n"/>
      <c r="BK31" s="77" t="n"/>
      <c r="BL31" s="124" t="n"/>
      <c r="BM31" s="78" t="n"/>
      <c r="BN31" s="77" t="n"/>
      <c r="BO31" s="85" t="n"/>
      <c r="BP31" s="12" t="n"/>
      <c r="BQ31" s="12" t="n"/>
      <c r="BR31" s="6" t="n"/>
      <c r="BS31" s="6" t="n"/>
      <c r="BT31" s="6" t="n"/>
      <c r="BU31" s="6" t="n"/>
      <c r="BV31" s="6" t="n"/>
      <c r="BW31" s="6" t="n"/>
      <c r="BX31" s="13" t="n"/>
      <c r="BY31" s="13" t="n"/>
      <c r="BZ31" s="13" t="n"/>
      <c r="CA31" s="13" t="n"/>
      <c r="CB31" s="13" t="n"/>
      <c r="CC31" s="13" t="n"/>
      <c r="CD31" s="13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 t="n"/>
      <c r="CO31" s="13" t="n"/>
      <c r="CP31" s="13" t="n"/>
      <c r="CQ31" s="13" t="n"/>
      <c r="CR31" s="13" t="n"/>
      <c r="CS31" s="13" t="n"/>
      <c r="CT31" s="13" t="n"/>
      <c r="CU31" s="6" t="n"/>
      <c r="CV31" s="13" t="n"/>
      <c r="DI31" s="13" t="n"/>
    </row>
    <row r="32" ht="22.5" customHeight="1" s="126">
      <c r="A32" s="65" t="n">
        <v>50</v>
      </c>
      <c r="B32" s="124" t="inlineStr">
        <is>
          <t>光岡　響子</t>
        </is>
      </c>
      <c r="C32" s="124" t="inlineStr">
        <is>
          <t>正社員</t>
        </is>
      </c>
      <c r="D32" s="133">
        <f>$C$2*"8:00"</f>
        <v/>
      </c>
      <c r="E32" s="124" t="n"/>
      <c r="F32" s="133" t="n"/>
      <c r="G32" s="124" t="n"/>
      <c r="H32" s="124" t="n"/>
      <c r="I32" s="124" t="n"/>
      <c r="J32" s="133">
        <f>F32-N32+S32</f>
        <v/>
      </c>
      <c r="K32" s="133">
        <f>IF(J32-D32&gt;=0,J32-D32,"-")</f>
        <v/>
      </c>
      <c r="L32" s="134">
        <f>IF(K32="-","0:00",IF($E$2-D32&lt;=K32,$E$2-D32,K32))</f>
        <v/>
      </c>
      <c r="M32" s="134">
        <f>IF(K32="-","0:00",K32-L32)</f>
        <v/>
      </c>
      <c r="N32" s="133" t="n"/>
      <c r="O32" s="133" t="n"/>
      <c r="P32" s="124" t="n"/>
      <c r="Q32" s="83" t="n"/>
      <c r="R32" s="133">
        <f>IF(J32&gt;=D32,0,D32-J32)</f>
        <v/>
      </c>
      <c r="S32" s="133">
        <f>SUM(G32:H32)*"8:00"</f>
        <v/>
      </c>
      <c r="T32" s="125" t="n"/>
      <c r="U32" s="125" t="n"/>
      <c r="V32" s="125" t="n"/>
      <c r="W32" s="125" t="n"/>
      <c r="X32" s="125" t="n"/>
      <c r="Y32" s="125" t="n"/>
      <c r="Z32" s="125">
        <f>IF(AK32&lt;$AK$2,0,X32*225)</f>
        <v/>
      </c>
      <c r="AA32" s="125">
        <f>SUM(Y32:Z32)</f>
        <v/>
      </c>
      <c r="AB32" s="125">
        <f>X32*300</f>
        <v/>
      </c>
      <c r="AC32" s="125" t="n"/>
      <c r="AD32" s="125">
        <f>AB32+AC32</f>
        <v/>
      </c>
      <c r="AE32" s="125">
        <f>E32-X32</f>
        <v/>
      </c>
      <c r="AF32" s="125" t="n"/>
      <c r="AG32" s="125" t="n"/>
      <c r="AH32" s="125" t="n"/>
      <c r="AI32" s="125" t="n"/>
      <c r="AJ32" s="125">
        <f>SUM(AF32:AI32)</f>
        <v/>
      </c>
      <c r="AK32" s="125" t="n"/>
      <c r="AL32" s="125">
        <f>IF(AK32&gt;=$AK$3,$AL$2,0)</f>
        <v/>
      </c>
      <c r="AM32" s="125" t="n">
        <v>0</v>
      </c>
      <c r="AN32" s="125" t="n">
        <v>0</v>
      </c>
      <c r="AO32" s="125" t="n">
        <v>0</v>
      </c>
      <c r="AP32" s="125" t="n"/>
      <c r="AQ32" s="125" t="n"/>
      <c r="AR32" s="125" t="n"/>
      <c r="AS32" s="125" t="inlineStr">
        <is>
          <t>freee+kincone</t>
        </is>
      </c>
      <c r="AT32" s="125" t="n"/>
      <c r="AU32" s="125" t="n"/>
      <c r="AV32" s="125" t="n"/>
      <c r="AW32" s="125">
        <f>SUM(AT32:AU32)</f>
        <v/>
      </c>
      <c r="AX32" s="125" t="n"/>
      <c r="AY32" s="125" t="n"/>
      <c r="AZ32" s="125" t="n"/>
      <c r="BA32" s="72" t="n"/>
      <c r="BB32" s="72" t="n"/>
      <c r="BC32" s="72" t="n"/>
      <c r="BD32" s="74" t="n"/>
      <c r="BE32" s="74" t="n"/>
      <c r="BF32" s="74" t="n"/>
      <c r="BG32" s="75" t="n"/>
      <c r="BH32" s="74" t="n"/>
      <c r="BI32" s="125" t="n"/>
      <c r="BJ32" s="124" t="n"/>
      <c r="BK32" s="77" t="n"/>
      <c r="BL32" s="124" t="n"/>
      <c r="BM32" s="78" t="n"/>
      <c r="BN32" s="77" t="n"/>
      <c r="BO32" s="85" t="n"/>
      <c r="BP32" s="12" t="n"/>
      <c r="BQ32" s="12" t="n"/>
      <c r="BR32" s="6" t="n"/>
      <c r="BS32" s="6" t="n"/>
      <c r="BT32" s="6" t="n"/>
      <c r="BU32" s="6" t="n"/>
      <c r="BV32" s="6" t="n"/>
      <c r="BW32" s="6" t="n"/>
      <c r="BX32" s="13" t="n"/>
      <c r="BY32" s="13" t="n"/>
      <c r="BZ32" s="13" t="n"/>
      <c r="CA32" s="13" t="n"/>
      <c r="CB32" s="13" t="n"/>
      <c r="CC32" s="13" t="n"/>
      <c r="CD32" s="13" t="n"/>
      <c r="CF32" s="13" t="n"/>
      <c r="CG32" s="13" t="n"/>
      <c r="CH32" s="13" t="n"/>
      <c r="CI32" s="13" t="n"/>
      <c r="CJ32" s="13" t="n"/>
      <c r="CK32" s="13" t="n"/>
      <c r="CL32" s="13" t="n"/>
      <c r="CM32" s="95" t="n"/>
      <c r="CN32" s="95" t="n"/>
      <c r="CO32" s="13" t="n"/>
      <c r="CP32" s="13" t="n"/>
      <c r="CQ32" s="13" t="n"/>
      <c r="CR32" s="13" t="n"/>
      <c r="CS32" s="13" t="n"/>
      <c r="CT32" s="13" t="n"/>
      <c r="CU32" s="6" t="n"/>
      <c r="CV32" s="13" t="n"/>
      <c r="DI32" s="13" t="n"/>
    </row>
    <row r="33" ht="22.5" customHeight="1" s="126">
      <c r="A33" s="65" t="n">
        <v>55</v>
      </c>
      <c r="B33" s="124" t="inlineStr">
        <is>
          <t>増本　奈々子</t>
        </is>
      </c>
      <c r="C33" s="124" t="inlineStr">
        <is>
          <t>正社員</t>
        </is>
      </c>
      <c r="D33" s="133">
        <f>$C$2*"8:00"</f>
        <v/>
      </c>
      <c r="E33" s="124" t="n"/>
      <c r="F33" s="133" t="n"/>
      <c r="G33" s="124" t="n"/>
      <c r="H33" s="124" t="n"/>
      <c r="I33" s="124" t="n"/>
      <c r="J33" s="133">
        <f>F33-N33+S33</f>
        <v/>
      </c>
      <c r="K33" s="133">
        <f>IF(J33-D33&gt;=0,J33-D33,"-")</f>
        <v/>
      </c>
      <c r="L33" s="134">
        <f>IF(K33="-","0:00",IF($E$2-D33&lt;=K33,$E$2-D33,K33))</f>
        <v/>
      </c>
      <c r="M33" s="134">
        <f>IF(K33="-","0:00",K33-L33)</f>
        <v/>
      </c>
      <c r="N33" s="133" t="n"/>
      <c r="O33" s="133" t="n"/>
      <c r="P33" s="124" t="n"/>
      <c r="Q33" s="83" t="n"/>
      <c r="R33" s="133">
        <f>IF(J33&gt;=D33,0,D33-J33)</f>
        <v/>
      </c>
      <c r="S33" s="133">
        <f>SUM(G33:H33)*"8:00"</f>
        <v/>
      </c>
      <c r="T33" s="125" t="n"/>
      <c r="U33" s="125" t="n"/>
      <c r="V33" s="125" t="n"/>
      <c r="W33" s="125" t="n"/>
      <c r="X33" s="125" t="n"/>
      <c r="Y33" s="125" t="n"/>
      <c r="Z33" s="125">
        <f>IF(AK33&lt;$AK$2,0,X33*225)</f>
        <v/>
      </c>
      <c r="AA33" s="125">
        <f>SUM(Y33:Z33)</f>
        <v/>
      </c>
      <c r="AB33" s="125">
        <f>X33*300</f>
        <v/>
      </c>
      <c r="AC33" s="125" t="n"/>
      <c r="AD33" s="125">
        <f>AB33+AC33</f>
        <v/>
      </c>
      <c r="AE33" s="125">
        <f>E33-X33</f>
        <v/>
      </c>
      <c r="AF33" s="125" t="n"/>
      <c r="AG33" s="125" t="n"/>
      <c r="AH33" s="125" t="n"/>
      <c r="AI33" s="125" t="n"/>
      <c r="AJ33" s="125">
        <f>SUM(AF33:AI33)</f>
        <v/>
      </c>
      <c r="AK33" s="125" t="n"/>
      <c r="AL33" s="125">
        <f>IF(AK33&gt;=$AK$3,$AL$2,0)</f>
        <v/>
      </c>
      <c r="AM33" s="125" t="n">
        <v>0</v>
      </c>
      <c r="AN33" s="125" t="n">
        <v>0</v>
      </c>
      <c r="AO33" s="125" t="n">
        <v>0</v>
      </c>
      <c r="AP33" s="125" t="n"/>
      <c r="AQ33" s="125" t="n"/>
      <c r="AR33" s="125" t="n"/>
      <c r="AS33" s="125" t="inlineStr">
        <is>
          <t>freee+kincone</t>
        </is>
      </c>
      <c r="AT33" s="125" t="n"/>
      <c r="AU33" s="125" t="n"/>
      <c r="AV33" s="125" t="n"/>
      <c r="AW33" s="125">
        <f>SUM(AT33:AU33)</f>
        <v/>
      </c>
      <c r="AX33" s="125" t="n"/>
      <c r="AY33" s="125" t="n"/>
      <c r="AZ33" s="125" t="n"/>
      <c r="BA33" s="72" t="n"/>
      <c r="BB33" s="72" t="n"/>
      <c r="BC33" s="72" t="n"/>
      <c r="BD33" s="74" t="n"/>
      <c r="BE33" s="74" t="n"/>
      <c r="BF33" s="74" t="n"/>
      <c r="BG33" s="75" t="n"/>
      <c r="BH33" s="74" t="n"/>
      <c r="BI33" s="125" t="n"/>
      <c r="BJ33" s="124" t="n"/>
      <c r="BK33" s="77" t="n"/>
      <c r="BL33" s="124" t="n"/>
      <c r="BM33" s="78" t="n"/>
      <c r="BN33" s="77" t="n"/>
      <c r="BO33" s="85" t="n"/>
      <c r="BP33" s="12" t="n"/>
      <c r="BQ33" s="12" t="n"/>
      <c r="BR33" s="6" t="n"/>
      <c r="BS33" s="6" t="n"/>
      <c r="BT33" s="6" t="n"/>
      <c r="BU33" s="6" t="n"/>
      <c r="BV33" s="6" t="n"/>
      <c r="BW33" s="6" t="n"/>
      <c r="BX33" s="13" t="n"/>
      <c r="BY33" s="13" t="n"/>
      <c r="BZ33" s="13" t="n"/>
      <c r="CA33" s="13" t="n"/>
      <c r="CB33" s="13" t="n"/>
      <c r="CC33" s="13" t="n"/>
      <c r="CD33" s="13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 t="n"/>
      <c r="CO33" s="13" t="n"/>
      <c r="CP33" s="13" t="n"/>
      <c r="CQ33" s="13" t="n"/>
      <c r="CR33" s="13" t="n"/>
      <c r="CS33" s="13" t="n"/>
      <c r="CT33" s="13" t="n"/>
      <c r="CU33" s="6" t="n"/>
      <c r="CV33" s="13" t="n"/>
      <c r="DI33" s="13" t="n"/>
    </row>
    <row r="34" ht="22.5" customHeight="1" s="126">
      <c r="A34" s="65" t="n">
        <v>56</v>
      </c>
      <c r="B34" s="124" t="inlineStr">
        <is>
          <t>中村　夏来</t>
        </is>
      </c>
      <c r="C34" s="124" t="inlineStr">
        <is>
          <t>正社員（6h）</t>
        </is>
      </c>
      <c r="D34" s="133">
        <f>$C$2*"6:00"</f>
        <v/>
      </c>
      <c r="E34" s="124" t="n"/>
      <c r="F34" s="133" t="n"/>
      <c r="G34" s="124" t="n"/>
      <c r="H34" s="124" t="n"/>
      <c r="I34" s="124" t="n"/>
      <c r="J34" s="133">
        <f>F34-N34+S34</f>
        <v/>
      </c>
      <c r="K34" s="133">
        <f>IF(J34-D34&gt;=0,J34-D34,"-")</f>
        <v/>
      </c>
      <c r="L34" s="134">
        <f>IF(K34="-","0:00",IF($E$2-D34&lt;=K34,$E$2-D34,K34))</f>
        <v/>
      </c>
      <c r="M34" s="134">
        <f>IF(K34="-","0:00",K34-L34)</f>
        <v/>
      </c>
      <c r="N34" s="133" t="n"/>
      <c r="O34" s="133" t="n"/>
      <c r="P34" s="124" t="n"/>
      <c r="Q34" s="83" t="n"/>
      <c r="R34" s="133">
        <f>IF(J34&gt;=D34,0,D34-J34)</f>
        <v/>
      </c>
      <c r="S34" s="133">
        <f>SUM(G34:H34)*"6:00"</f>
        <v/>
      </c>
      <c r="T34" s="125" t="n"/>
      <c r="U34" s="125" t="n"/>
      <c r="V34" s="125" t="n"/>
      <c r="W34" s="125" t="n"/>
      <c r="X34" s="125" t="n"/>
      <c r="Y34" s="125" t="n"/>
      <c r="Z34" s="125">
        <f>IF(AK34&lt;$AK$2,0,X34*225)</f>
        <v/>
      </c>
      <c r="AA34" s="125">
        <f>SUM(Y34:Z34)</f>
        <v/>
      </c>
      <c r="AB34" s="125">
        <f>X34*300</f>
        <v/>
      </c>
      <c r="AC34" s="125" t="n"/>
      <c r="AD34" s="125">
        <f>AB34+AC34</f>
        <v/>
      </c>
      <c r="AE34" s="125">
        <f>E34-X34</f>
        <v/>
      </c>
      <c r="AF34" s="125" t="n"/>
      <c r="AG34" s="125" t="n"/>
      <c r="AH34" s="125" t="n"/>
      <c r="AI34" s="125" t="n"/>
      <c r="AJ34" s="125">
        <f>SUM(AF34:AI34)</f>
        <v/>
      </c>
      <c r="AK34" s="125" t="n"/>
      <c r="AL34" s="125">
        <f>IF(AK34&gt;=$AK$3,$AL$2,0)</f>
        <v/>
      </c>
      <c r="AM34" s="125" t="n">
        <v>0</v>
      </c>
      <c r="AN34" s="125" t="n">
        <v>0</v>
      </c>
      <c r="AO34" s="125" t="n">
        <v>0</v>
      </c>
      <c r="AP34" s="125" t="n"/>
      <c r="AQ34" s="125" t="n"/>
      <c r="AR34" s="125" t="n"/>
      <c r="AS34" s="125" t="inlineStr">
        <is>
          <t>freee+kincone</t>
        </is>
      </c>
      <c r="AT34" s="125" t="n"/>
      <c r="AV34" s="125" t="n"/>
      <c r="AW34" s="125">
        <f>SUM(AT34:AU34)</f>
        <v/>
      </c>
      <c r="AX34" s="125" t="n"/>
      <c r="AY34" s="125" t="n"/>
      <c r="AZ34" s="125" t="n"/>
      <c r="BA34" s="72" t="n"/>
      <c r="BB34" s="72" t="n"/>
      <c r="BC34" s="72" t="n"/>
      <c r="BD34" s="74" t="n"/>
      <c r="BE34" s="74" t="n"/>
      <c r="BF34" s="74" t="n"/>
      <c r="BG34" s="75" t="n"/>
      <c r="BH34" s="74" t="n"/>
      <c r="BI34" s="125" t="n"/>
      <c r="BJ34" s="74" t="n"/>
      <c r="BK34" s="77" t="n"/>
      <c r="BL34" s="124" t="n"/>
      <c r="BM34" s="78" t="n"/>
      <c r="BN34" s="77" t="n"/>
      <c r="BO34" s="85" t="n"/>
      <c r="BP34" s="12" t="n"/>
      <c r="BQ34" s="12" t="n"/>
      <c r="BR34" s="6" t="n"/>
      <c r="BS34" s="6" t="n"/>
      <c r="BT34" s="6" t="n"/>
      <c r="BU34" s="6" t="n"/>
      <c r="BV34" s="6" t="n"/>
      <c r="BW34" s="6" t="n"/>
      <c r="BX34" s="13" t="n"/>
      <c r="BY34" s="13" t="n"/>
      <c r="BZ34" s="13" t="n"/>
      <c r="CA34" s="13" t="n"/>
      <c r="CB34" s="13" t="n"/>
      <c r="CC34" s="13" t="n"/>
      <c r="CD34" s="13" t="n"/>
      <c r="CF34" s="13" t="n"/>
      <c r="CG34" s="13" t="n"/>
      <c r="CH34" s="13" t="n"/>
      <c r="CI34" s="13" t="n"/>
      <c r="CJ34" s="13" t="n"/>
      <c r="CK34" s="13" t="n"/>
      <c r="CL34" s="13" t="n"/>
      <c r="CM34" s="95" t="n"/>
      <c r="CN34" s="95" t="n"/>
      <c r="CO34" s="13" t="n"/>
      <c r="CP34" s="13" t="n"/>
      <c r="CQ34" s="13" t="n"/>
      <c r="CR34" s="13" t="n"/>
      <c r="CS34" s="13" t="n"/>
      <c r="CT34" s="13" t="n"/>
      <c r="CU34" s="6" t="n"/>
      <c r="CV34" s="13" t="n"/>
      <c r="DI34" s="13" t="n"/>
    </row>
    <row r="35" ht="22.5" customHeight="1" s="126">
      <c r="A35" s="65" t="n">
        <v>59</v>
      </c>
      <c r="B35" s="85" t="inlineStr">
        <is>
          <t>梅澤　知史</t>
        </is>
      </c>
      <c r="C35" s="124" t="inlineStr">
        <is>
          <t>正社員</t>
        </is>
      </c>
      <c r="D35" s="133">
        <f>$C$2*"8:00"</f>
        <v/>
      </c>
      <c r="E35" s="124" t="n"/>
      <c r="F35" s="133" t="n"/>
      <c r="G35" s="124" t="n"/>
      <c r="H35" s="124" t="n"/>
      <c r="I35" s="124" t="n"/>
      <c r="J35" s="133">
        <f>F35-N35+S35</f>
        <v/>
      </c>
      <c r="K35" s="133">
        <f>IF(J35-D35&gt;=0,J35-D35,"-")</f>
        <v/>
      </c>
      <c r="L35" s="134">
        <f>IF(K35="-","0:00",IF($E$2-D35&lt;=K35,$E$2-D35,K35))</f>
        <v/>
      </c>
      <c r="M35" s="134">
        <f>IF(K35="-","0:00",K35-L35)</f>
        <v/>
      </c>
      <c r="N35" s="133" t="n"/>
      <c r="O35" s="133" t="n"/>
      <c r="P35" s="124" t="n"/>
      <c r="Q35" s="83" t="n"/>
      <c r="R35" s="133">
        <f>IF(J35&gt;=D35,0,D35-J35)</f>
        <v/>
      </c>
      <c r="S35" s="133">
        <f>SUM(G35:H35)*"8:00"</f>
        <v/>
      </c>
      <c r="T35" s="125" t="n"/>
      <c r="U35" s="125" t="n"/>
      <c r="V35" s="125" t="n"/>
      <c r="W35" s="125" t="n"/>
      <c r="X35" s="125" t="n"/>
      <c r="Y35" s="125" t="n"/>
      <c r="Z35" s="125">
        <f>IF(AK35&lt;$AK$2,0,X35*225)</f>
        <v/>
      </c>
      <c r="AA35" s="125">
        <f>SUM(Y35:Z35)</f>
        <v/>
      </c>
      <c r="AB35" s="125">
        <f>X35*300</f>
        <v/>
      </c>
      <c r="AC35" s="125" t="n"/>
      <c r="AD35" s="125">
        <f>AB35+AC35</f>
        <v/>
      </c>
      <c r="AE35" s="125">
        <f>E35-X35</f>
        <v/>
      </c>
      <c r="AF35" s="125" t="n"/>
      <c r="AG35" s="125" t="n"/>
      <c r="AH35" s="125" t="n"/>
      <c r="AI35" s="125" t="n"/>
      <c r="AJ35" s="125">
        <f>SUM(AF35:AI35)</f>
        <v/>
      </c>
      <c r="AK35" s="125" t="n"/>
      <c r="AL35" s="125">
        <f>IF(AK35&gt;=$AK$3,$AL$2,0)</f>
        <v/>
      </c>
      <c r="AM35" s="125" t="n">
        <v>0</v>
      </c>
      <c r="AN35" s="125" t="n">
        <v>0</v>
      </c>
      <c r="AO35" s="125" t="n">
        <v>0</v>
      </c>
      <c r="AP35" s="125" t="n"/>
      <c r="AQ35" s="125" t="n"/>
      <c r="AR35" s="125" t="n"/>
      <c r="AS35" s="125" t="inlineStr">
        <is>
          <t>freee+kincone</t>
        </is>
      </c>
      <c r="AT35" s="125" t="n"/>
      <c r="AU35" s="125" t="n"/>
      <c r="AV35" s="125" t="n"/>
      <c r="AW35" s="125">
        <f>SUM(AT35:AU35)</f>
        <v/>
      </c>
      <c r="AX35" s="125" t="n"/>
      <c r="AY35" s="125" t="n"/>
      <c r="AZ35" s="125" t="n"/>
      <c r="BA35" s="72" t="n"/>
      <c r="BB35" s="72" t="n"/>
      <c r="BC35" s="72" t="n"/>
      <c r="BD35" s="74" t="n"/>
      <c r="BE35" s="74" t="n"/>
      <c r="BF35" s="74" t="n"/>
      <c r="BG35" s="75" t="n"/>
      <c r="BH35" s="74" t="n"/>
      <c r="BI35" s="125" t="n"/>
      <c r="BJ35" s="74" t="n"/>
      <c r="BK35" s="77" t="n"/>
      <c r="BL35" s="124" t="n"/>
      <c r="BM35" s="78" t="n"/>
      <c r="BN35" s="77" t="n"/>
      <c r="BO35" s="85" t="n"/>
      <c r="BP35" s="12" t="n"/>
      <c r="BQ35" s="12" t="n"/>
      <c r="BR35" s="6" t="n"/>
      <c r="BS35" s="6" t="n"/>
      <c r="BT35" s="6" t="n"/>
      <c r="BU35" s="6" t="n"/>
      <c r="BV35" s="6" t="n"/>
      <c r="BW35" s="6" t="n"/>
      <c r="BX35" s="13" t="n"/>
      <c r="BY35" s="13" t="n"/>
      <c r="BZ35" s="13" t="n"/>
      <c r="CA35" s="13" t="n"/>
      <c r="CB35" s="13" t="n"/>
      <c r="CC35" s="13" t="n"/>
      <c r="CD35" s="13" t="n"/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 t="n"/>
      <c r="CO35" s="13" t="n"/>
      <c r="CP35" s="13" t="n"/>
      <c r="CQ35" s="13" t="n"/>
      <c r="CR35" s="13" t="n"/>
      <c r="CS35" s="13" t="n"/>
      <c r="CT35" s="13" t="n"/>
      <c r="CU35" s="6" t="n"/>
      <c r="CV35" s="13" t="n"/>
      <c r="DI35" s="13" t="n"/>
    </row>
    <row r="36" ht="22.5" customHeight="1" s="126">
      <c r="A36" s="65" t="n">
        <v>60</v>
      </c>
      <c r="B36" s="85" t="inlineStr">
        <is>
          <t>槙田　小結実</t>
        </is>
      </c>
      <c r="C36" s="124" t="inlineStr">
        <is>
          <t>正社員</t>
        </is>
      </c>
      <c r="D36" s="133">
        <f>$C$2*"8:00"</f>
        <v/>
      </c>
      <c r="E36" s="124" t="n"/>
      <c r="F36" s="133" t="n"/>
      <c r="G36" s="124" t="n"/>
      <c r="H36" s="124" t="n"/>
      <c r="I36" s="124" t="n"/>
      <c r="J36" s="133">
        <f>F36-N36+S36</f>
        <v/>
      </c>
      <c r="K36" s="133">
        <f>IF(J36-D36&gt;=0,J36-D36,"-")</f>
        <v/>
      </c>
      <c r="L36" s="134">
        <f>IF(K36="-","0:00",IF($E$2-D36&lt;=K36,$E$2-D36,K36))</f>
        <v/>
      </c>
      <c r="M36" s="134">
        <f>IF(K36="-","0:00",K36-L36)</f>
        <v/>
      </c>
      <c r="N36" s="133" t="n"/>
      <c r="O36" s="133" t="n"/>
      <c r="P36" s="124" t="n"/>
      <c r="Q36" s="83" t="n"/>
      <c r="R36" s="133">
        <f>IF(J36&gt;=D36,0,D36-J36)</f>
        <v/>
      </c>
      <c r="S36" s="133">
        <f>SUM(G36:H36)*"8:00"</f>
        <v/>
      </c>
      <c r="T36" s="125" t="n"/>
      <c r="U36" s="125" t="n"/>
      <c r="V36" s="125" t="n"/>
      <c r="W36" s="125" t="n"/>
      <c r="X36" s="125" t="n"/>
      <c r="Y36" s="125" t="n"/>
      <c r="Z36" s="125">
        <f>IF(AK36&lt;$AK$2,0,X36*225)</f>
        <v/>
      </c>
      <c r="AA36" s="125">
        <f>SUM(Y36:Z36)</f>
        <v/>
      </c>
      <c r="AB36" s="125">
        <f>X36*300</f>
        <v/>
      </c>
      <c r="AC36" s="125" t="n"/>
      <c r="AD36" s="125">
        <f>AB36+AC36</f>
        <v/>
      </c>
      <c r="AE36" s="125">
        <f>E36-X36</f>
        <v/>
      </c>
      <c r="AF36" s="125" t="n"/>
      <c r="AG36" s="125" t="n"/>
      <c r="AH36" s="125" t="n"/>
      <c r="AI36" s="125" t="n"/>
      <c r="AJ36" s="125">
        <f>SUM(AF36:AI36)</f>
        <v/>
      </c>
      <c r="AK36" s="125" t="n"/>
      <c r="AL36" s="125">
        <f>IF(AK36&gt;=$AK$3,$AL$2,0)</f>
        <v/>
      </c>
      <c r="AM36" s="125" t="n">
        <v>0</v>
      </c>
      <c r="AN36" s="125" t="n">
        <v>0</v>
      </c>
      <c r="AO36" s="125" t="n">
        <v>0</v>
      </c>
      <c r="AP36" s="125" t="n"/>
      <c r="AQ36" s="125" t="n"/>
      <c r="AR36" s="125" t="n"/>
      <c r="AS36" s="125" t="inlineStr">
        <is>
          <t>freee+kincone</t>
        </is>
      </c>
      <c r="AT36" s="125" t="n"/>
      <c r="AU36" s="125" t="n"/>
      <c r="AV36" s="125" t="n"/>
      <c r="AW36" s="125">
        <f>SUM(AT36:AU36)</f>
        <v/>
      </c>
      <c r="AX36" s="125" t="n"/>
      <c r="AY36" s="125" t="n"/>
      <c r="AZ36" s="125" t="n"/>
      <c r="BA36" s="72" t="n"/>
      <c r="BB36" s="72" t="n"/>
      <c r="BC36" s="72" t="n"/>
      <c r="BD36" s="74" t="n"/>
      <c r="BE36" s="74" t="n"/>
      <c r="BF36" s="74" t="n"/>
      <c r="BG36" s="75" t="n"/>
      <c r="BH36" s="74" t="n"/>
      <c r="BI36" s="125" t="n"/>
      <c r="BJ36" s="74" t="n"/>
      <c r="BK36" s="77" t="n"/>
      <c r="BL36" s="124" t="n"/>
      <c r="BM36" s="78" t="n"/>
      <c r="BN36" s="77" t="n"/>
      <c r="BO36" s="85" t="n"/>
      <c r="BP36" s="12" t="n"/>
      <c r="BQ36" s="12" t="n"/>
      <c r="BR36" s="6" t="n"/>
      <c r="BS36" s="6" t="n"/>
      <c r="BT36" s="6" t="n"/>
      <c r="BU36" s="6" t="n"/>
      <c r="BV36" s="6" t="n"/>
      <c r="BW36" s="6" t="n"/>
      <c r="BX36" s="13" t="n"/>
      <c r="BY36" s="13" t="n"/>
      <c r="BZ36" s="13" t="n"/>
      <c r="CA36" s="13" t="n"/>
      <c r="CB36" s="13" t="n"/>
      <c r="CC36" s="13" t="n"/>
      <c r="CD36" s="13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 t="n"/>
      <c r="CO36" s="13" t="n"/>
      <c r="CP36" s="13" t="n"/>
      <c r="CQ36" s="13" t="n"/>
      <c r="CR36" s="13" t="n"/>
      <c r="CS36" s="13" t="n"/>
      <c r="CT36" s="13" t="n"/>
      <c r="CU36" s="6" t="n"/>
      <c r="CV36" s="13" t="n"/>
      <c r="DI36" s="13" t="n"/>
    </row>
    <row r="37" ht="22.5" customHeight="1" s="126">
      <c r="A37" s="65" t="n">
        <v>64</v>
      </c>
      <c r="B37" s="85" t="inlineStr">
        <is>
          <t>西川　勇樹</t>
        </is>
      </c>
      <c r="C37" s="124" t="inlineStr">
        <is>
          <t>正社員</t>
        </is>
      </c>
      <c r="D37" s="133">
        <f>$C$2*"8:00"</f>
        <v/>
      </c>
      <c r="E37" s="124" t="n"/>
      <c r="F37" s="133" t="n"/>
      <c r="G37" s="124" t="n"/>
      <c r="H37" s="124" t="n"/>
      <c r="I37" s="124" t="n"/>
      <c r="J37" s="133">
        <f>F37-N37+S37</f>
        <v/>
      </c>
      <c r="K37" s="133">
        <f>IF(J37-D37&gt;=0,J37-D37,"-")</f>
        <v/>
      </c>
      <c r="L37" s="134">
        <f>IF(K37="-","0:00",IF($E$2-D37&lt;=K37,$E$2-D37,K37))</f>
        <v/>
      </c>
      <c r="M37" s="134">
        <f>IF(K37="-","0:00",K37-L37)</f>
        <v/>
      </c>
      <c r="N37" s="133" t="n"/>
      <c r="O37" s="133" t="n"/>
      <c r="P37" s="124" t="n"/>
      <c r="Q37" s="83" t="n"/>
      <c r="R37" s="133">
        <f>IF(J37&gt;=D37,0,D37-J37)</f>
        <v/>
      </c>
      <c r="S37" s="133">
        <f>SUM(G37:H37)*"8:00"</f>
        <v/>
      </c>
      <c r="T37" s="125" t="n"/>
      <c r="U37" s="125" t="n"/>
      <c r="V37" s="125" t="n"/>
      <c r="W37" s="125" t="n"/>
      <c r="X37" s="125" t="n"/>
      <c r="Y37" s="125" t="n"/>
      <c r="Z37" s="125">
        <f>IF(AK37&lt;$AK$2,0,X37*225)</f>
        <v/>
      </c>
      <c r="AA37" s="125">
        <f>SUM(Y37:Z37)</f>
        <v/>
      </c>
      <c r="AB37" s="125">
        <f>X37*300</f>
        <v/>
      </c>
      <c r="AC37" s="125" t="n"/>
      <c r="AD37" s="125">
        <f>AB37+AC37</f>
        <v/>
      </c>
      <c r="AE37" s="125">
        <f>E37-X37</f>
        <v/>
      </c>
      <c r="AF37" s="125" t="n"/>
      <c r="AG37" s="125" t="n"/>
      <c r="AH37" s="125" t="n"/>
      <c r="AI37" s="125" t="n"/>
      <c r="AJ37" s="125">
        <f>SUM(AF37:AI37)</f>
        <v/>
      </c>
      <c r="AK37" s="125" t="n"/>
      <c r="AL37" s="125">
        <f>IF(AK37&gt;=$AK$3,$AL$2,0)</f>
        <v/>
      </c>
      <c r="AM37" s="125" t="n">
        <v>0</v>
      </c>
      <c r="AN37" s="125" t="n">
        <v>0</v>
      </c>
      <c r="AO37" s="125" t="n">
        <v>0</v>
      </c>
      <c r="AP37" s="125" t="n"/>
      <c r="AQ37" s="125" t="n"/>
      <c r="AR37" s="125" t="n"/>
      <c r="AS37" s="125" t="inlineStr">
        <is>
          <t>freee+kincone</t>
        </is>
      </c>
      <c r="AT37" s="125" t="n"/>
      <c r="AU37" s="125" t="n"/>
      <c r="AV37" s="125" t="n"/>
      <c r="AW37" s="125">
        <f>SUM(AT37:AU37)</f>
        <v/>
      </c>
      <c r="AX37" s="125" t="n"/>
      <c r="AY37" s="125" t="n"/>
      <c r="AZ37" s="125" t="n"/>
      <c r="BA37" s="72" t="n"/>
      <c r="BB37" s="72" t="n"/>
      <c r="BC37" s="72" t="n"/>
      <c r="BD37" s="74" t="n"/>
      <c r="BE37" s="74" t="n"/>
      <c r="BF37" s="74" t="n"/>
      <c r="BG37" s="75" t="n"/>
      <c r="BH37" s="74" t="n"/>
      <c r="BI37" s="125" t="n"/>
      <c r="BJ37" s="74" t="n"/>
      <c r="BK37" s="77" t="n"/>
      <c r="BL37" s="124" t="n"/>
      <c r="BM37" s="78" t="n"/>
      <c r="BN37" s="77" t="n"/>
      <c r="BO37" s="85" t="n"/>
      <c r="BP37" s="12" t="n"/>
      <c r="BQ37" s="12" t="n"/>
      <c r="BR37" s="6" t="n"/>
      <c r="BS37" s="6" t="n"/>
      <c r="BT37" s="6" t="n"/>
      <c r="BU37" s="6" t="n"/>
      <c r="BV37" s="6" t="n"/>
      <c r="BW37" s="6" t="n"/>
      <c r="BX37" s="13" t="n"/>
      <c r="BY37" s="13" t="n"/>
      <c r="BZ37" s="13" t="n"/>
      <c r="CA37" s="13" t="n"/>
      <c r="CB37" s="13" t="n"/>
      <c r="CC37" s="13" t="n"/>
      <c r="CD37" s="13" t="n"/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 t="n"/>
      <c r="CO37" s="13" t="n"/>
      <c r="CP37" s="13" t="n"/>
      <c r="CQ37" s="13" t="n"/>
      <c r="CR37" s="13" t="n"/>
      <c r="CS37" s="13" t="n"/>
      <c r="CT37" s="13" t="n"/>
      <c r="CU37" s="6" t="n"/>
      <c r="CV37" s="13" t="n"/>
      <c r="DI37" s="13" t="n"/>
    </row>
    <row r="38" ht="22.5" customHeight="1" s="126">
      <c r="A38" s="65" t="n">
        <v>65</v>
      </c>
      <c r="B38" s="85" t="inlineStr">
        <is>
          <t>堀田　真理子</t>
        </is>
      </c>
      <c r="C38" s="124" t="inlineStr">
        <is>
          <t>正社員（5.6h）</t>
        </is>
      </c>
      <c r="D38" s="136">
        <f>14*"7:00"</f>
        <v/>
      </c>
      <c r="E38" s="124" t="n"/>
      <c r="F38" s="133" t="n"/>
      <c r="G38" s="124" t="n"/>
      <c r="H38" s="124" t="n"/>
      <c r="I38" s="124" t="n"/>
      <c r="J38" s="133">
        <f>F38-N38+S38</f>
        <v/>
      </c>
      <c r="K38" s="133">
        <f>IF(J38-D38&gt;=0,J38-D38,"-")</f>
        <v/>
      </c>
      <c r="L38" s="134">
        <f>IF(K38="-","0:00",IF($E$2-D38&lt;=K38,$E$2-D38,K38))</f>
        <v/>
      </c>
      <c r="M38" s="134">
        <f>IF(K38="-","0:00",K38-L38)</f>
        <v/>
      </c>
      <c r="N38" s="133" t="n"/>
      <c r="O38" s="133" t="n"/>
      <c r="P38" s="124" t="n"/>
      <c r="Q38" s="83" t="n"/>
      <c r="R38" s="133">
        <f>IF(J38&gt;=D38,0,D38-J38)</f>
        <v/>
      </c>
      <c r="S38" s="136">
        <f>SUM(G38:H38)*"7:00"</f>
        <v/>
      </c>
      <c r="T38" s="125" t="n"/>
      <c r="U38" s="125" t="n"/>
      <c r="V38" s="125" t="n"/>
      <c r="W38" s="125" t="n"/>
      <c r="X38" s="94" t="n"/>
      <c r="Y38" s="125" t="n"/>
      <c r="Z38" s="125">
        <f>IF(AK38&lt;$AK$2,0,X38*225)</f>
        <v/>
      </c>
      <c r="AA38" s="125">
        <f>SUM(Y38:Z38)</f>
        <v/>
      </c>
      <c r="AB38" s="125">
        <f>X38*300</f>
        <v/>
      </c>
      <c r="AC38" s="125" t="n"/>
      <c r="AD38" s="125">
        <f>AB38+AC38</f>
        <v/>
      </c>
      <c r="AE38" s="125">
        <f>E38-X38</f>
        <v/>
      </c>
      <c r="AF38" s="125" t="n"/>
      <c r="AG38" s="125" t="n"/>
      <c r="AH38" s="125" t="n"/>
      <c r="AI38" s="125" t="n"/>
      <c r="AJ38" s="125">
        <f>SUM(AF38:AI38)</f>
        <v/>
      </c>
      <c r="AK38" s="125" t="n"/>
      <c r="AL38" s="125">
        <f>IF(AK38&gt;=$AK$3,$AL$2,0)</f>
        <v/>
      </c>
      <c r="AM38" s="125" t="n">
        <v>0</v>
      </c>
      <c r="AN38" s="125" t="n">
        <v>0</v>
      </c>
      <c r="AO38" s="125" t="n">
        <v>0</v>
      </c>
      <c r="AP38" s="125" t="n"/>
      <c r="AQ38" s="125" t="n"/>
      <c r="AR38" s="125" t="n"/>
      <c r="AS38" s="125" t="inlineStr">
        <is>
          <t>freee+kincone</t>
        </is>
      </c>
      <c r="AT38" s="125" t="n"/>
      <c r="AU38" s="125" t="n"/>
      <c r="AV38" s="125" t="n"/>
      <c r="AW38" s="125">
        <f>SUM(AT38:AU38)</f>
        <v/>
      </c>
      <c r="AX38" s="125" t="n"/>
      <c r="AY38" s="125" t="n"/>
      <c r="AZ38" s="125" t="n"/>
      <c r="BA38" s="72" t="n"/>
      <c r="BB38" s="72" t="n"/>
      <c r="BC38" s="72" t="n"/>
      <c r="BD38" s="74" t="n"/>
      <c r="BE38" s="74" t="n"/>
      <c r="BF38" s="74" t="n"/>
      <c r="BG38" s="75" t="n"/>
      <c r="BH38" s="74" t="n"/>
      <c r="BI38" s="125" t="n"/>
      <c r="BJ38" s="74" t="n"/>
      <c r="BK38" s="77" t="n"/>
      <c r="BL38" s="124" t="n"/>
      <c r="BM38" s="78" t="n"/>
      <c r="BN38" s="77" t="n"/>
      <c r="BO38" s="124" t="n"/>
      <c r="BP38" s="12" t="n"/>
      <c r="BQ38" s="12" t="n"/>
      <c r="BR38" s="6" t="n"/>
      <c r="BS38" s="6" t="n"/>
      <c r="BT38" s="6" t="n"/>
      <c r="BU38" s="6" t="n"/>
      <c r="BV38" s="6" t="n"/>
      <c r="BW38" s="6" t="n"/>
      <c r="BX38" s="13" t="n"/>
      <c r="BY38" s="13" t="n"/>
      <c r="BZ38" s="13" t="n"/>
      <c r="CA38" s="13" t="n"/>
      <c r="CB38" s="13" t="n"/>
      <c r="CC38" s="13" t="n"/>
      <c r="CD38" s="13" t="n"/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 t="n"/>
      <c r="CO38" s="13" t="n"/>
      <c r="CP38" s="13" t="n"/>
      <c r="CQ38" s="13" t="n"/>
      <c r="CR38" s="13" t="n"/>
      <c r="CS38" s="13" t="n"/>
      <c r="CT38" s="13" t="n"/>
      <c r="CU38" s="6" t="n"/>
      <c r="CV38" s="13" t="n"/>
      <c r="DI38" s="13" t="n"/>
    </row>
    <row r="39" ht="22.5" customHeight="1" s="126">
      <c r="A39" s="65" t="n">
        <v>66</v>
      </c>
      <c r="B39" s="85" t="inlineStr">
        <is>
          <t>榊　春奈</t>
        </is>
      </c>
      <c r="C39" s="124" t="inlineStr">
        <is>
          <t>正社員</t>
        </is>
      </c>
      <c r="D39" s="133">
        <f>$C$2*"8:00"</f>
        <v/>
      </c>
      <c r="E39" s="124" t="n"/>
      <c r="F39" s="133" t="n"/>
      <c r="G39" s="124" t="n"/>
      <c r="H39" s="124" t="n"/>
      <c r="I39" s="124" t="n"/>
      <c r="J39" s="133">
        <f>F39-N39+S39</f>
        <v/>
      </c>
      <c r="K39" s="133">
        <f>IF(J39-D39&gt;=0,J39-D39,"-")</f>
        <v/>
      </c>
      <c r="L39" s="134">
        <f>IF(K39="-","0:00",IF($E$2-D39&lt;=K39,$E$2-D39,K39))</f>
        <v/>
      </c>
      <c r="M39" s="134">
        <f>IF(K39="-","0:00",K39-L39)</f>
        <v/>
      </c>
      <c r="N39" s="133" t="n"/>
      <c r="O39" s="133" t="n"/>
      <c r="P39" s="124" t="n"/>
      <c r="Q39" s="83" t="n"/>
      <c r="R39" s="133">
        <f>IF(J39&gt;=D39,0,D39-J39)</f>
        <v/>
      </c>
      <c r="S39" s="133">
        <f>SUM(G39:H39)*"8:00"</f>
        <v/>
      </c>
      <c r="T39" s="125" t="n"/>
      <c r="U39" s="125" t="n"/>
      <c r="V39" s="125" t="n"/>
      <c r="W39" s="125" t="n"/>
      <c r="X39" s="125" t="n"/>
      <c r="Y39" s="125" t="n"/>
      <c r="Z39" s="125">
        <f>IF(AK39&lt;$AK$2,0,X39*225)</f>
        <v/>
      </c>
      <c r="AA39" s="125">
        <f>SUM(Y39:Z39)</f>
        <v/>
      </c>
      <c r="AB39" s="125">
        <f>X39*300</f>
        <v/>
      </c>
      <c r="AC39" s="125" t="n"/>
      <c r="AD39" s="125">
        <f>AB39+AC39</f>
        <v/>
      </c>
      <c r="AE39" s="125">
        <f>E39-X39</f>
        <v/>
      </c>
      <c r="AF39" s="125" t="n"/>
      <c r="AG39" s="125" t="n"/>
      <c r="AH39" s="125" t="n"/>
      <c r="AI39" s="125" t="n"/>
      <c r="AJ39" s="125">
        <f>SUM(AF39:AI39)</f>
        <v/>
      </c>
      <c r="AK39" s="125" t="n"/>
      <c r="AL39" s="125">
        <f>IF(AK39&gt;=$AK$3,$AL$2,0)</f>
        <v/>
      </c>
      <c r="AM39" s="125" t="n">
        <v>0</v>
      </c>
      <c r="AN39" s="125" t="n">
        <v>0</v>
      </c>
      <c r="AO39" s="125" t="n">
        <v>0</v>
      </c>
      <c r="AP39" s="125" t="n"/>
      <c r="AQ39" s="125" t="n"/>
      <c r="AR39" s="125" t="n"/>
      <c r="AS39" s="125" t="inlineStr">
        <is>
          <t>freee+kincone</t>
        </is>
      </c>
      <c r="AT39" s="125" t="n"/>
      <c r="AU39" s="125" t="n"/>
      <c r="AV39" s="125" t="n"/>
      <c r="AW39" s="125">
        <f>SUM(AT39:AU39)</f>
        <v/>
      </c>
      <c r="AX39" s="125" t="n"/>
      <c r="AY39" s="125" t="n"/>
      <c r="AZ39" s="125" t="n"/>
      <c r="BA39" s="72" t="n"/>
      <c r="BB39" s="72" t="n"/>
      <c r="BC39" s="72" t="n"/>
      <c r="BD39" s="74" t="n"/>
      <c r="BE39" s="74" t="n"/>
      <c r="BF39" s="74" t="n"/>
      <c r="BG39" s="75" t="n"/>
      <c r="BH39" s="74" t="n"/>
      <c r="BI39" s="125" t="n"/>
      <c r="BJ39" s="74" t="n"/>
      <c r="BK39" s="77" t="n"/>
      <c r="BL39" s="124" t="n"/>
      <c r="BM39" s="78" t="n"/>
      <c r="BN39" s="77" t="n"/>
      <c r="BO39" s="124" t="n"/>
      <c r="BP39" s="12" t="n"/>
      <c r="BQ39" s="12" t="n"/>
      <c r="BR39" s="6" t="n"/>
      <c r="BS39" s="6" t="n"/>
      <c r="BT39" s="6" t="n"/>
      <c r="BU39" s="6" t="n"/>
      <c r="BV39" s="6" t="n"/>
      <c r="BW39" s="6" t="n"/>
      <c r="BX39" s="13" t="n"/>
      <c r="BY39" s="13" t="n"/>
      <c r="BZ39" s="13" t="n"/>
      <c r="CA39" s="13" t="n"/>
      <c r="CB39" s="13" t="n"/>
      <c r="CC39" s="13" t="n"/>
      <c r="CD39" s="13" t="n"/>
      <c r="CF39" s="13" t="n"/>
      <c r="CG39" s="13" t="n"/>
      <c r="CH39" s="13" t="n"/>
      <c r="CI39" s="13" t="n"/>
      <c r="CJ39" s="13" t="n"/>
      <c r="CK39" s="13" t="n"/>
      <c r="CL39" s="13" t="n"/>
      <c r="CM39" s="13" t="n"/>
      <c r="CN39" s="13" t="n"/>
      <c r="CO39" s="13" t="n"/>
      <c r="CP39" s="13" t="n"/>
      <c r="CQ39" s="13" t="n"/>
      <c r="CR39" s="13" t="n"/>
      <c r="CS39" s="13" t="n"/>
      <c r="CT39" s="13" t="n"/>
      <c r="CU39" s="6" t="n"/>
      <c r="CV39" s="13" t="n"/>
      <c r="DI39" s="13" t="n"/>
    </row>
    <row r="40" ht="22.5" customHeight="1" s="126">
      <c r="A40" s="65" t="n">
        <v>67</v>
      </c>
      <c r="B40" s="85" t="inlineStr">
        <is>
          <t>辻　友之</t>
        </is>
      </c>
      <c r="C40" s="124" t="inlineStr">
        <is>
          <t>正社員</t>
        </is>
      </c>
      <c r="D40" s="133">
        <f>$C$2*"8:00"</f>
        <v/>
      </c>
      <c r="E40" s="124" t="n"/>
      <c r="F40" s="133" t="n"/>
      <c r="G40" s="124" t="n"/>
      <c r="H40" s="124" t="n"/>
      <c r="I40" s="124" t="n"/>
      <c r="J40" s="133">
        <f>F40-N40+S40</f>
        <v/>
      </c>
      <c r="K40" s="133">
        <f>IF(J40-D40&gt;=0,J40-D40,"-")</f>
        <v/>
      </c>
      <c r="L40" s="134">
        <f>IF(K40="-","0:00",IF($E$2-D40&lt;=K40,$E$2-D40,K40))</f>
        <v/>
      </c>
      <c r="M40" s="134">
        <f>IF(K40="-","0:00",K40-L40)</f>
        <v/>
      </c>
      <c r="N40" s="133" t="n"/>
      <c r="O40" s="133" t="n"/>
      <c r="P40" s="124" t="n"/>
      <c r="Q40" s="83" t="n"/>
      <c r="R40" s="133">
        <f>IF(J40&gt;=D40,0,D40-J40)</f>
        <v/>
      </c>
      <c r="S40" s="133">
        <f>SUM(G40:H40)*"8:00"</f>
        <v/>
      </c>
      <c r="T40" s="125" t="n"/>
      <c r="U40" s="125" t="n"/>
      <c r="V40" s="125" t="n"/>
      <c r="W40" s="125" t="n"/>
      <c r="X40" s="125" t="n"/>
      <c r="Y40" s="125" t="n"/>
      <c r="Z40" s="125">
        <f>IF(AK40&lt;$AK$2,0,X40*225)</f>
        <v/>
      </c>
      <c r="AA40" s="125">
        <f>SUM(Y40:Z40)</f>
        <v/>
      </c>
      <c r="AB40" s="125">
        <f>X40*300</f>
        <v/>
      </c>
      <c r="AC40" s="125" t="n"/>
      <c r="AD40" s="125">
        <f>AB40+AC40</f>
        <v/>
      </c>
      <c r="AE40" s="125">
        <f>E40-X40</f>
        <v/>
      </c>
      <c r="AF40" s="125" t="n"/>
      <c r="AG40" s="125" t="n"/>
      <c r="AH40" s="125" t="n"/>
      <c r="AI40" s="125" t="n"/>
      <c r="AJ40" s="125">
        <f>SUM(AF40:AI40)</f>
        <v/>
      </c>
      <c r="AK40" s="125" t="n"/>
      <c r="AL40" s="125">
        <f>IF(AK40&gt;=$AK$3,$AL$2,0)</f>
        <v/>
      </c>
      <c r="AM40" s="125" t="n">
        <v>0</v>
      </c>
      <c r="AN40" s="125" t="n">
        <v>0</v>
      </c>
      <c r="AO40" s="125" t="n">
        <v>0</v>
      </c>
      <c r="AP40" s="125" t="n"/>
      <c r="AQ40" s="125" t="n"/>
      <c r="AR40" s="125" t="n"/>
      <c r="AS40" s="125" t="inlineStr">
        <is>
          <t>freee+kincone</t>
        </is>
      </c>
      <c r="AT40" s="125" t="n"/>
      <c r="AU40" s="125" t="n"/>
      <c r="AV40" s="125" t="n"/>
      <c r="AW40" s="125">
        <f>SUM(AT40:AU40)</f>
        <v/>
      </c>
      <c r="AX40" s="125" t="n"/>
      <c r="AY40" s="125" t="n"/>
      <c r="AZ40" s="125" t="n"/>
      <c r="BA40" s="72" t="n"/>
      <c r="BB40" s="72" t="n"/>
      <c r="BC40" s="72" t="n"/>
      <c r="BD40" s="74" t="n"/>
      <c r="BE40" s="74" t="n"/>
      <c r="BF40" s="74" t="n"/>
      <c r="BG40" s="75" t="n"/>
      <c r="BH40" s="74" t="n"/>
      <c r="BI40" s="125" t="n"/>
      <c r="BJ40" s="74" t="n"/>
      <c r="BK40" s="77" t="n"/>
      <c r="BL40" s="124" t="n"/>
      <c r="BM40" s="78" t="n"/>
      <c r="BN40" s="77" t="n"/>
      <c r="BO40" s="85" t="n"/>
      <c r="BP40" s="12" t="n"/>
      <c r="BQ40" s="12" t="n"/>
      <c r="BR40" s="6" t="n"/>
      <c r="BS40" s="6" t="n"/>
      <c r="BT40" s="6" t="n"/>
      <c r="BU40" s="6" t="n"/>
      <c r="BV40" s="6" t="n"/>
      <c r="BW40" s="6" t="n"/>
      <c r="BX40" s="13" t="n"/>
      <c r="BY40" s="13" t="n"/>
      <c r="BZ40" s="13" t="n"/>
      <c r="CA40" s="13" t="n"/>
      <c r="CB40" s="13" t="n"/>
      <c r="CC40" s="13" t="n"/>
      <c r="CD40" s="13" t="n"/>
      <c r="CF40" s="13" t="n"/>
      <c r="CG40" s="13" t="n"/>
      <c r="CH40" s="13" t="n"/>
      <c r="CI40" s="13" t="n"/>
      <c r="CJ40" s="13" t="n"/>
      <c r="CK40" s="13" t="n"/>
      <c r="CL40" s="13" t="n"/>
      <c r="CM40" s="13" t="n"/>
      <c r="CN40" s="13" t="n"/>
      <c r="CO40" s="13" t="n"/>
      <c r="CP40" s="13" t="n"/>
      <c r="CQ40" s="13" t="n"/>
      <c r="CR40" s="13" t="n"/>
      <c r="CS40" s="13" t="n"/>
      <c r="CT40" s="13" t="n"/>
      <c r="CU40" s="6" t="n"/>
      <c r="CV40" s="13" t="n"/>
      <c r="DI40" s="13" t="n"/>
    </row>
    <row r="41" ht="22.5" customHeight="1" s="126">
      <c r="A41" s="65" t="n">
        <v>68</v>
      </c>
      <c r="B41" s="85" t="inlineStr">
        <is>
          <t>中村　怜</t>
        </is>
      </c>
      <c r="C41" s="124" t="inlineStr">
        <is>
          <t>正社員</t>
        </is>
      </c>
      <c r="D41" s="133">
        <f>$C$2*"8:00"</f>
        <v/>
      </c>
      <c r="E41" s="124" t="n"/>
      <c r="F41" s="133" t="n"/>
      <c r="G41" s="124" t="n"/>
      <c r="H41" s="124" t="n"/>
      <c r="I41" s="124" t="n"/>
      <c r="J41" s="133">
        <f>F41-N41+S41</f>
        <v/>
      </c>
      <c r="K41" s="133">
        <f>IF(J41-D41&gt;=0,J41-D41,"-")</f>
        <v/>
      </c>
      <c r="L41" s="134">
        <f>IF(K41="-","0:00",IF($E$2-D41&lt;=K41,$E$2-D41,K41))</f>
        <v/>
      </c>
      <c r="M41" s="134">
        <f>IF(K41="-","0:00",K41-L41)</f>
        <v/>
      </c>
      <c r="N41" s="133" t="n"/>
      <c r="O41" s="133" t="n"/>
      <c r="P41" s="124" t="n"/>
      <c r="Q41" s="83" t="n"/>
      <c r="R41" s="133">
        <f>IF(J41&gt;=D41,0,D41-J41)</f>
        <v/>
      </c>
      <c r="S41" s="133">
        <f>SUM(G41:H41)*"8:00"</f>
        <v/>
      </c>
      <c r="T41" s="125" t="n"/>
      <c r="U41" s="125" t="n"/>
      <c r="V41" s="125" t="n"/>
      <c r="W41" s="125" t="n"/>
      <c r="X41" s="125" t="n"/>
      <c r="Y41" s="125" t="n"/>
      <c r="Z41" s="125">
        <f>IF(AK41&lt;$AK$2,0,X41*225)</f>
        <v/>
      </c>
      <c r="AA41" s="125">
        <f>SUM(Y41:Z41)</f>
        <v/>
      </c>
      <c r="AB41" s="125">
        <f>X41*300</f>
        <v/>
      </c>
      <c r="AC41" s="125" t="n"/>
      <c r="AD41" s="125">
        <f>AB41+AC41</f>
        <v/>
      </c>
      <c r="AE41" s="125">
        <f>E41-X41</f>
        <v/>
      </c>
      <c r="AF41" s="125" t="n"/>
      <c r="AG41" s="125" t="n"/>
      <c r="AH41" s="125" t="n"/>
      <c r="AI41" s="125" t="n"/>
      <c r="AJ41" s="125">
        <f>SUM(AF41:AI41)</f>
        <v/>
      </c>
      <c r="AK41" s="125" t="n"/>
      <c r="AL41" s="125">
        <f>IF(AK41&gt;=$AK$3,$AL$2,0)</f>
        <v/>
      </c>
      <c r="AM41" s="125" t="n">
        <v>0</v>
      </c>
      <c r="AN41" s="125" t="n">
        <v>0</v>
      </c>
      <c r="AO41" s="125" t="n">
        <v>0</v>
      </c>
      <c r="AP41" s="125" t="n"/>
      <c r="AQ41" s="125" t="n"/>
      <c r="AR41" s="125" t="n"/>
      <c r="AS41" s="125" t="inlineStr">
        <is>
          <t>freee+kincone</t>
        </is>
      </c>
      <c r="AT41" s="125" t="n"/>
      <c r="AU41" s="125" t="n"/>
      <c r="AV41" s="125" t="n"/>
      <c r="AW41" s="125">
        <f>SUM(AT41:AU41)</f>
        <v/>
      </c>
      <c r="AX41" s="125" t="n"/>
      <c r="AY41" s="125" t="n"/>
      <c r="AZ41" s="125" t="n"/>
      <c r="BA41" s="72" t="n"/>
      <c r="BB41" s="72" t="n"/>
      <c r="BC41" s="72" t="n"/>
      <c r="BD41" s="74" t="n"/>
      <c r="BE41" s="74" t="n"/>
      <c r="BF41" s="74" t="n"/>
      <c r="BG41" s="75" t="n"/>
      <c r="BH41" s="74" t="n"/>
      <c r="BI41" s="125" t="n"/>
      <c r="BJ41" s="74" t="n"/>
      <c r="BK41" s="77" t="n"/>
      <c r="BL41" s="124" t="n"/>
      <c r="BM41" s="78" t="n"/>
      <c r="BN41" s="77" t="n"/>
      <c r="BO41" s="124" t="n"/>
      <c r="BP41" s="12" t="n"/>
      <c r="BQ41" s="12" t="n"/>
      <c r="BR41" s="6" t="n"/>
      <c r="BS41" s="6" t="n"/>
      <c r="BT41" s="6" t="n"/>
      <c r="BU41" s="6" t="n"/>
      <c r="BV41" s="6" t="n"/>
      <c r="BW41" s="6" t="n"/>
      <c r="BX41" s="13" t="n"/>
      <c r="BY41" s="13" t="n"/>
      <c r="BZ41" s="13" t="n"/>
      <c r="CA41" s="13" t="n"/>
      <c r="CB41" s="13" t="n"/>
      <c r="CC41" s="13" t="n"/>
      <c r="CD41" s="13" t="n"/>
      <c r="CF41" s="13" t="n"/>
      <c r="CG41" s="13" t="n"/>
      <c r="CH41" s="13" t="n"/>
      <c r="CI41" s="13" t="n"/>
      <c r="CJ41" s="13" t="n"/>
      <c r="CK41" s="13" t="n"/>
      <c r="CL41" s="13" t="n"/>
      <c r="CM41" s="13" t="n"/>
      <c r="CN41" s="13" t="n"/>
      <c r="CO41" s="13" t="n"/>
      <c r="CP41" s="13" t="n"/>
      <c r="CQ41" s="13" t="n"/>
      <c r="CR41" s="13" t="n"/>
      <c r="CS41" s="13" t="n"/>
      <c r="CT41" s="13" t="n"/>
      <c r="CU41" s="6" t="n"/>
      <c r="CV41" s="13" t="n"/>
      <c r="DI41" s="13" t="n"/>
    </row>
    <row r="42" ht="22.5" customHeight="1" s="126">
      <c r="A42" s="65" t="n">
        <v>69</v>
      </c>
      <c r="B42" s="85" t="inlineStr">
        <is>
          <t>森尾　太一</t>
        </is>
      </c>
      <c r="C42" s="124" t="inlineStr">
        <is>
          <t>正社員</t>
        </is>
      </c>
      <c r="D42" s="133">
        <f>$C$2*"8:00"</f>
        <v/>
      </c>
      <c r="E42" s="124" t="n"/>
      <c r="F42" s="133" t="n"/>
      <c r="G42" s="124" t="n"/>
      <c r="H42" s="124" t="n"/>
      <c r="I42" s="124" t="n"/>
      <c r="J42" s="133">
        <f>F42-N42+S42</f>
        <v/>
      </c>
      <c r="K42" s="133">
        <f>IF(J42-D42&gt;=0,J42-D42,"-")</f>
        <v/>
      </c>
      <c r="L42" s="134">
        <f>IF(K42="-","0:00",IF($E$2-D42&lt;=K42,$E$2-D42,K42))</f>
        <v/>
      </c>
      <c r="M42" s="134">
        <f>IF(K42="-","0:00",K42-L42)</f>
        <v/>
      </c>
      <c r="N42" s="133" t="n"/>
      <c r="O42" s="133" t="n"/>
      <c r="P42" s="124" t="n"/>
      <c r="Q42" s="83" t="n"/>
      <c r="R42" s="133">
        <f>IF(J42&gt;=D42,0,D42-J42)</f>
        <v/>
      </c>
      <c r="S42" s="133">
        <f>SUM(G42:H42)*"8:00"</f>
        <v/>
      </c>
      <c r="T42" s="125" t="n"/>
      <c r="U42" s="125" t="n"/>
      <c r="V42" s="125" t="n"/>
      <c r="W42" s="125" t="n"/>
      <c r="X42" s="125" t="n"/>
      <c r="Y42" s="125" t="n"/>
      <c r="Z42" s="125">
        <f>IF(AK42&lt;$AK$2,0,X42*225)</f>
        <v/>
      </c>
      <c r="AA42" s="125">
        <f>SUM(Y42:Z42)</f>
        <v/>
      </c>
      <c r="AB42" s="125">
        <f>X42*300</f>
        <v/>
      </c>
      <c r="AC42" s="125" t="n"/>
      <c r="AD42" s="125">
        <f>AB42+AC42</f>
        <v/>
      </c>
      <c r="AE42" s="125">
        <f>E42-X42</f>
        <v/>
      </c>
      <c r="AF42" s="125" t="n"/>
      <c r="AG42" s="125" t="n"/>
      <c r="AH42" s="125" t="n"/>
      <c r="AI42" s="125" t="n"/>
      <c r="AJ42" s="125">
        <f>SUM(AF42:AI42)</f>
        <v/>
      </c>
      <c r="AK42" s="125" t="n"/>
      <c r="AL42" s="125">
        <f>IF(AK42&gt;=$AK$3,$AL$2,0)</f>
        <v/>
      </c>
      <c r="AM42" s="125" t="n">
        <v>0</v>
      </c>
      <c r="AN42" s="125" t="n">
        <v>0</v>
      </c>
      <c r="AO42" s="125" t="n">
        <v>0</v>
      </c>
      <c r="AP42" s="125" t="n"/>
      <c r="AQ42" s="125" t="n"/>
      <c r="AR42" s="125" t="n"/>
      <c r="AS42" s="125" t="inlineStr">
        <is>
          <t>freee+kincone</t>
        </is>
      </c>
      <c r="AT42" s="125" t="n"/>
      <c r="AU42" s="125" t="n"/>
      <c r="AV42" s="125" t="n"/>
      <c r="AW42" s="125">
        <f>SUM(AT42:AU42)</f>
        <v/>
      </c>
      <c r="AX42" s="125" t="n"/>
      <c r="AY42" s="125" t="n"/>
      <c r="AZ42" s="125" t="n"/>
      <c r="BA42" s="72" t="n"/>
      <c r="BB42" s="72" t="n"/>
      <c r="BC42" s="72" t="n"/>
      <c r="BD42" s="74" t="n"/>
      <c r="BE42" s="74" t="n"/>
      <c r="BF42" s="74" t="n"/>
      <c r="BG42" s="75" t="n"/>
      <c r="BH42" s="74" t="n"/>
      <c r="BI42" s="125" t="n"/>
      <c r="BJ42" s="74" t="n"/>
      <c r="BK42" s="77" t="n"/>
      <c r="BL42" s="124" t="n"/>
      <c r="BM42" s="78" t="n"/>
      <c r="BN42" s="97" t="n"/>
      <c r="BO42" s="85" t="n"/>
      <c r="BP42" s="12" t="n"/>
      <c r="BQ42" s="12" t="n"/>
      <c r="BR42" s="6" t="n"/>
      <c r="BS42" s="6" t="n"/>
      <c r="BT42" s="6" t="n"/>
      <c r="BU42" s="6" t="n"/>
      <c r="BV42" s="6" t="n"/>
      <c r="BW42" s="6" t="n"/>
      <c r="BX42" s="13" t="n"/>
      <c r="BY42" s="13" t="n"/>
      <c r="BZ42" s="13" t="n"/>
      <c r="CA42" s="13" t="n"/>
      <c r="CB42" s="13" t="n"/>
      <c r="CC42" s="13" t="n"/>
      <c r="CD42" s="13" t="n"/>
      <c r="CF42" s="13" t="n"/>
      <c r="CG42" s="13" t="n"/>
      <c r="CH42" s="13" t="n"/>
      <c r="CI42" s="13" t="n"/>
      <c r="CJ42" s="13" t="n"/>
      <c r="CK42" s="13" t="n"/>
      <c r="CL42" s="13" t="n"/>
      <c r="CM42" s="13" t="n"/>
      <c r="CN42" s="13" t="n"/>
      <c r="CO42" s="13" t="n"/>
      <c r="CP42" s="13" t="n"/>
      <c r="CQ42" s="13" t="n"/>
      <c r="CR42" s="13" t="n"/>
      <c r="CS42" s="13" t="n"/>
      <c r="CT42" s="13" t="n"/>
      <c r="CU42" s="6" t="n"/>
      <c r="CV42" s="13" t="n"/>
      <c r="DI42" s="13" t="n"/>
    </row>
    <row r="43" ht="22.5" customHeight="1" s="126">
      <c r="A43" s="65" t="n">
        <v>70</v>
      </c>
      <c r="B43" s="85" t="inlineStr">
        <is>
          <t>中山　純子</t>
        </is>
      </c>
      <c r="C43" s="124" t="inlineStr">
        <is>
          <t>正社員</t>
        </is>
      </c>
      <c r="D43" s="133">
        <f>$C$2*"8:00"</f>
        <v/>
      </c>
      <c r="E43" s="124" t="n"/>
      <c r="F43" s="133" t="n"/>
      <c r="G43" s="124" t="n"/>
      <c r="H43" s="124" t="n"/>
      <c r="I43" s="124" t="n"/>
      <c r="J43" s="133">
        <f>F43-N43+S43</f>
        <v/>
      </c>
      <c r="K43" s="133">
        <f>IF(J43-D43&gt;=0,J43-D43,"-")</f>
        <v/>
      </c>
      <c r="L43" s="134">
        <f>IF(K43="-","0:00",IF($E$2-D43&lt;=K43,$E$2-D43,K43))</f>
        <v/>
      </c>
      <c r="M43" s="134">
        <f>IF(K43="-","0:00",K43-L43)</f>
        <v/>
      </c>
      <c r="N43" s="133" t="n"/>
      <c r="O43" s="133" t="n"/>
      <c r="P43" s="124" t="n"/>
      <c r="Q43" s="83" t="n"/>
      <c r="R43" s="133">
        <f>IF(J43&gt;=D43,0,D43-J43)</f>
        <v/>
      </c>
      <c r="S43" s="133">
        <f>SUM(G43:H43)*"8:00"</f>
        <v/>
      </c>
      <c r="T43" s="125" t="n"/>
      <c r="U43" s="125" t="n"/>
      <c r="V43" s="125" t="n"/>
      <c r="W43" s="125" t="n"/>
      <c r="X43" s="125" t="n"/>
      <c r="Y43" s="125" t="n"/>
      <c r="Z43" s="125">
        <f>IF(AK43&lt;$AK$2,0,X43*225)</f>
        <v/>
      </c>
      <c r="AA43" s="125">
        <f>SUM(Y43:Z43)</f>
        <v/>
      </c>
      <c r="AB43" s="125">
        <f>X43*300</f>
        <v/>
      </c>
      <c r="AC43" s="125" t="n"/>
      <c r="AD43" s="125">
        <f>AB43+AC43</f>
        <v/>
      </c>
      <c r="AE43" s="125">
        <f>E43-X43</f>
        <v/>
      </c>
      <c r="AF43" s="125" t="n"/>
      <c r="AG43" s="125" t="n"/>
      <c r="AH43" s="125" t="n"/>
      <c r="AI43" s="125" t="n"/>
      <c r="AJ43" s="125">
        <f>SUM(AF43:AI43)</f>
        <v/>
      </c>
      <c r="AK43" s="125" t="n"/>
      <c r="AL43" s="125">
        <f>IF(AK43&gt;=$AK$3,$AL$2,0)</f>
        <v/>
      </c>
      <c r="AM43" s="125" t="n">
        <v>0</v>
      </c>
      <c r="AN43" s="125" t="n">
        <v>0</v>
      </c>
      <c r="AO43" s="125" t="n">
        <v>0</v>
      </c>
      <c r="AP43" s="125" t="n"/>
      <c r="AQ43" s="125" t="n"/>
      <c r="AR43" s="125" t="n"/>
      <c r="AS43" s="125" t="inlineStr">
        <is>
          <t>freee+kincone</t>
        </is>
      </c>
      <c r="AT43" s="125" t="n"/>
      <c r="AU43" s="125" t="n"/>
      <c r="AV43" s="125" t="n"/>
      <c r="AW43" s="125">
        <f>SUM(AT43:AU43)</f>
        <v/>
      </c>
      <c r="AX43" s="125" t="n"/>
      <c r="AY43" s="125" t="n"/>
      <c r="AZ43" s="125" t="n"/>
      <c r="BA43" s="72" t="n"/>
      <c r="BB43" s="72" t="n"/>
      <c r="BC43" s="72" t="n"/>
      <c r="BD43" s="74" t="n"/>
      <c r="BE43" s="74" t="n"/>
      <c r="BF43" s="74" t="n"/>
      <c r="BG43" s="75" t="n"/>
      <c r="BH43" s="74" t="n"/>
      <c r="BI43" s="125" t="n"/>
      <c r="BJ43" s="74" t="n"/>
      <c r="BK43" s="77" t="n"/>
      <c r="BL43" s="124" t="n"/>
      <c r="BM43" s="78" t="n"/>
      <c r="BN43" s="77" t="n"/>
      <c r="BO43" s="124" t="n"/>
      <c r="BP43" s="12" t="n"/>
      <c r="BQ43" s="12" t="n"/>
      <c r="BR43" s="6" t="n"/>
      <c r="BS43" s="6" t="n"/>
      <c r="BT43" s="6" t="n"/>
      <c r="BU43" s="6" t="n"/>
      <c r="BV43" s="6" t="n"/>
      <c r="BW43" s="6" t="n"/>
      <c r="BX43" s="13" t="n"/>
      <c r="BY43" s="13" t="n"/>
      <c r="BZ43" s="13" t="n"/>
      <c r="CA43" s="13" t="n"/>
      <c r="CB43" s="13" t="n"/>
      <c r="CC43" s="13" t="n"/>
      <c r="CD43" s="13" t="n"/>
      <c r="CF43" s="13" t="n"/>
      <c r="CG43" s="13" t="n"/>
      <c r="CH43" s="13" t="n"/>
      <c r="CI43" s="13" t="n"/>
      <c r="CJ43" s="13" t="n"/>
      <c r="CK43" s="13" t="n"/>
      <c r="CL43" s="13" t="n"/>
      <c r="CM43" s="13" t="n"/>
      <c r="CN43" s="13" t="n"/>
      <c r="CO43" s="13" t="n"/>
      <c r="CP43" s="13" t="n"/>
      <c r="CQ43" s="13" t="n"/>
      <c r="CR43" s="13" t="n"/>
      <c r="CS43" s="13" t="n"/>
      <c r="CT43" s="13" t="n"/>
      <c r="CU43" s="6" t="n"/>
      <c r="CV43" s="13" t="n"/>
      <c r="DI43" s="13" t="n"/>
    </row>
    <row r="44" ht="22.5" customHeight="1" s="126">
      <c r="A44" s="65" t="n">
        <v>71</v>
      </c>
      <c r="B44" s="85" t="inlineStr">
        <is>
          <t>森田　亜沙美</t>
        </is>
      </c>
      <c r="C44" s="124" t="inlineStr">
        <is>
          <t>正社員</t>
        </is>
      </c>
      <c r="D44" s="133">
        <f>$C$2*"8:00"</f>
        <v/>
      </c>
      <c r="E44" s="124" t="n"/>
      <c r="F44" s="133" t="n"/>
      <c r="G44" s="124" t="n"/>
      <c r="H44" s="124" t="n"/>
      <c r="I44" s="124" t="n"/>
      <c r="J44" s="133">
        <f>F44-N44+S44</f>
        <v/>
      </c>
      <c r="K44" s="133">
        <f>IF(J44-D44&gt;=0,J44-D44,"-")</f>
        <v/>
      </c>
      <c r="L44" s="134">
        <f>IF(K44="-","0:00",IF($E$2-D44&lt;=K44,$E$2-D44,K44))</f>
        <v/>
      </c>
      <c r="M44" s="134">
        <f>IF(K44="-","0:00",K44-L44)</f>
        <v/>
      </c>
      <c r="N44" s="133" t="n"/>
      <c r="O44" s="133" t="n"/>
      <c r="P44" s="124" t="n"/>
      <c r="Q44" s="83" t="n"/>
      <c r="R44" s="133">
        <f>IF(J44&gt;=D44,0,D44-J44)</f>
        <v/>
      </c>
      <c r="S44" s="133">
        <f>SUM(G44:H44)*"8:00"</f>
        <v/>
      </c>
      <c r="T44" s="125" t="n"/>
      <c r="U44" s="125" t="n"/>
      <c r="V44" s="125" t="n"/>
      <c r="W44" s="125" t="n"/>
      <c r="X44" s="125" t="n"/>
      <c r="Y44" s="125" t="n"/>
      <c r="Z44" s="125">
        <f>IF(AK44&lt;$AK$2,0,X44*225)</f>
        <v/>
      </c>
      <c r="AA44" s="125">
        <f>SUM(Y44:Z44)</f>
        <v/>
      </c>
      <c r="AB44" s="125">
        <f>X44*300</f>
        <v/>
      </c>
      <c r="AC44" s="125" t="n"/>
      <c r="AD44" s="125">
        <f>AB44+AC44</f>
        <v/>
      </c>
      <c r="AE44" s="125">
        <f>E44-X44</f>
        <v/>
      </c>
      <c r="AF44" s="125" t="n"/>
      <c r="AG44" s="125" t="n"/>
      <c r="AH44" s="125" t="n"/>
      <c r="AI44" s="125" t="n"/>
      <c r="AJ44" s="125">
        <f>SUM(AF44:AI44)</f>
        <v/>
      </c>
      <c r="AK44" s="125" t="n"/>
      <c r="AL44" s="125">
        <f>IF(AK44&gt;=$AK$3,$AL$2,0)</f>
        <v/>
      </c>
      <c r="AM44" s="125" t="n">
        <v>0</v>
      </c>
      <c r="AN44" s="125" t="n">
        <v>0</v>
      </c>
      <c r="AO44" s="125" t="n">
        <v>0</v>
      </c>
      <c r="AP44" s="125" t="n"/>
      <c r="AQ44" s="125" t="n"/>
      <c r="AR44" s="125" t="n"/>
      <c r="AS44" s="125" t="inlineStr">
        <is>
          <t>freee+kincone</t>
        </is>
      </c>
      <c r="AT44" s="125" t="n"/>
      <c r="AU44" s="125" t="n"/>
      <c r="AV44" s="125" t="n"/>
      <c r="AW44" s="125">
        <f>SUM(AT44:AU44)</f>
        <v/>
      </c>
      <c r="AX44" s="125" t="n"/>
      <c r="AY44" s="84" t="n"/>
      <c r="AZ44" s="125" t="n"/>
      <c r="BA44" s="72" t="n"/>
      <c r="BB44" s="72" t="n"/>
      <c r="BC44" s="72" t="n"/>
      <c r="BD44" s="74" t="n"/>
      <c r="BE44" s="74" t="n"/>
      <c r="BF44" s="74" t="n"/>
      <c r="BG44" s="75" t="n"/>
      <c r="BH44" s="74" t="n"/>
      <c r="BI44" s="125" t="n"/>
      <c r="BJ44" s="74" t="n"/>
      <c r="BK44" s="77" t="n"/>
      <c r="BL44" s="124" t="n"/>
      <c r="BM44" s="78" t="n"/>
      <c r="BN44" s="77" t="n"/>
      <c r="BO44" s="85" t="n"/>
      <c r="BP44" s="12" t="n"/>
      <c r="BQ44" s="12" t="n"/>
      <c r="BR44" s="6" t="n"/>
      <c r="BS44" s="6" t="n"/>
      <c r="BT44" s="6" t="n"/>
      <c r="BU44" s="6" t="n"/>
      <c r="BV44" s="6" t="n"/>
      <c r="BW44" s="6" t="n"/>
      <c r="BX44" s="13" t="n"/>
      <c r="BY44" s="13" t="n"/>
      <c r="BZ44" s="13" t="n"/>
      <c r="CA44" s="13" t="n"/>
      <c r="CB44" s="13" t="n"/>
      <c r="CC44" s="13" t="n"/>
      <c r="CD44" s="13" t="n"/>
      <c r="CF44" s="13" t="n"/>
      <c r="CG44" s="13" t="n"/>
      <c r="CH44" s="13" t="n"/>
      <c r="CI44" s="13" t="n"/>
      <c r="CJ44" s="13" t="n"/>
      <c r="CK44" s="13" t="n"/>
      <c r="CL44" s="13" t="n"/>
      <c r="CM44" s="13" t="n"/>
      <c r="CN44" s="13" t="n"/>
      <c r="CO44" s="13" t="n"/>
      <c r="CP44" s="13" t="n"/>
      <c r="CQ44" s="13" t="n"/>
      <c r="CR44" s="13" t="n"/>
      <c r="CS44" s="13" t="n"/>
      <c r="CT44" s="13" t="n"/>
      <c r="CU44" s="6" t="n"/>
      <c r="CV44" s="13" t="n"/>
      <c r="DI44" s="13" t="n"/>
    </row>
    <row r="45" ht="22.5" customHeight="1" s="126">
      <c r="A45" s="65" t="n">
        <v>72</v>
      </c>
      <c r="B45" s="85" t="inlineStr">
        <is>
          <t>加藤　愛</t>
        </is>
      </c>
      <c r="C45" s="124" t="inlineStr">
        <is>
          <t>正社員</t>
        </is>
      </c>
      <c r="D45" s="133">
        <f>$C$2*"8:00"</f>
        <v/>
      </c>
      <c r="E45" s="124" t="n"/>
      <c r="F45" s="133" t="n"/>
      <c r="G45" s="124" t="n"/>
      <c r="H45" s="124" t="n"/>
      <c r="I45" s="124" t="n"/>
      <c r="J45" s="133">
        <f>F45-N45+S45</f>
        <v/>
      </c>
      <c r="K45" s="133">
        <f>IF(J45-D45&gt;=0,J45-D45,"-")</f>
        <v/>
      </c>
      <c r="L45" s="134">
        <f>IF(K45="-","0:00",IF($E$2-D45&lt;=K45,$E$2-D45,K45))</f>
        <v/>
      </c>
      <c r="M45" s="134">
        <f>IF(K45="-","0:00",K45-L45)</f>
        <v/>
      </c>
      <c r="N45" s="133" t="n"/>
      <c r="O45" s="133" t="n"/>
      <c r="P45" s="124" t="n"/>
      <c r="Q45" s="83" t="n"/>
      <c r="R45" s="133">
        <f>IF(J45&gt;=D45,0,D45-J45)</f>
        <v/>
      </c>
      <c r="S45" s="133">
        <f>SUM(G45:H45)*"8:00"</f>
        <v/>
      </c>
      <c r="T45" s="125" t="n"/>
      <c r="U45" s="125" t="n"/>
      <c r="V45" s="125" t="n"/>
      <c r="W45" s="125" t="n"/>
      <c r="X45" s="125" t="n"/>
      <c r="Y45" s="125" t="n"/>
      <c r="Z45" s="125">
        <f>IF(AK45&lt;$AK$2,0,X45*225)</f>
        <v/>
      </c>
      <c r="AA45" s="125">
        <f>SUM(Y45:Z45)</f>
        <v/>
      </c>
      <c r="AB45" s="125">
        <f>X45*300</f>
        <v/>
      </c>
      <c r="AC45" s="125" t="n"/>
      <c r="AD45" s="125">
        <f>AB45+AC45</f>
        <v/>
      </c>
      <c r="AE45" s="125">
        <f>E45-X45</f>
        <v/>
      </c>
      <c r="AF45" s="125" t="n"/>
      <c r="AG45" s="125" t="n"/>
      <c r="AH45" s="125" t="n"/>
      <c r="AI45" s="125" t="n"/>
      <c r="AJ45" s="125">
        <f>SUM(AF45:AI45)</f>
        <v/>
      </c>
      <c r="AK45" s="125" t="n"/>
      <c r="AL45" s="125">
        <f>IF(AK45&gt;=$AK$3,$AL$2,0)</f>
        <v/>
      </c>
      <c r="AM45" s="125" t="n">
        <v>0</v>
      </c>
      <c r="AN45" s="125" t="n">
        <v>0</v>
      </c>
      <c r="AO45" s="125" t="n">
        <v>0</v>
      </c>
      <c r="AP45" s="125" t="n"/>
      <c r="AQ45" s="125" t="n"/>
      <c r="AR45" s="125" t="n"/>
      <c r="AS45" s="125" t="inlineStr">
        <is>
          <t>freee+kincone</t>
        </is>
      </c>
      <c r="AT45" s="125" t="n"/>
      <c r="AU45" s="125" t="n"/>
      <c r="AV45" s="125" t="n"/>
      <c r="AW45" s="125">
        <f>SUM(AT45:AU45)</f>
        <v/>
      </c>
      <c r="AX45" s="125" t="n"/>
      <c r="AY45" s="125" t="n"/>
      <c r="AZ45" s="125" t="n"/>
      <c r="BA45" s="72" t="n"/>
      <c r="BB45" s="72" t="n"/>
      <c r="BC45" s="72" t="n"/>
      <c r="BD45" s="74" t="n"/>
      <c r="BE45" s="74" t="n"/>
      <c r="BF45" s="74" t="n"/>
      <c r="BG45" s="75" t="n"/>
      <c r="BH45" s="74" t="n"/>
      <c r="BI45" s="125" t="n"/>
      <c r="BJ45" s="74" t="n"/>
      <c r="BK45" s="77" t="n"/>
      <c r="BL45" s="124" t="n"/>
      <c r="BM45" s="78" t="n"/>
      <c r="BN45" s="77" t="n"/>
      <c r="BO45" s="85" t="n"/>
      <c r="BP45" s="12" t="n"/>
      <c r="BQ45" s="12" t="n"/>
      <c r="BR45" s="6" t="n"/>
      <c r="BS45" s="6" t="n"/>
      <c r="BT45" s="6" t="n"/>
      <c r="BU45" s="6" t="n"/>
      <c r="BV45" s="6" t="n"/>
      <c r="BW45" s="6" t="n"/>
      <c r="BX45" s="13" t="n"/>
      <c r="BY45" s="13" t="n"/>
      <c r="BZ45" s="13" t="n"/>
      <c r="CA45" s="13" t="n"/>
      <c r="CB45" s="13" t="n"/>
      <c r="CC45" s="13" t="n"/>
      <c r="CD45" s="13" t="n"/>
      <c r="CF45" s="13" t="n"/>
      <c r="CG45" s="13" t="n"/>
      <c r="CH45" s="13" t="n"/>
      <c r="CI45" s="13" t="n"/>
      <c r="CJ45" s="13" t="n"/>
      <c r="CK45" s="13" t="n"/>
      <c r="CL45" s="13" t="n"/>
      <c r="CM45" s="13" t="n"/>
      <c r="CN45" s="13" t="n"/>
      <c r="CO45" s="13" t="n"/>
      <c r="CP45" s="13" t="n"/>
      <c r="CQ45" s="13" t="n"/>
      <c r="CR45" s="13" t="n"/>
      <c r="CS45" s="13" t="n"/>
      <c r="CT45" s="13" t="n"/>
      <c r="CU45" s="6" t="n"/>
      <c r="CV45" s="13" t="n"/>
      <c r="DI45" s="13" t="n"/>
    </row>
    <row r="46" ht="22.5" customHeight="1" s="126" thickBot="1">
      <c r="A46" s="65" t="n">
        <v>75</v>
      </c>
      <c r="B46" s="85" t="inlineStr">
        <is>
          <t>山本　明日香</t>
        </is>
      </c>
      <c r="C46" s="124" t="inlineStr">
        <is>
          <t>正社員</t>
        </is>
      </c>
      <c r="D46" s="133">
        <f>$C$2*"8:00"</f>
        <v/>
      </c>
      <c r="E46" s="124" t="n"/>
      <c r="F46" s="133" t="n"/>
      <c r="G46" s="124" t="n"/>
      <c r="H46" s="124" t="n"/>
      <c r="I46" s="124" t="n"/>
      <c r="J46" s="133">
        <f>F46-N46+S46</f>
        <v/>
      </c>
      <c r="K46" s="133">
        <f>IF(J46-D46&gt;=0,J46-D46,"-")</f>
        <v/>
      </c>
      <c r="L46" s="134">
        <f>IF(K46="-","0:00",IF($E$2-D46&lt;=K46,$E$2-D46,K46))</f>
        <v/>
      </c>
      <c r="M46" s="134">
        <f>IF(K46="-","0:00",K46-L46)</f>
        <v/>
      </c>
      <c r="N46" s="133" t="n"/>
      <c r="O46" s="133" t="n"/>
      <c r="P46" s="124" t="n"/>
      <c r="Q46" s="83" t="n"/>
      <c r="R46" s="133">
        <f>IF(J46&gt;=D46,0,D46-J46)</f>
        <v/>
      </c>
      <c r="S46" s="133">
        <f>SUM(G46:H46)*"8:00"</f>
        <v/>
      </c>
      <c r="T46" s="125" t="n"/>
      <c r="U46" s="125" t="n"/>
      <c r="V46" s="125" t="n"/>
      <c r="W46" s="125" t="n"/>
      <c r="X46" s="125" t="n"/>
      <c r="Y46" s="125" t="n"/>
      <c r="Z46" s="125">
        <f>IF(AK46&lt;$AK$2,0,X46*225)</f>
        <v/>
      </c>
      <c r="AA46" s="125">
        <f>SUM(Y46:Z46)</f>
        <v/>
      </c>
      <c r="AB46" s="125">
        <f>X46*300</f>
        <v/>
      </c>
      <c r="AC46" s="125" t="n"/>
      <c r="AD46" s="125">
        <f>AB46+AC46</f>
        <v/>
      </c>
      <c r="AE46" s="125">
        <f>E46-X46</f>
        <v/>
      </c>
      <c r="AF46" s="125" t="n"/>
      <c r="AG46" s="125" t="n"/>
      <c r="AH46" s="125" t="n"/>
      <c r="AI46" s="125" t="n"/>
      <c r="AJ46" s="125">
        <f>SUM(AF46:AI46)</f>
        <v/>
      </c>
      <c r="AK46" s="125" t="n"/>
      <c r="AL46" s="125">
        <f>IF(AK46&gt;=$AK$3,$AL$2,0)</f>
        <v/>
      </c>
      <c r="AM46" s="125" t="n">
        <v>0</v>
      </c>
      <c r="AN46" s="125" t="n">
        <v>0</v>
      </c>
      <c r="AO46" s="125" t="n">
        <v>0</v>
      </c>
      <c r="AP46" s="125" t="n"/>
      <c r="AQ46" s="125" t="n"/>
      <c r="AR46" s="125" t="n"/>
      <c r="AS46" s="98" t="inlineStr">
        <is>
          <t>freee+kincone</t>
        </is>
      </c>
      <c r="AT46" s="99" t="n"/>
      <c r="AU46" s="100" t="n"/>
      <c r="AV46" s="125" t="n"/>
      <c r="AW46" s="125">
        <f>SUM(AT46:AU46)</f>
        <v/>
      </c>
      <c r="AX46" s="125" t="n"/>
      <c r="AY46" s="125" t="n"/>
      <c r="AZ46" s="125" t="n"/>
      <c r="BA46" s="72" t="n"/>
      <c r="BB46" s="72" t="n"/>
      <c r="BC46" s="72" t="n"/>
      <c r="BD46" s="74" t="n"/>
      <c r="BE46" s="74" t="n"/>
      <c r="BF46" s="74" t="n"/>
      <c r="BG46" s="75" t="n"/>
      <c r="BH46" s="74" t="n"/>
      <c r="BI46" s="125" t="n"/>
      <c r="BJ46" s="74" t="n"/>
      <c r="BK46" s="77" t="n"/>
      <c r="BL46" s="124" t="n"/>
      <c r="BM46" s="78" t="n"/>
      <c r="BN46" s="77" t="n"/>
      <c r="BO46" s="124" t="n"/>
      <c r="BP46" s="12" t="n"/>
      <c r="BQ46" s="12" t="n"/>
      <c r="BR46" s="6" t="n"/>
      <c r="BS46" s="6" t="n"/>
      <c r="BT46" s="6" t="n"/>
      <c r="BU46" s="6" t="n"/>
      <c r="BV46" s="6" t="n"/>
      <c r="BW46" s="6" t="n"/>
      <c r="BX46" s="13" t="n"/>
      <c r="BY46" s="13" t="n"/>
      <c r="BZ46" s="13" t="n"/>
      <c r="CA46" s="13" t="n"/>
      <c r="CB46" s="13" t="n"/>
      <c r="CC46" s="13" t="n"/>
      <c r="CD46" s="13" t="n"/>
      <c r="CF46" s="13" t="n"/>
      <c r="CG46" s="13" t="n"/>
      <c r="CH46" s="13" t="n"/>
      <c r="CI46" s="13" t="n"/>
      <c r="CJ46" s="13" t="n"/>
      <c r="CK46" s="13" t="n"/>
      <c r="CL46" s="13" t="n"/>
      <c r="CM46" s="13" t="n"/>
      <c r="CN46" s="13" t="n"/>
      <c r="CO46" s="13" t="n"/>
      <c r="CP46" s="13" t="n"/>
      <c r="CQ46" s="13" t="n"/>
      <c r="CR46" s="13" t="n"/>
      <c r="CS46" s="13" t="n"/>
      <c r="CT46" s="13" t="n"/>
      <c r="CU46" s="6" t="n"/>
      <c r="CV46" s="13" t="n"/>
      <c r="CY46" s="86" t="inlineStr">
        <is>
          <t>小林さん単価</t>
        </is>
      </c>
      <c r="CZ46" s="86" t="inlineStr">
        <is>
          <t>667,000円/月で20hの残業を含む　月の所定平均は157h</t>
        </is>
      </c>
      <c r="DA46" s="86" t="n"/>
      <c r="DB46" s="86" t="n"/>
      <c r="DC46" s="86" t="n"/>
      <c r="DI46" s="13" t="n"/>
    </row>
    <row r="47" ht="22.5" customHeight="1" s="126" thickBot="1">
      <c r="A47" s="65" t="n">
        <v>77</v>
      </c>
      <c r="B47" s="85" t="inlineStr">
        <is>
          <t>小林　稔央</t>
        </is>
      </c>
      <c r="C47" s="124" t="inlineStr">
        <is>
          <t>正社員</t>
        </is>
      </c>
      <c r="D47" s="133">
        <f>$C$2*"8:00"</f>
        <v/>
      </c>
      <c r="E47" s="124" t="n"/>
      <c r="F47" s="133" t="n"/>
      <c r="G47" s="124" t="n"/>
      <c r="H47" s="124" t="n"/>
      <c r="I47" s="124" t="n"/>
      <c r="J47" s="133">
        <f>F47-N47+S47</f>
        <v/>
      </c>
      <c r="K47" s="133">
        <f>IF(J47-D47&gt;=0,J47-D47,"-")</f>
        <v/>
      </c>
      <c r="L47" s="135" t="n">
        <v>0</v>
      </c>
      <c r="M47" s="135" t="n"/>
      <c r="N47" s="135" t="n"/>
      <c r="O47" s="133" t="n"/>
      <c r="P47" s="124" t="n"/>
      <c r="Q47" s="83" t="n"/>
      <c r="R47" s="133">
        <f>IF(J47&gt;=D47,0,D47-J47)</f>
        <v/>
      </c>
      <c r="S47" s="133">
        <f>SUM(G47:H47)*"8:00"</f>
        <v/>
      </c>
      <c r="T47" s="125" t="n"/>
      <c r="U47" s="125" t="n"/>
      <c r="V47" s="125" t="n"/>
      <c r="W47" s="84" t="n"/>
      <c r="X47" s="125" t="n"/>
      <c r="Y47" s="125" t="n"/>
      <c r="Z47" s="125">
        <f>IF(AK47&lt;$AK$2,0,X47*225)</f>
        <v/>
      </c>
      <c r="AA47" s="125">
        <f>SUM(Y47:Z47)</f>
        <v/>
      </c>
      <c r="AB47" s="125">
        <f>X47*300</f>
        <v/>
      </c>
      <c r="AC47" s="125" t="n"/>
      <c r="AD47" s="125">
        <f>AB47+AC47</f>
        <v/>
      </c>
      <c r="AE47" s="125">
        <f>E47-X47</f>
        <v/>
      </c>
      <c r="AF47" s="125" t="n"/>
      <c r="AG47" s="125" t="n"/>
      <c r="AH47" s="125" t="n"/>
      <c r="AI47" s="125" t="n"/>
      <c r="AJ47" s="125">
        <f>SUM(AF47:AI47)</f>
        <v/>
      </c>
      <c r="AK47" s="125" t="n"/>
      <c r="AL47" s="125">
        <f>IF(AK47&gt;=$AK$3,$AL$2,0)</f>
        <v/>
      </c>
      <c r="AM47" s="125" t="n">
        <v>0</v>
      </c>
      <c r="AN47" s="125" t="n">
        <v>0</v>
      </c>
      <c r="AO47" s="125" t="n">
        <v>0</v>
      </c>
      <c r="AP47" s="125" t="n"/>
      <c r="AQ47" s="125" t="n"/>
      <c r="AR47" s="125" t="n"/>
      <c r="AS47" s="125" t="inlineStr">
        <is>
          <t>freee+kincone</t>
        </is>
      </c>
      <c r="AT47" s="101" t="n"/>
      <c r="AU47" s="125" t="n"/>
      <c r="AV47" s="125" t="n"/>
      <c r="AW47" s="125">
        <f>SUM(AT47:AU47)</f>
        <v/>
      </c>
      <c r="AX47" s="125" t="n"/>
      <c r="AY47" s="125" t="n"/>
      <c r="AZ47" s="125" t="n"/>
      <c r="BA47" s="72" t="n"/>
      <c r="BB47" s="72" t="n"/>
      <c r="BC47" s="72" t="n"/>
      <c r="BD47" s="74" t="n"/>
      <c r="BE47" s="74" t="n"/>
      <c r="BF47" s="74" t="n"/>
      <c r="BG47" s="75" t="n"/>
      <c r="BH47" s="74" t="n"/>
      <c r="BI47" s="125" t="n"/>
      <c r="BJ47" s="74" t="n"/>
      <c r="BK47" s="77" t="n"/>
      <c r="BL47" s="124" t="n"/>
      <c r="BM47" s="78" t="n"/>
      <c r="BN47" s="77" t="n"/>
      <c r="BO47" s="85" t="n"/>
      <c r="BP47" s="12" t="n"/>
      <c r="BQ47" s="12" t="n"/>
      <c r="BR47" s="6" t="n"/>
      <c r="BS47" s="6" t="n"/>
      <c r="BT47" s="6" t="n"/>
      <c r="BU47" s="6" t="n"/>
      <c r="BV47" s="6" t="n"/>
      <c r="BW47" s="6" t="n"/>
      <c r="BX47" s="13" t="n"/>
      <c r="BY47" s="13" t="n"/>
      <c r="BZ47" s="88" t="n"/>
      <c r="CA47" s="88" t="n"/>
      <c r="CB47" s="13" t="n"/>
      <c r="CC47" s="13" t="n"/>
      <c r="CD47" s="13" t="n"/>
      <c r="CF47" s="13" t="n"/>
      <c r="CG47" s="13" t="n"/>
      <c r="CH47" s="13" t="n"/>
      <c r="CI47" s="13" t="n"/>
      <c r="CJ47" s="13" t="n"/>
      <c r="CK47" s="13" t="n"/>
      <c r="CL47" s="13" t="n"/>
      <c r="CM47" s="13" t="n"/>
      <c r="CN47" s="13" t="n"/>
      <c r="CO47" s="13" t="n"/>
      <c r="CP47" s="13" t="n"/>
      <c r="CQ47" s="13" t="n"/>
      <c r="CR47" s="13" t="n"/>
      <c r="CS47" s="13" t="n"/>
      <c r="CT47" s="13" t="n"/>
      <c r="CU47" s="6" t="n"/>
      <c r="CV47" s="13" t="n"/>
      <c r="CY47" s="89" t="n">
        <v>3665</v>
      </c>
      <c r="CZ47" s="90">
        <f>157*CY47+1.25*CY47*20</f>
        <v/>
      </c>
      <c r="DA47" s="102" t="n">
        <v>667000</v>
      </c>
      <c r="DB47" s="86" t="inlineStr">
        <is>
          <t>2023/8から2023/12まで</t>
        </is>
      </c>
      <c r="DC47" s="86" t="n"/>
      <c r="DI47" s="13" t="n"/>
    </row>
    <row r="48" ht="22.5" customHeight="1" s="126" thickBot="1">
      <c r="A48" s="65" t="n">
        <v>78</v>
      </c>
      <c r="B48" s="85" t="inlineStr">
        <is>
          <t>道音　和典</t>
        </is>
      </c>
      <c r="C48" s="124" t="inlineStr">
        <is>
          <t>正社員</t>
        </is>
      </c>
      <c r="D48" s="133">
        <f>$C$2*"8:00"</f>
        <v/>
      </c>
      <c r="E48" s="124" t="n"/>
      <c r="F48" s="133" t="n"/>
      <c r="G48" s="124" t="n"/>
      <c r="H48" s="124" t="n"/>
      <c r="I48" s="124" t="n"/>
      <c r="J48" s="133">
        <f>F48-N48+S48</f>
        <v/>
      </c>
      <c r="K48" s="133">
        <f>IF(J48-D48&gt;=0,J48-D48,"-")</f>
        <v/>
      </c>
      <c r="L48" s="134">
        <f>IF(K48="-","0:00",IF($E$2-D48&lt;=K48,$E$2-D48,K48))</f>
        <v/>
      </c>
      <c r="M48" s="134">
        <f>IF(K48="-","0:00",K48-L48)</f>
        <v/>
      </c>
      <c r="N48" s="133" t="n"/>
      <c r="O48" s="133" t="n"/>
      <c r="P48" s="124" t="n"/>
      <c r="Q48" s="83" t="n"/>
      <c r="R48" s="133">
        <f>IF(J48&gt;=D48,0,D48-J48)</f>
        <v/>
      </c>
      <c r="S48" s="133">
        <f>SUM(G48:H48)*"8:00"</f>
        <v/>
      </c>
      <c r="T48" s="125" t="n"/>
      <c r="U48" s="125" t="n"/>
      <c r="V48" s="125" t="n"/>
      <c r="W48" s="125" t="n"/>
      <c r="X48" s="125" t="n"/>
      <c r="Y48" s="125" t="n"/>
      <c r="Z48" s="125">
        <f>IF(AK48&lt;$AK$2,0,X48*225)</f>
        <v/>
      </c>
      <c r="AA48" s="125">
        <f>SUM(Y48:Z48)</f>
        <v/>
      </c>
      <c r="AB48" s="125">
        <f>X48*300</f>
        <v/>
      </c>
      <c r="AC48" s="125" t="n"/>
      <c r="AD48" s="125">
        <f>AB48+AC48</f>
        <v/>
      </c>
      <c r="AE48" s="125">
        <f>E48-X48</f>
        <v/>
      </c>
      <c r="AF48" s="125" t="n"/>
      <c r="AG48" s="125" t="n"/>
      <c r="AH48" s="125" t="n"/>
      <c r="AI48" s="125" t="n"/>
      <c r="AJ48" s="125">
        <f>SUM(AF48:AI48)</f>
        <v/>
      </c>
      <c r="AK48" s="125" t="n"/>
      <c r="AL48" s="125">
        <f>IF(AK48&gt;=$AK$3,$AL$2,0)</f>
        <v/>
      </c>
      <c r="AM48" s="125" t="n">
        <v>0</v>
      </c>
      <c r="AN48" s="125" t="n">
        <v>0</v>
      </c>
      <c r="AO48" s="125" t="n">
        <v>0</v>
      </c>
      <c r="AP48" s="125" t="n"/>
      <c r="AQ48" s="125" t="n"/>
      <c r="AR48" s="125" t="n"/>
      <c r="AS48" s="125" t="inlineStr">
        <is>
          <t>freee+kincone</t>
        </is>
      </c>
      <c r="AT48" s="125" t="n"/>
      <c r="AU48" s="125" t="n"/>
      <c r="AV48" s="125" t="n"/>
      <c r="AW48" s="125">
        <f>SUM(AT48:AU48)</f>
        <v/>
      </c>
      <c r="AX48" s="125" t="n"/>
      <c r="AY48" s="125" t="n"/>
      <c r="AZ48" s="125" t="n"/>
      <c r="BA48" s="72" t="n"/>
      <c r="BB48" s="72" t="n"/>
      <c r="BC48" s="72" t="n"/>
      <c r="BD48" s="74" t="n"/>
      <c r="BE48" s="74" t="n"/>
      <c r="BF48" s="74" t="n"/>
      <c r="BG48" s="75" t="n"/>
      <c r="BH48" s="74" t="n"/>
      <c r="BI48" s="125" t="n"/>
      <c r="BJ48" s="74" t="n"/>
      <c r="BK48" s="77" t="n"/>
      <c r="BL48" s="124" t="n"/>
      <c r="BM48" s="78" t="n"/>
      <c r="BN48" s="77" t="n"/>
      <c r="BO48" s="85" t="n"/>
      <c r="BP48" s="12" t="n"/>
      <c r="BQ48" s="12" t="n"/>
      <c r="BR48" s="6" t="n"/>
      <c r="BS48" s="6" t="n"/>
      <c r="BT48" s="6" t="n"/>
      <c r="BU48" s="6" t="n"/>
      <c r="BV48" s="6" t="n"/>
      <c r="BW48" s="6" t="n"/>
      <c r="BX48" s="13" t="n"/>
      <c r="BY48" s="13" t="n"/>
      <c r="BZ48" s="13" t="n"/>
      <c r="CA48" s="13" t="n"/>
      <c r="CB48" s="13" t="n"/>
      <c r="CC48" s="13" t="n"/>
      <c r="CD48" s="13" t="n"/>
      <c r="CF48" s="13" t="n"/>
      <c r="CG48" s="13" t="n"/>
      <c r="CH48" s="13" t="n"/>
      <c r="CI48" s="13" t="n"/>
      <c r="CJ48" s="13" t="n"/>
      <c r="CK48" s="13" t="n"/>
      <c r="CL48" s="13" t="n"/>
      <c r="CM48" s="13" t="n"/>
      <c r="CN48" s="13" t="n"/>
      <c r="CO48" s="13" t="n"/>
      <c r="CP48" s="13" t="n"/>
      <c r="CQ48" s="13" t="n"/>
      <c r="CR48" s="13" t="n"/>
      <c r="CS48" s="13" t="n"/>
      <c r="CT48" s="13" t="n"/>
      <c r="CU48" s="6" t="n"/>
      <c r="CV48" s="13" t="n"/>
      <c r="CY48" s="89" t="n">
        <v>4019</v>
      </c>
      <c r="CZ48" s="90">
        <f>141*CY48+1.25*CY48*20</f>
        <v/>
      </c>
      <c r="DA48" s="102" t="n">
        <v>667000</v>
      </c>
      <c r="DB48" s="86" t="inlineStr">
        <is>
          <t>2024/1から</t>
        </is>
      </c>
      <c r="DC48" s="86" t="n"/>
      <c r="DI48" s="13" t="n"/>
    </row>
    <row r="49" ht="22.5" customHeight="1" s="126">
      <c r="A49" s="65" t="n">
        <v>80</v>
      </c>
      <c r="B49" s="85" t="inlineStr">
        <is>
          <t>正月　聖児</t>
        </is>
      </c>
      <c r="C49" s="124" t="inlineStr">
        <is>
          <t>正社員</t>
        </is>
      </c>
      <c r="D49" s="133">
        <f>$C$2*"8:00"</f>
        <v/>
      </c>
      <c r="E49" s="124" t="n"/>
      <c r="F49" s="133" t="n"/>
      <c r="G49" s="124" t="n"/>
      <c r="H49" s="124" t="n"/>
      <c r="I49" s="124" t="n"/>
      <c r="J49" s="133">
        <f>F49-N49+S49</f>
        <v/>
      </c>
      <c r="K49" s="133">
        <f>IF(J49-D49&gt;=0,J49-D49,"-")</f>
        <v/>
      </c>
      <c r="L49" s="134">
        <f>IF(K49="-","0:00",IF($E$2-D49&lt;=K49,$E$2-D49,K49))</f>
        <v/>
      </c>
      <c r="M49" s="134">
        <f>IF(K49="-","0:00",K49-L49)</f>
        <v/>
      </c>
      <c r="N49" s="133" t="n"/>
      <c r="O49" s="133" t="n"/>
      <c r="P49" s="124" t="n"/>
      <c r="Q49" s="83" t="n"/>
      <c r="R49" s="133">
        <f>IF(J49&gt;=D49,0,D49-J49)</f>
        <v/>
      </c>
      <c r="S49" s="133">
        <f>SUM(G49:H49)*"8:00"</f>
        <v/>
      </c>
      <c r="T49" s="125" t="n"/>
      <c r="U49" s="125" t="n"/>
      <c r="V49" s="125" t="n"/>
      <c r="W49" s="125" t="n"/>
      <c r="X49" s="125" t="n"/>
      <c r="Y49" s="125" t="n"/>
      <c r="Z49" s="125">
        <f>IF(AK49&lt;$AK$2,0,X49*225)</f>
        <v/>
      </c>
      <c r="AA49" s="125">
        <f>SUM(Y49:Z49)</f>
        <v/>
      </c>
      <c r="AB49" s="125">
        <f>X49*300</f>
        <v/>
      </c>
      <c r="AC49" s="125" t="n"/>
      <c r="AD49" s="125">
        <f>AB49+AC49</f>
        <v/>
      </c>
      <c r="AE49" s="125">
        <f>E49-X49</f>
        <v/>
      </c>
      <c r="AF49" s="125" t="n"/>
      <c r="AG49" s="125" t="n"/>
      <c r="AH49" s="125" t="n"/>
      <c r="AI49" s="125" t="n"/>
      <c r="AJ49" s="125">
        <f>SUM(AF49:AI49)</f>
        <v/>
      </c>
      <c r="AK49" s="125" t="n"/>
      <c r="AL49" s="125">
        <f>IF(AK49&gt;=$AK$3,$AL$2,0)</f>
        <v/>
      </c>
      <c r="AM49" s="125" t="n">
        <v>0</v>
      </c>
      <c r="AN49" s="125" t="n">
        <v>0</v>
      </c>
      <c r="AO49" s="125" t="n">
        <v>0</v>
      </c>
      <c r="AP49" s="125" t="n"/>
      <c r="AQ49" s="125" t="n"/>
      <c r="AR49" s="125" t="n"/>
      <c r="AS49" s="125" t="inlineStr">
        <is>
          <t>freee+kincone</t>
        </is>
      </c>
      <c r="AT49" s="125" t="n"/>
      <c r="AU49" s="125" t="n"/>
      <c r="AV49" s="125" t="n"/>
      <c r="AW49" s="125">
        <f>SUM(AT49:AU49)</f>
        <v/>
      </c>
      <c r="AX49" s="125" t="n"/>
      <c r="AY49" s="125" t="n"/>
      <c r="AZ49" s="125" t="n"/>
      <c r="BA49" s="72" t="n"/>
      <c r="BB49" s="72" t="n"/>
      <c r="BC49" s="72" t="n"/>
      <c r="BD49" s="74" t="n"/>
      <c r="BE49" s="74" t="n"/>
      <c r="BF49" s="74" t="n"/>
      <c r="BG49" s="75" t="n"/>
      <c r="BH49" s="74" t="n"/>
      <c r="BI49" s="84" t="n"/>
      <c r="BJ49" s="74" t="n"/>
      <c r="BK49" s="77" t="n"/>
      <c r="BL49" s="124" t="n"/>
      <c r="BM49" s="78" t="n"/>
      <c r="BN49" s="77" t="n"/>
      <c r="BO49" s="85" t="n"/>
      <c r="BP49" s="12" t="n"/>
      <c r="BQ49" s="12" t="n"/>
      <c r="BR49" s="6" t="n"/>
      <c r="BS49" s="6" t="n"/>
      <c r="BT49" s="6" t="n"/>
      <c r="BU49" s="6" t="n"/>
      <c r="BV49" s="6" t="n"/>
      <c r="BW49" s="6" t="n"/>
      <c r="BX49" s="13" t="n"/>
      <c r="BY49" s="13" t="n"/>
      <c r="BZ49" s="13" t="n"/>
      <c r="CA49" s="13" t="n"/>
      <c r="CB49" s="13" t="n"/>
      <c r="CC49" s="13" t="n"/>
      <c r="CD49" s="13" t="n"/>
      <c r="CF49" s="13" t="n"/>
      <c r="CG49" s="13" t="n"/>
      <c r="CH49" s="13" t="n"/>
      <c r="CI49" s="13" t="n"/>
      <c r="CJ49" s="13" t="n"/>
      <c r="CK49" s="13" t="n"/>
      <c r="CL49" s="13" t="n"/>
      <c r="CM49" s="13" t="n"/>
      <c r="CN49" s="13" t="n"/>
      <c r="CO49" s="13" t="n"/>
      <c r="CP49" s="13" t="n"/>
      <c r="CQ49" s="13" t="n"/>
      <c r="CR49" s="13" t="n"/>
      <c r="CS49" s="13" t="n"/>
      <c r="CT49" s="13" t="n"/>
      <c r="CU49" s="6" t="n"/>
      <c r="CV49" s="13" t="n"/>
      <c r="CY49" s="10" t="n"/>
      <c r="CZ49" s="10" t="n"/>
      <c r="DA49" s="10" t="n"/>
      <c r="DB49" s="10" t="n"/>
      <c r="DC49" s="10" t="n"/>
      <c r="DI49" s="13" t="n"/>
    </row>
    <row r="50" ht="22.5" customHeight="1" s="126">
      <c r="A50" s="65" t="n">
        <v>81</v>
      </c>
      <c r="B50" s="85" t="inlineStr">
        <is>
          <t>横田　一茂</t>
        </is>
      </c>
      <c r="C50" s="124" t="inlineStr">
        <is>
          <t>正社員</t>
        </is>
      </c>
      <c r="D50" s="133">
        <f>$C$2*"8:00"</f>
        <v/>
      </c>
      <c r="E50" s="124" t="n"/>
      <c r="F50" s="133" t="n"/>
      <c r="G50" s="124" t="n"/>
      <c r="H50" s="124" t="n"/>
      <c r="I50" s="124" t="n"/>
      <c r="J50" s="133">
        <f>F50-N50+S50</f>
        <v/>
      </c>
      <c r="K50" s="133">
        <f>IF(J50-D50&gt;=0,J50-D50,"-")</f>
        <v/>
      </c>
      <c r="L50" s="134">
        <f>IF(K50="-","0:00",IF($E$2-D50&lt;=K50,$E$2-D50,K50))</f>
        <v/>
      </c>
      <c r="M50" s="134">
        <f>IF(K50="-","0:00",K50-L50)</f>
        <v/>
      </c>
      <c r="N50" s="133" t="n"/>
      <c r="O50" s="133" t="n"/>
      <c r="P50" s="124" t="n"/>
      <c r="Q50" s="83" t="n"/>
      <c r="R50" s="133">
        <f>IF(J50&gt;=D50,0,D50-J50)</f>
        <v/>
      </c>
      <c r="S50" s="133">
        <f>SUM(G50:H50)*"8:00"</f>
        <v/>
      </c>
      <c r="T50" s="125" t="n"/>
      <c r="U50" s="125" t="n"/>
      <c r="V50" s="125" t="n"/>
      <c r="W50" s="125" t="n"/>
      <c r="X50" s="125" t="n"/>
      <c r="Y50" s="125" t="n"/>
      <c r="Z50" s="125">
        <f>IF(AK50&lt;$AK$2,0,X50*225)</f>
        <v/>
      </c>
      <c r="AA50" s="125">
        <f>SUM(Y50:Z50)</f>
        <v/>
      </c>
      <c r="AB50" s="125">
        <f>X50*300</f>
        <v/>
      </c>
      <c r="AC50" s="125" t="n"/>
      <c r="AD50" s="125">
        <f>AB50+AC50</f>
        <v/>
      </c>
      <c r="AE50" s="125">
        <f>E50-X50</f>
        <v/>
      </c>
      <c r="AF50" s="125" t="n"/>
      <c r="AG50" s="125" t="n"/>
      <c r="AH50" s="125" t="n"/>
      <c r="AI50" s="125" t="n"/>
      <c r="AJ50" s="125">
        <f>SUM(AF50:AI50)</f>
        <v/>
      </c>
      <c r="AK50" s="125" t="n"/>
      <c r="AL50" s="125">
        <f>IF(AK50&gt;=$AK$3,$AL$2,0)</f>
        <v/>
      </c>
      <c r="AM50" s="125" t="n">
        <v>0</v>
      </c>
      <c r="AN50" s="125" t="n">
        <v>0</v>
      </c>
      <c r="AO50" s="125" t="n">
        <v>0</v>
      </c>
      <c r="AP50" s="125" t="n"/>
      <c r="AQ50" s="125" t="n"/>
      <c r="AR50" s="125" t="n"/>
      <c r="AS50" s="125" t="inlineStr">
        <is>
          <t>freee+kincone</t>
        </is>
      </c>
      <c r="AT50" s="125" t="n"/>
      <c r="AU50" s="125" t="n"/>
      <c r="AV50" s="125" t="n"/>
      <c r="AW50" s="125">
        <f>SUM(AT50:AU50)</f>
        <v/>
      </c>
      <c r="AX50" s="125" t="n"/>
      <c r="AY50" s="125" t="n"/>
      <c r="AZ50" s="125" t="n"/>
      <c r="BA50" s="72" t="n"/>
      <c r="BB50" s="72" t="n"/>
      <c r="BC50" s="72" t="n"/>
      <c r="BD50" s="74" t="n"/>
      <c r="BE50" s="74" t="n"/>
      <c r="BF50" s="74" t="n"/>
      <c r="BG50" s="75" t="n"/>
      <c r="BH50" s="74" t="n"/>
      <c r="BI50" s="125" t="n"/>
      <c r="BJ50" s="74" t="n"/>
      <c r="BK50" s="77" t="n"/>
      <c r="BL50" s="124" t="n"/>
      <c r="BM50" s="78" t="n"/>
      <c r="BN50" s="77" t="n"/>
      <c r="BO50" s="85" t="n"/>
      <c r="BP50" s="12" t="n"/>
      <c r="BQ50" s="12" t="n"/>
      <c r="BR50" s="6" t="n"/>
      <c r="BS50" s="6" t="n"/>
      <c r="BT50" s="6" t="n"/>
      <c r="BU50" s="6" t="n"/>
      <c r="BV50" s="6" t="n"/>
      <c r="BW50" s="6" t="n"/>
      <c r="BX50" s="13" t="n"/>
      <c r="BY50" s="13" t="n"/>
      <c r="BZ50" s="13" t="n"/>
      <c r="CA50" s="13" t="n"/>
      <c r="CB50" s="13" t="n"/>
      <c r="CC50" s="13" t="n"/>
      <c r="CD50" s="13" t="n"/>
      <c r="CF50" s="13" t="n"/>
      <c r="CG50" s="13" t="n"/>
      <c r="CH50" s="13" t="n"/>
      <c r="CI50" s="13" t="n"/>
      <c r="CJ50" s="13" t="n"/>
      <c r="CK50" s="13" t="n"/>
      <c r="CL50" s="13" t="n"/>
      <c r="CM50" s="13" t="n"/>
      <c r="CN50" s="13" t="n"/>
      <c r="CO50" s="13" t="n"/>
      <c r="CP50" s="13" t="n"/>
      <c r="CQ50" s="13" t="n"/>
      <c r="CR50" s="13" t="n"/>
      <c r="CS50" s="13" t="n"/>
      <c r="CT50" s="13" t="n"/>
      <c r="CU50" s="6" t="n"/>
      <c r="CV50" s="13" t="n"/>
      <c r="CY50" s="10" t="n"/>
      <c r="CZ50" s="10" t="n"/>
      <c r="DA50" s="10" t="n"/>
      <c r="DB50" s="10" t="n"/>
      <c r="DC50" s="10" t="n"/>
      <c r="DI50" s="13" t="n"/>
    </row>
    <row r="51" ht="22.5" customHeight="1" s="126">
      <c r="A51" s="65" t="n">
        <v>82</v>
      </c>
      <c r="B51" s="85" t="inlineStr">
        <is>
          <t>梶谷　美雪</t>
        </is>
      </c>
      <c r="C51" s="124" t="inlineStr">
        <is>
          <t>正社員</t>
        </is>
      </c>
      <c r="D51" s="133">
        <f>$C$2*"8:00"</f>
        <v/>
      </c>
      <c r="E51" s="124" t="n"/>
      <c r="F51" s="133" t="n"/>
      <c r="G51" s="124" t="n"/>
      <c r="H51" s="124" t="n"/>
      <c r="I51" s="124" t="n"/>
      <c r="J51" s="133">
        <f>F51-N51+S51</f>
        <v/>
      </c>
      <c r="K51" s="133">
        <f>IF(J51-D51&gt;=0,J51-D51,"-")</f>
        <v/>
      </c>
      <c r="L51" s="134">
        <f>IF(K51="-","0:00",IF($E$2-D51&lt;=K51,$E$2-D51,K51))</f>
        <v/>
      </c>
      <c r="M51" s="134">
        <f>IF(K51="-","0:00",K51-L51)</f>
        <v/>
      </c>
      <c r="N51" s="133" t="n"/>
      <c r="O51" s="133" t="n"/>
      <c r="P51" s="124" t="n"/>
      <c r="Q51" s="83" t="n"/>
      <c r="R51" s="133">
        <f>IF(J51&gt;=D51,0,D51-J51)</f>
        <v/>
      </c>
      <c r="S51" s="133">
        <f>SUM(G51:H51)*"8:00"</f>
        <v/>
      </c>
      <c r="T51" s="125" t="n"/>
      <c r="U51" s="125" t="n"/>
      <c r="V51" s="125" t="n"/>
      <c r="W51" s="125" t="n"/>
      <c r="X51" s="125" t="n"/>
      <c r="Y51" s="125" t="n"/>
      <c r="Z51" s="125">
        <f>IF(AK51&lt;$AK$2,0,X51*225)</f>
        <v/>
      </c>
      <c r="AA51" s="125">
        <f>SUM(Y51:Z51)</f>
        <v/>
      </c>
      <c r="AB51" s="125">
        <f>X51*300</f>
        <v/>
      </c>
      <c r="AC51" s="125" t="n"/>
      <c r="AD51" s="125">
        <f>AB51+AC51</f>
        <v/>
      </c>
      <c r="AE51" s="125">
        <f>E51-X51</f>
        <v/>
      </c>
      <c r="AF51" s="125" t="n"/>
      <c r="AG51" s="125" t="n"/>
      <c r="AH51" s="125" t="n"/>
      <c r="AI51" s="125" t="n"/>
      <c r="AJ51" s="125">
        <f>SUM(AF51:AI51)</f>
        <v/>
      </c>
      <c r="AK51" s="125" t="n"/>
      <c r="AL51" s="125">
        <f>IF(AK51&gt;=$AK$3,$AL$2,0)</f>
        <v/>
      </c>
      <c r="AM51" s="125" t="n">
        <v>0</v>
      </c>
      <c r="AN51" s="125" t="n">
        <v>0</v>
      </c>
      <c r="AO51" s="125" t="n">
        <v>0</v>
      </c>
      <c r="AP51" s="125" t="n"/>
      <c r="AQ51" s="125" t="n"/>
      <c r="AR51" s="125" t="n"/>
      <c r="AS51" s="125" t="inlineStr">
        <is>
          <t>freee+kincone</t>
        </is>
      </c>
      <c r="AT51" s="125" t="n"/>
      <c r="AU51" s="125" t="n"/>
      <c r="AV51" s="125" t="n"/>
      <c r="AW51" s="125">
        <f>SUM(AT51:AU51)</f>
        <v/>
      </c>
      <c r="AX51" s="125" t="n"/>
      <c r="AY51" s="125" t="n"/>
      <c r="AZ51" s="125" t="n"/>
      <c r="BA51" s="72" t="n"/>
      <c r="BB51" s="72" t="n"/>
      <c r="BC51" s="72" t="n"/>
      <c r="BD51" s="74" t="n"/>
      <c r="BE51" s="74" t="n"/>
      <c r="BF51" s="74" t="n"/>
      <c r="BG51" s="75" t="n"/>
      <c r="BH51" s="74" t="n"/>
      <c r="BI51" s="125" t="n"/>
      <c r="BJ51" s="74" t="n"/>
      <c r="BK51" s="77" t="n"/>
      <c r="BL51" s="124" t="n"/>
      <c r="BM51" s="78" t="n"/>
      <c r="BN51" s="77" t="n"/>
      <c r="BO51" s="85" t="n"/>
      <c r="BP51" s="12" t="n"/>
      <c r="BQ51" s="12" t="n"/>
      <c r="BR51" s="6" t="n"/>
      <c r="BS51" s="6" t="n"/>
      <c r="BT51" s="6" t="n"/>
      <c r="BU51" s="6" t="n"/>
      <c r="BV51" s="6" t="n"/>
      <c r="BW51" s="6" t="n"/>
      <c r="BX51" s="13" t="n"/>
      <c r="BY51" s="13" t="n"/>
      <c r="BZ51" s="13" t="n"/>
      <c r="CA51" s="13" t="n"/>
      <c r="CB51" s="13" t="n"/>
      <c r="CC51" s="13" t="n"/>
      <c r="CD51" s="13" t="n"/>
      <c r="CF51" s="13" t="n"/>
      <c r="CG51" s="13" t="n"/>
      <c r="CH51" s="13" t="n"/>
      <c r="CI51" s="13" t="n"/>
      <c r="CJ51" s="13" t="n"/>
      <c r="CK51" s="13" t="n"/>
      <c r="CL51" s="13" t="n"/>
      <c r="CM51" s="13" t="n"/>
      <c r="CN51" s="13" t="n"/>
      <c r="CO51" s="13" t="n"/>
      <c r="CP51" s="13" t="n"/>
      <c r="CQ51" s="13" t="n"/>
      <c r="CR51" s="13" t="n"/>
      <c r="CS51" s="13" t="n"/>
      <c r="CT51" s="13" t="n"/>
      <c r="CU51" s="6" t="n"/>
      <c r="CV51" s="13" t="n"/>
      <c r="CY51" s="10" t="n"/>
      <c r="CZ51" s="10" t="n"/>
      <c r="DA51" s="10" t="n"/>
      <c r="DB51" s="10" t="n"/>
      <c r="DC51" s="10" t="n"/>
      <c r="DI51" s="13" t="n"/>
    </row>
    <row r="52" ht="22.5" customHeight="1" s="126">
      <c r="A52" s="65" t="n">
        <v>83</v>
      </c>
      <c r="B52" s="85" t="inlineStr">
        <is>
          <t>西嶋　夏萌</t>
        </is>
      </c>
      <c r="C52" s="124" t="inlineStr">
        <is>
          <t>正社員</t>
        </is>
      </c>
      <c r="D52" s="133">
        <f>$C$2*"8:00"</f>
        <v/>
      </c>
      <c r="E52" s="124" t="n"/>
      <c r="F52" s="133" t="n"/>
      <c r="G52" s="124" t="n"/>
      <c r="H52" s="124" t="n"/>
      <c r="I52" s="124" t="n"/>
      <c r="J52" s="133">
        <f>F52-N52+S52</f>
        <v/>
      </c>
      <c r="K52" s="133">
        <f>IF(J52-D52&gt;=0,J52-D52,"-")</f>
        <v/>
      </c>
      <c r="L52" s="134">
        <f>IF(K52="-","0:00",IF($E$2-D52&lt;=K52,$E$2-D52,K52))</f>
        <v/>
      </c>
      <c r="M52" s="134">
        <f>IF(K52="-","0:00",K52-L52)</f>
        <v/>
      </c>
      <c r="N52" s="133" t="n"/>
      <c r="O52" s="133" t="n"/>
      <c r="P52" s="124" t="n"/>
      <c r="Q52" s="83" t="n"/>
      <c r="R52" s="133">
        <f>IF(J52&gt;=D52,0,D52-J52)</f>
        <v/>
      </c>
      <c r="S52" s="133">
        <f>SUM(G52:H52)*"8:00"</f>
        <v/>
      </c>
      <c r="T52" s="125" t="n"/>
      <c r="U52" s="125" t="n"/>
      <c r="V52" s="125" t="n"/>
      <c r="W52" s="125" t="n"/>
      <c r="X52" s="125" t="n"/>
      <c r="Y52" s="125" t="n"/>
      <c r="Z52" s="125">
        <f>IF(AK52&lt;$AK$2,0,X52*225)</f>
        <v/>
      </c>
      <c r="AA52" s="125">
        <f>SUM(Y52:Z52)</f>
        <v/>
      </c>
      <c r="AB52" s="125">
        <f>X52*300</f>
        <v/>
      </c>
      <c r="AC52" s="125" t="n"/>
      <c r="AD52" s="125">
        <f>AB52+AC52</f>
        <v/>
      </c>
      <c r="AE52" s="125">
        <f>E52-X52</f>
        <v/>
      </c>
      <c r="AF52" s="125" t="n"/>
      <c r="AG52" s="125" t="n"/>
      <c r="AH52" s="125" t="n"/>
      <c r="AI52" s="125" t="n"/>
      <c r="AJ52" s="125">
        <f>SUM(AF52:AI52)</f>
        <v/>
      </c>
      <c r="AK52" s="125" t="n"/>
      <c r="AL52" s="125">
        <f>IF(AK52&gt;=$AK$3,$AL$2,0)</f>
        <v/>
      </c>
      <c r="AM52" s="125" t="n">
        <v>0</v>
      </c>
      <c r="AN52" s="125" t="n">
        <v>0</v>
      </c>
      <c r="AO52" s="125" t="n">
        <v>0</v>
      </c>
      <c r="AP52" s="125" t="n"/>
      <c r="AQ52" s="125" t="n"/>
      <c r="AR52" s="125" t="n"/>
      <c r="AS52" s="125" t="inlineStr">
        <is>
          <t>freee+kincone</t>
        </is>
      </c>
      <c r="AT52" s="125" t="n"/>
      <c r="AU52" s="125" t="n"/>
      <c r="AV52" s="125" t="n"/>
      <c r="AW52" s="125">
        <f>SUM(AT52:AU52)</f>
        <v/>
      </c>
      <c r="AX52" s="125" t="n"/>
      <c r="AY52" s="125" t="n"/>
      <c r="AZ52" s="125" t="n"/>
      <c r="BA52" s="72" t="n"/>
      <c r="BB52" s="72" t="n"/>
      <c r="BC52" s="72" t="n"/>
      <c r="BD52" s="74" t="n"/>
      <c r="BE52" s="74" t="n"/>
      <c r="BF52" s="74" t="n"/>
      <c r="BG52" s="75" t="n"/>
      <c r="BH52" s="74" t="n"/>
      <c r="BI52" s="125" t="n"/>
      <c r="BJ52" s="74" t="n"/>
      <c r="BK52" s="77" t="n"/>
      <c r="BL52" s="124" t="n"/>
      <c r="BM52" s="78" t="n"/>
      <c r="BN52" s="77" t="n"/>
      <c r="BO52" s="85" t="n"/>
      <c r="BP52" s="12" t="n"/>
      <c r="BQ52" s="12" t="n"/>
      <c r="BR52" s="6" t="n"/>
      <c r="BS52" s="6" t="n"/>
      <c r="BT52" s="6" t="n"/>
      <c r="BU52" s="6" t="n"/>
      <c r="BV52" s="6" t="n"/>
      <c r="BW52" s="6" t="n"/>
      <c r="BX52" s="13" t="n"/>
      <c r="BY52" s="13" t="n"/>
      <c r="BZ52" s="13" t="n"/>
      <c r="CA52" s="13" t="n"/>
      <c r="CB52" s="13" t="n"/>
      <c r="CC52" s="13" t="n"/>
      <c r="CD52" s="13" t="n"/>
      <c r="CF52" s="13" t="n"/>
      <c r="CG52" s="13" t="n"/>
      <c r="CH52" s="13" t="n"/>
      <c r="CI52" s="13" t="n"/>
      <c r="CJ52" s="13" t="n"/>
      <c r="CK52" s="13" t="n"/>
      <c r="CL52" s="13" t="n"/>
      <c r="CM52" s="13" t="n"/>
      <c r="CN52" s="13" t="n"/>
      <c r="CO52" s="13" t="n"/>
      <c r="CP52" s="13" t="n"/>
      <c r="CQ52" s="13" t="n"/>
      <c r="CR52" s="13" t="n"/>
      <c r="CS52" s="13" t="n"/>
      <c r="CT52" s="13" t="n"/>
      <c r="CU52" s="6" t="n"/>
      <c r="CV52" s="13" t="n"/>
      <c r="CY52" s="10" t="n"/>
      <c r="CZ52" s="10" t="n"/>
      <c r="DA52" s="10" t="n"/>
      <c r="DB52" s="10" t="n"/>
      <c r="DC52" s="10" t="n"/>
      <c r="DI52" s="13" t="n"/>
    </row>
    <row r="53" ht="22.5" customHeight="1" s="126">
      <c r="A53" s="65" t="n">
        <v>84</v>
      </c>
      <c r="B53" s="85" t="inlineStr">
        <is>
          <t>盛岡　響</t>
        </is>
      </c>
      <c r="C53" s="124" t="inlineStr">
        <is>
          <t>正社員</t>
        </is>
      </c>
      <c r="D53" s="133">
        <f>$C$2*"8:00"</f>
        <v/>
      </c>
      <c r="E53" s="124" t="n"/>
      <c r="F53" s="133" t="n"/>
      <c r="G53" s="124" t="n"/>
      <c r="H53" s="124" t="n"/>
      <c r="I53" s="124" t="n"/>
      <c r="J53" s="133">
        <f>F53-N53+S53</f>
        <v/>
      </c>
      <c r="K53" s="133">
        <f>IF(J53-D53&gt;=0,J53-D53,"-")</f>
        <v/>
      </c>
      <c r="L53" s="134">
        <f>IF(K53="-","0:00",IF($E$2-D53&lt;=K53,$E$2-D53,K53))</f>
        <v/>
      </c>
      <c r="M53" s="134">
        <f>IF(K53="-","0:00",K53-L53)</f>
        <v/>
      </c>
      <c r="N53" s="133" t="n"/>
      <c r="O53" s="133" t="n"/>
      <c r="P53" s="124" t="n"/>
      <c r="Q53" s="83" t="n"/>
      <c r="R53" s="133">
        <f>IF(J53&gt;=D53,0,D53-J53)</f>
        <v/>
      </c>
      <c r="S53" s="133">
        <f>SUM(G53:H53)*"8:00"</f>
        <v/>
      </c>
      <c r="T53" s="125" t="n"/>
      <c r="U53" s="125" t="n"/>
      <c r="V53" s="125" t="n"/>
      <c r="W53" s="125" t="n"/>
      <c r="X53" s="125" t="n"/>
      <c r="Y53" s="125" t="n"/>
      <c r="Z53" s="125">
        <f>IF(AK53&lt;$AK$2,0,X53*225)</f>
        <v/>
      </c>
      <c r="AA53" s="125">
        <f>SUM(Y53:Z53)</f>
        <v/>
      </c>
      <c r="AB53" s="125">
        <f>X53*300</f>
        <v/>
      </c>
      <c r="AC53" s="125" t="n"/>
      <c r="AD53" s="125">
        <f>AB53+AC53</f>
        <v/>
      </c>
      <c r="AE53" s="125">
        <f>E53-X53</f>
        <v/>
      </c>
      <c r="AF53" s="125" t="n"/>
      <c r="AG53" s="125" t="n"/>
      <c r="AH53" s="125" t="n"/>
      <c r="AI53" s="125" t="n"/>
      <c r="AJ53" s="125">
        <f>SUM(AF53:AI53)</f>
        <v/>
      </c>
      <c r="AK53" s="125" t="n"/>
      <c r="AL53" s="125">
        <f>IF(AK53&gt;=$AK$3,$AL$2,0)</f>
        <v/>
      </c>
      <c r="AM53" s="125" t="n">
        <v>0</v>
      </c>
      <c r="AN53" s="125" t="n">
        <v>0</v>
      </c>
      <c r="AO53" s="125" t="n">
        <v>0</v>
      </c>
      <c r="AP53" s="125" t="n"/>
      <c r="AQ53" s="125" t="n"/>
      <c r="AR53" s="125" t="n"/>
      <c r="AS53" s="125" t="inlineStr">
        <is>
          <t>freee+kincone</t>
        </is>
      </c>
      <c r="AT53" s="125" t="n"/>
      <c r="AU53" s="125" t="n"/>
      <c r="AV53" s="125" t="n"/>
      <c r="AW53" s="125">
        <f>SUM(AT53:AU53)</f>
        <v/>
      </c>
      <c r="AX53" s="125" t="n"/>
      <c r="AY53" s="125" t="n"/>
      <c r="AZ53" s="125" t="n"/>
      <c r="BA53" s="72" t="n"/>
      <c r="BB53" s="72" t="n"/>
      <c r="BC53" s="72" t="n"/>
      <c r="BD53" s="74" t="n"/>
      <c r="BE53" s="74" t="n"/>
      <c r="BF53" s="74" t="n"/>
      <c r="BG53" s="75" t="n"/>
      <c r="BH53" s="74" t="n"/>
      <c r="BI53" s="125" t="n"/>
      <c r="BJ53" s="74" t="n"/>
      <c r="BK53" s="77" t="n"/>
      <c r="BL53" s="124" t="n"/>
      <c r="BM53" s="78" t="n"/>
      <c r="BN53" s="77" t="n"/>
      <c r="BO53" s="85" t="n"/>
      <c r="BP53" s="12" t="n"/>
      <c r="BQ53" s="12" t="n"/>
      <c r="BR53" s="6" t="n"/>
      <c r="BS53" s="6" t="n"/>
      <c r="BT53" s="6" t="n"/>
      <c r="BU53" s="6" t="n"/>
      <c r="BV53" s="6" t="n"/>
      <c r="BW53" s="6" t="n"/>
      <c r="BX53" s="13" t="n"/>
      <c r="BY53" s="13" t="n"/>
      <c r="BZ53" s="13" t="n"/>
      <c r="CA53" s="13" t="n"/>
      <c r="CB53" s="13" t="n"/>
      <c r="CC53" s="13" t="n"/>
      <c r="CD53" s="13" t="n"/>
      <c r="CF53" s="13" t="n"/>
      <c r="CG53" s="13" t="n"/>
      <c r="CH53" s="13" t="n"/>
      <c r="CI53" s="13" t="n"/>
      <c r="CJ53" s="13" t="n"/>
      <c r="CK53" s="13" t="n"/>
      <c r="CL53" s="13" t="n"/>
      <c r="CM53" s="13" t="n"/>
      <c r="CN53" s="13" t="n"/>
      <c r="CO53" s="13" t="n"/>
      <c r="CP53" s="13" t="n"/>
      <c r="CQ53" s="13" t="n"/>
      <c r="CR53" s="13" t="n"/>
      <c r="CS53" s="13" t="n"/>
      <c r="CT53" s="13" t="n"/>
      <c r="CU53" s="6" t="n"/>
      <c r="CV53" s="13" t="n"/>
      <c r="CY53" s="10" t="n"/>
      <c r="CZ53" s="10" t="n"/>
      <c r="DA53" s="10" t="n"/>
      <c r="DB53" s="10" t="n"/>
      <c r="DC53" s="10" t="n"/>
      <c r="DI53" s="13" t="n"/>
    </row>
    <row r="54" ht="22.5" customHeight="1" s="126">
      <c r="A54" s="65" t="n">
        <v>86</v>
      </c>
      <c r="B54" s="85" t="inlineStr">
        <is>
          <t>水島　友利絵</t>
        </is>
      </c>
      <c r="C54" s="124" t="inlineStr">
        <is>
          <t>正社員</t>
        </is>
      </c>
      <c r="D54" s="133">
        <f>$C$2*"8:00"</f>
        <v/>
      </c>
      <c r="E54" s="124" t="n"/>
      <c r="F54" s="133" t="n"/>
      <c r="G54" s="124" t="n"/>
      <c r="H54" s="124" t="n"/>
      <c r="I54" s="124" t="n"/>
      <c r="J54" s="133">
        <f>F54-N54+S54</f>
        <v/>
      </c>
      <c r="K54" s="133">
        <f>IF(J54-D54&gt;=0,J54-D54,"-")</f>
        <v/>
      </c>
      <c r="L54" s="134">
        <f>IF(K54="-","0:00",IF($E$2-D54&lt;=K54,$E$2-D54,K54))</f>
        <v/>
      </c>
      <c r="M54" s="134">
        <f>IF(K54="-","0:00",K54-L54)</f>
        <v/>
      </c>
      <c r="N54" s="133" t="n"/>
      <c r="O54" s="133" t="n"/>
      <c r="P54" s="124" t="n"/>
      <c r="Q54" s="83" t="n"/>
      <c r="R54" s="133">
        <f>IF(J54&gt;=D54,0,D54-J54)</f>
        <v/>
      </c>
      <c r="S54" s="133">
        <f>SUM(G54:H54)*"8:00"</f>
        <v/>
      </c>
      <c r="T54" s="125" t="n"/>
      <c r="U54" s="125" t="n"/>
      <c r="V54" s="125" t="n"/>
      <c r="W54" s="125" t="n"/>
      <c r="X54" s="125" t="n"/>
      <c r="Y54" s="125" t="n"/>
      <c r="Z54" s="125">
        <f>IF(AK54&lt;$AK$2,0,X54*225)</f>
        <v/>
      </c>
      <c r="AA54" s="125">
        <f>SUM(Y54:Z54)</f>
        <v/>
      </c>
      <c r="AB54" s="125">
        <f>X54*300</f>
        <v/>
      </c>
      <c r="AC54" s="125" t="n"/>
      <c r="AD54" s="125">
        <f>AB54+AC54</f>
        <v/>
      </c>
      <c r="AE54" s="125">
        <f>E54-X54</f>
        <v/>
      </c>
      <c r="AF54" s="125" t="n"/>
      <c r="AG54" s="125" t="n"/>
      <c r="AH54" s="125" t="n"/>
      <c r="AI54" s="125" t="n"/>
      <c r="AJ54" s="125">
        <f>SUM(AF54:AI54)</f>
        <v/>
      </c>
      <c r="AK54" s="125" t="n"/>
      <c r="AL54" s="125">
        <f>IF(AK54&gt;=$AK$3,$AL$2,0)</f>
        <v/>
      </c>
      <c r="AM54" s="125" t="n">
        <v>0</v>
      </c>
      <c r="AN54" s="125" t="n">
        <v>0</v>
      </c>
      <c r="AO54" s="125" t="n">
        <v>0</v>
      </c>
      <c r="AP54" s="125" t="n"/>
      <c r="AQ54" s="125" t="n"/>
      <c r="AR54" s="125" t="n"/>
      <c r="AS54" s="125" t="inlineStr">
        <is>
          <t>freee+kincone</t>
        </is>
      </c>
      <c r="AT54" s="125" t="n"/>
      <c r="AU54" s="125" t="n"/>
      <c r="AV54" s="125" t="n"/>
      <c r="AW54" s="125">
        <f>SUM(AT54:AU54)</f>
        <v/>
      </c>
      <c r="AX54" s="125" t="n"/>
      <c r="AY54" s="125" t="n"/>
      <c r="AZ54" s="125" t="n"/>
      <c r="BA54" s="72" t="n"/>
      <c r="BB54" s="72" t="n"/>
      <c r="BC54" s="72" t="n"/>
      <c r="BD54" s="74" t="n"/>
      <c r="BE54" s="74" t="n"/>
      <c r="BF54" s="74" t="n"/>
      <c r="BG54" s="75" t="n"/>
      <c r="BH54" s="74" t="n"/>
      <c r="BI54" s="125" t="n"/>
      <c r="BJ54" s="74" t="n"/>
      <c r="BK54" s="77" t="n"/>
      <c r="BL54" s="124" t="n"/>
      <c r="BM54" s="78" t="n"/>
      <c r="BN54" s="77" t="n"/>
      <c r="BO54" s="124" t="n"/>
      <c r="BP54" s="12" t="n"/>
      <c r="BQ54" s="12" t="n"/>
      <c r="BR54" s="6" t="n"/>
      <c r="BS54" s="6" t="n"/>
      <c r="BT54" s="6" t="n"/>
      <c r="BU54" s="6" t="n"/>
      <c r="BV54" s="6" t="n"/>
      <c r="BW54" s="6" t="n"/>
      <c r="BX54" s="13" t="n"/>
      <c r="BY54" s="13" t="n"/>
      <c r="BZ54" s="13" t="n"/>
      <c r="CA54" s="13" t="n"/>
      <c r="CB54" s="13" t="n"/>
      <c r="CC54" s="13" t="n"/>
      <c r="CD54" s="13" t="n"/>
      <c r="CF54" s="13" t="n"/>
      <c r="CG54" s="13" t="n"/>
      <c r="CH54" s="13" t="n"/>
      <c r="CI54" s="13" t="n"/>
      <c r="CJ54" s="13" t="n"/>
      <c r="CK54" s="13" t="n"/>
      <c r="CL54" s="13" t="n"/>
      <c r="CM54" s="13" t="n"/>
      <c r="CN54" s="13" t="n"/>
      <c r="CO54" s="13" t="n"/>
      <c r="CP54" s="13" t="n"/>
      <c r="CQ54" s="13" t="n"/>
      <c r="CR54" s="13" t="n"/>
      <c r="CS54" s="13" t="n"/>
      <c r="CT54" s="13" t="n"/>
      <c r="CU54" s="6" t="n"/>
      <c r="CV54" s="13" t="n"/>
      <c r="CY54" s="10" t="n"/>
      <c r="CZ54" s="10" t="n"/>
      <c r="DA54" s="10" t="n"/>
      <c r="DB54" s="10" t="n"/>
      <c r="DC54" s="10" t="n"/>
      <c r="DI54" s="13" t="n"/>
    </row>
    <row r="55" ht="22.5" customHeight="1" s="126">
      <c r="A55" s="65" t="n">
        <v>87</v>
      </c>
      <c r="B55" s="85" t="inlineStr">
        <is>
          <t>朝倉　遼</t>
        </is>
      </c>
      <c r="C55" s="124" t="inlineStr">
        <is>
          <t>正社員</t>
        </is>
      </c>
      <c r="D55" s="133">
        <f>$C$2*"8:00"</f>
        <v/>
      </c>
      <c r="E55" s="124" t="n"/>
      <c r="F55" s="133" t="n"/>
      <c r="G55" s="124" t="n"/>
      <c r="H55" s="124" t="n"/>
      <c r="I55" s="124" t="n"/>
      <c r="J55" s="133">
        <f>F55-N55+S55</f>
        <v/>
      </c>
      <c r="K55" s="133">
        <f>IF(J55-D55&gt;=0,J55-D55,"-")</f>
        <v/>
      </c>
      <c r="L55" s="134">
        <f>IF(K55="-","0:00",IF($E$2-D55&lt;=K55,$E$2-D55,K55))</f>
        <v/>
      </c>
      <c r="M55" s="134">
        <f>IF(K55="-","0:00",K55-L55)</f>
        <v/>
      </c>
      <c r="N55" s="133" t="n"/>
      <c r="O55" s="133" t="n"/>
      <c r="P55" s="124" t="n"/>
      <c r="Q55" s="83" t="n"/>
      <c r="R55" s="133">
        <f>IF(J55&gt;=D55,0,D55-J55)</f>
        <v/>
      </c>
      <c r="S55" s="133">
        <f>SUM(G55:H55)*"8:00"</f>
        <v/>
      </c>
      <c r="T55" s="125" t="n"/>
      <c r="U55" s="125" t="n"/>
      <c r="V55" s="125" t="n"/>
      <c r="W55" s="125" t="n"/>
      <c r="X55" s="94" t="n"/>
      <c r="Y55" s="125" t="n"/>
      <c r="Z55" s="125">
        <f>IF(AK55&lt;$AK$2,0,X55*225)</f>
        <v/>
      </c>
      <c r="AA55" s="125">
        <f>SUM(Y55:Z55)</f>
        <v/>
      </c>
      <c r="AB55" s="125">
        <f>X55*300</f>
        <v/>
      </c>
      <c r="AC55" s="125" t="n"/>
      <c r="AD55" s="125">
        <f>AB55+AC55</f>
        <v/>
      </c>
      <c r="AE55" s="125">
        <f>E55-X55</f>
        <v/>
      </c>
      <c r="AF55" s="125" t="n"/>
      <c r="AG55" s="125" t="n"/>
      <c r="AH55" s="125" t="n"/>
      <c r="AI55" s="125" t="n"/>
      <c r="AJ55" s="125">
        <f>SUM(AF55:AI55)</f>
        <v/>
      </c>
      <c r="AK55" s="125" t="n"/>
      <c r="AL55" s="125">
        <f>IF(AK55&gt;=$AK$3,$AL$2,0)</f>
        <v/>
      </c>
      <c r="AM55" s="125" t="n">
        <v>0</v>
      </c>
      <c r="AN55" s="125" t="n">
        <v>0</v>
      </c>
      <c r="AO55" s="125" t="n">
        <v>0</v>
      </c>
      <c r="AP55" s="125" t="n"/>
      <c r="AQ55" s="125" t="n"/>
      <c r="AR55" s="125" t="n"/>
      <c r="AS55" s="125" t="inlineStr">
        <is>
          <t>freee+kincone</t>
        </is>
      </c>
      <c r="AT55" s="125" t="n"/>
      <c r="AU55" s="125" t="n"/>
      <c r="AV55" s="125" t="n"/>
      <c r="AW55" s="125">
        <f>SUM(AT55:AU55)</f>
        <v/>
      </c>
      <c r="AX55" s="125" t="n"/>
      <c r="AY55" s="125" t="n"/>
      <c r="AZ55" s="125" t="n"/>
      <c r="BA55" s="72" t="n"/>
      <c r="BB55" s="72" t="n"/>
      <c r="BC55" s="72" t="n"/>
      <c r="BD55" s="74" t="n"/>
      <c r="BE55" s="74" t="n"/>
      <c r="BF55" s="74" t="n"/>
      <c r="BG55" s="75" t="n"/>
      <c r="BH55" s="74" t="n"/>
      <c r="BI55" s="125" t="n"/>
      <c r="BJ55" s="74" t="n"/>
      <c r="BK55" s="77" t="n"/>
      <c r="BL55" s="124" t="n"/>
      <c r="BM55" s="78" t="n"/>
      <c r="BN55" s="77" t="n"/>
      <c r="BO55" s="85" t="n"/>
      <c r="BP55" s="12" t="n"/>
      <c r="BQ55" s="12" t="n"/>
      <c r="BR55" s="6" t="n"/>
      <c r="BS55" s="6" t="n"/>
      <c r="BT55" s="6" t="n"/>
      <c r="BU55" s="6" t="n"/>
      <c r="BV55" s="6" t="n"/>
      <c r="BW55" s="6" t="n"/>
      <c r="BX55" s="13" t="n"/>
      <c r="BY55" s="13" t="n"/>
      <c r="BZ55" s="13" t="n"/>
      <c r="CA55" s="13" t="n"/>
      <c r="CB55" s="13" t="n"/>
      <c r="CC55" s="13" t="n"/>
      <c r="CD55" s="13" t="n"/>
      <c r="CF55" s="13" t="n"/>
      <c r="CG55" s="13" t="n"/>
      <c r="CH55" s="13" t="n"/>
      <c r="CI55" s="13" t="n"/>
      <c r="CJ55" s="13" t="n"/>
      <c r="CK55" s="13" t="n"/>
      <c r="CL55" s="13" t="n"/>
      <c r="CM55" s="13" t="n"/>
      <c r="CN55" s="13" t="n"/>
      <c r="CO55" s="13" t="n"/>
      <c r="CP55" s="13" t="n"/>
      <c r="CQ55" s="13" t="n"/>
      <c r="CR55" s="13" t="n"/>
      <c r="CS55" s="13" t="n"/>
      <c r="CT55" s="13" t="n"/>
      <c r="CU55" s="6" t="n"/>
      <c r="CV55" s="13" t="n"/>
      <c r="CY55" s="10" t="n"/>
      <c r="CZ55" s="10" t="n"/>
      <c r="DA55" s="10" t="n"/>
      <c r="DB55" s="10" t="n"/>
      <c r="DC55" s="10" t="n"/>
      <c r="DI55" s="13" t="n"/>
    </row>
    <row r="56" ht="22.5" customHeight="1" s="126">
      <c r="A56" s="65" t="n">
        <v>88</v>
      </c>
      <c r="B56" s="85" t="inlineStr">
        <is>
          <t>皇甫　美咲</t>
        </is>
      </c>
      <c r="C56" s="124" t="inlineStr">
        <is>
          <t>正社員</t>
        </is>
      </c>
      <c r="D56" s="133">
        <f>$C$2*"8:00"</f>
        <v/>
      </c>
      <c r="E56" s="124" t="n"/>
      <c r="F56" s="133" t="n"/>
      <c r="G56" s="124" t="n"/>
      <c r="H56" s="124" t="n"/>
      <c r="I56" s="124" t="n"/>
      <c r="J56" s="133">
        <f>F56-N56+S56</f>
        <v/>
      </c>
      <c r="K56" s="133">
        <f>IF(J56-D56&gt;=0,J56-D56,"-")</f>
        <v/>
      </c>
      <c r="L56" s="134">
        <f>IF(K56="-","0:00",IF($E$2-D56&lt;=K56,$E$2-D56,K56))</f>
        <v/>
      </c>
      <c r="M56" s="134">
        <f>IF(K56="-","0:00",K56-L56)</f>
        <v/>
      </c>
      <c r="N56" s="133" t="n"/>
      <c r="O56" s="133" t="n"/>
      <c r="P56" s="124" t="n"/>
      <c r="Q56" s="83" t="n"/>
      <c r="R56" s="133">
        <f>IF(J56&gt;=D56,0,D56-J56)</f>
        <v/>
      </c>
      <c r="S56" s="133">
        <f>SUM(G56:H56)*"8:00"</f>
        <v/>
      </c>
      <c r="T56" s="125" t="n"/>
      <c r="U56" s="125" t="n"/>
      <c r="V56" s="125" t="n"/>
      <c r="W56" s="125" t="n"/>
      <c r="X56" s="125" t="n"/>
      <c r="Y56" s="125" t="n"/>
      <c r="Z56" s="125">
        <f>IF(AK56&lt;$AK$2,0,X56*225)</f>
        <v/>
      </c>
      <c r="AA56" s="125">
        <f>SUM(Y56:Z56)</f>
        <v/>
      </c>
      <c r="AB56" s="125">
        <f>X56*300</f>
        <v/>
      </c>
      <c r="AC56" s="125" t="n"/>
      <c r="AD56" s="125">
        <f>AB56+AC56</f>
        <v/>
      </c>
      <c r="AE56" s="125">
        <f>E56-X56</f>
        <v/>
      </c>
      <c r="AF56" s="125" t="n"/>
      <c r="AG56" s="125" t="n"/>
      <c r="AH56" s="125" t="n"/>
      <c r="AI56" s="125" t="n"/>
      <c r="AJ56" s="125">
        <f>SUM(AF56:AI56)</f>
        <v/>
      </c>
      <c r="AK56" s="125" t="n"/>
      <c r="AL56" s="125">
        <f>IF(AK56&gt;=$AK$3,$AL$2,0)</f>
        <v/>
      </c>
      <c r="AM56" s="125" t="n">
        <v>0</v>
      </c>
      <c r="AN56" s="125" t="n">
        <v>0</v>
      </c>
      <c r="AO56" s="125" t="n">
        <v>0</v>
      </c>
      <c r="AP56" s="125" t="n"/>
      <c r="AQ56" s="125" t="n"/>
      <c r="AR56" s="125" t="n"/>
      <c r="AS56" s="125" t="inlineStr">
        <is>
          <t>freee+kincone</t>
        </is>
      </c>
      <c r="AT56" s="125" t="n"/>
      <c r="AU56" s="125" t="n"/>
      <c r="AV56" s="125" t="n"/>
      <c r="AW56" s="125">
        <f>SUM(AT56:AU56)</f>
        <v/>
      </c>
      <c r="AX56" s="125" t="n"/>
      <c r="AY56" s="125" t="n"/>
      <c r="AZ56" s="125" t="n"/>
      <c r="BA56" s="72" t="n"/>
      <c r="BB56" s="72" t="n"/>
      <c r="BC56" s="72" t="n"/>
      <c r="BD56" s="74" t="n"/>
      <c r="BE56" s="74" t="n"/>
      <c r="BF56" s="74" t="n"/>
      <c r="BG56" s="75" t="n"/>
      <c r="BH56" s="74" t="n"/>
      <c r="BI56" s="125" t="n"/>
      <c r="BJ56" s="74" t="n"/>
      <c r="BK56" s="77" t="n"/>
      <c r="BL56" s="124" t="n"/>
      <c r="BM56" s="78" t="n"/>
      <c r="BN56" s="77" t="n"/>
      <c r="BO56" s="124" t="n"/>
      <c r="BP56" s="12" t="n"/>
      <c r="BQ56" s="12" t="n"/>
      <c r="BR56" s="6" t="n"/>
      <c r="BS56" s="6" t="n"/>
      <c r="BT56" s="6" t="n"/>
      <c r="BU56" s="6" t="n"/>
      <c r="BV56" s="6" t="n"/>
      <c r="BW56" s="6" t="n"/>
      <c r="BX56" s="13" t="n"/>
      <c r="BY56" s="13" t="n"/>
      <c r="BZ56" s="13" t="n"/>
      <c r="CA56" s="13" t="n"/>
      <c r="CB56" s="13" t="n"/>
      <c r="CC56" s="13" t="n"/>
      <c r="CD56" s="13" t="n"/>
      <c r="CF56" s="13" t="n"/>
      <c r="CG56" s="13" t="n"/>
      <c r="CH56" s="13" t="n"/>
      <c r="CI56" s="13" t="n"/>
      <c r="CJ56" s="13" t="n"/>
      <c r="CK56" s="13" t="n"/>
      <c r="CL56" s="13" t="n"/>
      <c r="CM56" s="13" t="n"/>
      <c r="CN56" s="13" t="n"/>
      <c r="CO56" s="13" t="n"/>
      <c r="CP56" s="13" t="n"/>
      <c r="CQ56" s="13" t="n"/>
      <c r="CR56" s="13" t="n"/>
      <c r="CS56" s="13" t="n"/>
      <c r="CT56" s="13" t="n"/>
      <c r="CU56" s="6" t="n"/>
      <c r="CV56" s="13" t="n"/>
      <c r="CY56" s="10" t="n"/>
      <c r="CZ56" s="10" t="n"/>
      <c r="DA56" s="10" t="n"/>
      <c r="DB56" s="10" t="n"/>
      <c r="DC56" s="10" t="n"/>
      <c r="DI56" s="13" t="n"/>
    </row>
    <row r="57" ht="22.5" customHeight="1" s="126">
      <c r="A57" s="65" t="n">
        <v>89</v>
      </c>
      <c r="B57" s="85" t="inlineStr">
        <is>
          <t>松野　凌</t>
        </is>
      </c>
      <c r="C57" s="124" t="inlineStr">
        <is>
          <t>正社員</t>
        </is>
      </c>
      <c r="D57" s="133">
        <f>$C$2*"8:00"</f>
        <v/>
      </c>
      <c r="E57" s="124" t="n"/>
      <c r="F57" s="133" t="n"/>
      <c r="G57" s="124" t="n"/>
      <c r="H57" s="124" t="n"/>
      <c r="I57" s="124" t="n"/>
      <c r="J57" s="133">
        <f>F57-N57+S57</f>
        <v/>
      </c>
      <c r="K57" s="133">
        <f>IF(J57-D57&gt;=0,J57-D57,"-")</f>
        <v/>
      </c>
      <c r="L57" s="134">
        <f>IF(K57="-","0:00",IF($E$2-D57&lt;=K57,$E$2-D57,K57))</f>
        <v/>
      </c>
      <c r="M57" s="134">
        <f>IF(K57="-","0:00",K57-L57)</f>
        <v/>
      </c>
      <c r="N57" s="133" t="n"/>
      <c r="O57" s="133" t="n"/>
      <c r="P57" s="124" t="n"/>
      <c r="Q57" s="83" t="n"/>
      <c r="R57" s="133">
        <f>IF(J57&gt;=D57,0,D57-J57)</f>
        <v/>
      </c>
      <c r="S57" s="133">
        <f>SUM(G57:H57)*"8:00"</f>
        <v/>
      </c>
      <c r="T57" s="125" t="n"/>
      <c r="U57" s="125" t="n"/>
      <c r="V57" s="125" t="n"/>
      <c r="W57" s="125" t="n"/>
      <c r="X57" s="125" t="n"/>
      <c r="Y57" s="125" t="n"/>
      <c r="Z57" s="125">
        <f>IF(AK57&lt;$AK$2,0,X57*225)</f>
        <v/>
      </c>
      <c r="AA57" s="125">
        <f>SUM(Y57:Z57)</f>
        <v/>
      </c>
      <c r="AB57" s="125">
        <f>X57*300</f>
        <v/>
      </c>
      <c r="AC57" s="125" t="n"/>
      <c r="AD57" s="125">
        <f>AB57+AC57</f>
        <v/>
      </c>
      <c r="AE57" s="125">
        <f>E57-X57</f>
        <v/>
      </c>
      <c r="AF57" s="125" t="n"/>
      <c r="AG57" s="125" t="n"/>
      <c r="AH57" s="125" t="n"/>
      <c r="AI57" s="125" t="n"/>
      <c r="AJ57" s="125">
        <f>SUM(AF57:AI57)</f>
        <v/>
      </c>
      <c r="AK57" s="125" t="n"/>
      <c r="AL57" s="125">
        <f>IF(AK57&gt;=$AK$3,$AL$2,0)</f>
        <v/>
      </c>
      <c r="AM57" s="125" t="n">
        <v>0</v>
      </c>
      <c r="AN57" s="125" t="n">
        <v>0</v>
      </c>
      <c r="AO57" s="125" t="n">
        <v>0</v>
      </c>
      <c r="AP57" s="125" t="n"/>
      <c r="AQ57" s="125" t="n"/>
      <c r="AR57" s="125" t="n"/>
      <c r="AS57" s="125" t="inlineStr">
        <is>
          <t>freee+kincone</t>
        </is>
      </c>
      <c r="AT57" s="125" t="n"/>
      <c r="AU57" s="125" t="n"/>
      <c r="AV57" s="125" t="n"/>
      <c r="AW57" s="125">
        <f>SUM(AT57:AU57)</f>
        <v/>
      </c>
      <c r="AX57" s="125" t="n"/>
      <c r="AY57" s="125" t="n"/>
      <c r="AZ57" s="125" t="n"/>
      <c r="BA57" s="72" t="n"/>
      <c r="BB57" s="72" t="n"/>
      <c r="BC57" s="72" t="n"/>
      <c r="BD57" s="74" t="n"/>
      <c r="BE57" s="74" t="n"/>
      <c r="BF57" s="74" t="n"/>
      <c r="BG57" s="75" t="n"/>
      <c r="BH57" s="74" t="n"/>
      <c r="BI57" s="125" t="n"/>
      <c r="BJ57" s="74" t="n"/>
      <c r="BK57" s="77" t="n"/>
      <c r="BL57" s="124" t="n"/>
      <c r="BM57" s="78" t="n"/>
      <c r="BN57" s="77" t="n"/>
      <c r="BO57" s="124" t="n"/>
      <c r="BP57" s="12" t="n"/>
      <c r="BQ57" s="12" t="n"/>
      <c r="BR57" s="6" t="n"/>
      <c r="BS57" s="6" t="n"/>
      <c r="BT57" s="6" t="n"/>
      <c r="BU57" s="6" t="n"/>
      <c r="BV57" s="6" t="n"/>
      <c r="BW57" s="6" t="n"/>
      <c r="BX57" s="13" t="n"/>
      <c r="BY57" s="13" t="n"/>
      <c r="BZ57" s="13" t="n"/>
      <c r="CA57" s="13" t="n"/>
      <c r="CB57" s="13" t="n"/>
      <c r="CC57" s="13" t="n"/>
      <c r="CD57" s="13" t="n"/>
      <c r="CF57" s="13" t="n"/>
      <c r="CG57" s="13" t="n"/>
      <c r="CH57" s="13" t="n"/>
      <c r="CI57" s="13" t="n"/>
      <c r="CJ57" s="13" t="n"/>
      <c r="CK57" s="13" t="n"/>
      <c r="CL57" s="13" t="n"/>
      <c r="CM57" s="13" t="n"/>
      <c r="CN57" s="13" t="n"/>
      <c r="CO57" s="13" t="n"/>
      <c r="CP57" s="13" t="n"/>
      <c r="CQ57" s="13" t="n"/>
      <c r="CR57" s="13" t="n"/>
      <c r="CS57" s="13" t="n"/>
      <c r="CT57" s="13" t="n"/>
      <c r="CU57" s="6" t="n"/>
      <c r="CV57" s="13" t="n"/>
      <c r="CY57" s="10" t="n"/>
      <c r="CZ57" s="10" t="n"/>
      <c r="DA57" s="10" t="n"/>
      <c r="DB57" s="10" t="n"/>
      <c r="DC57" s="10" t="n"/>
      <c r="DI57" s="13" t="n"/>
    </row>
    <row r="58" ht="22.5" customHeight="1" s="126">
      <c r="A58" s="65" t="n">
        <v>90</v>
      </c>
      <c r="B58" s="85" t="inlineStr">
        <is>
          <t>徳田　紗矢香</t>
        </is>
      </c>
      <c r="C58" s="124" t="inlineStr">
        <is>
          <t>正社員</t>
        </is>
      </c>
      <c r="D58" s="133">
        <f>$C$2*"8:00"</f>
        <v/>
      </c>
      <c r="E58" s="124" t="n"/>
      <c r="F58" s="133" t="n"/>
      <c r="G58" s="124" t="n"/>
      <c r="H58" s="124" t="n"/>
      <c r="I58" s="124" t="n"/>
      <c r="J58" s="133">
        <f>F58-N58+S58</f>
        <v/>
      </c>
      <c r="K58" s="133">
        <f>IF(J58-D58&gt;=0,J58-D58,"-")</f>
        <v/>
      </c>
      <c r="L58" s="134">
        <f>IF(K58="-","0:00",IF($E$2-D58&lt;=K58,$E$2-D58,K58))</f>
        <v/>
      </c>
      <c r="M58" s="134">
        <f>IF(K58="-","0:00",K58-L58)</f>
        <v/>
      </c>
      <c r="N58" s="133" t="n"/>
      <c r="O58" s="133" t="n"/>
      <c r="P58" s="124" t="n"/>
      <c r="Q58" s="83" t="n"/>
      <c r="R58" s="133">
        <f>IF(J58&gt;=D58,0,D58-J58)</f>
        <v/>
      </c>
      <c r="S58" s="133">
        <f>SUM(G58:H58)*"8:00"</f>
        <v/>
      </c>
      <c r="T58" s="125" t="n"/>
      <c r="U58" s="125" t="n"/>
      <c r="V58" s="125" t="n"/>
      <c r="W58" s="125" t="n"/>
      <c r="X58" s="125" t="n"/>
      <c r="Y58" s="125" t="n"/>
      <c r="Z58" s="125">
        <f>IF(AK58&lt;$AK$2,0,X58*225)</f>
        <v/>
      </c>
      <c r="AA58" s="125">
        <f>SUM(Y58:Z58)</f>
        <v/>
      </c>
      <c r="AB58" s="125">
        <f>X58*300</f>
        <v/>
      </c>
      <c r="AC58" s="125" t="n"/>
      <c r="AD58" s="125">
        <f>AB58+AC58</f>
        <v/>
      </c>
      <c r="AE58" s="125">
        <f>E58-X58</f>
        <v/>
      </c>
      <c r="AF58" s="125" t="n"/>
      <c r="AG58" s="125" t="n"/>
      <c r="AH58" s="125" t="n"/>
      <c r="AI58" s="125" t="n"/>
      <c r="AJ58" s="125">
        <f>SUM(AF58:AI58)</f>
        <v/>
      </c>
      <c r="AK58" s="125" t="n"/>
      <c r="AL58" s="125">
        <f>IF(AK58&gt;=$AK$3,$AL$2,0)</f>
        <v/>
      </c>
      <c r="AM58" s="125" t="n">
        <v>0</v>
      </c>
      <c r="AN58" s="125" t="n">
        <v>0</v>
      </c>
      <c r="AO58" s="125" t="n">
        <v>0</v>
      </c>
      <c r="AP58" s="125" t="n"/>
      <c r="AQ58" s="125" t="n"/>
      <c r="AR58" s="125" t="n"/>
      <c r="AS58" s="125" t="inlineStr">
        <is>
          <t>freee+kincone</t>
        </is>
      </c>
      <c r="AT58" s="125" t="n"/>
      <c r="AU58" s="125" t="n"/>
      <c r="AV58" s="125" t="n"/>
      <c r="AW58" s="125">
        <f>SUM(AT58:AU58)</f>
        <v/>
      </c>
      <c r="AX58" s="125" t="n"/>
      <c r="AY58" s="125" t="n"/>
      <c r="AZ58" s="125" t="n"/>
      <c r="BA58" s="72" t="n"/>
      <c r="BB58" s="72" t="n"/>
      <c r="BC58" s="72" t="n"/>
      <c r="BD58" s="74" t="n"/>
      <c r="BE58" s="74" t="n"/>
      <c r="BF58" s="74" t="n"/>
      <c r="BG58" s="75" t="n"/>
      <c r="BH58" s="74" t="n"/>
      <c r="BI58" s="125" t="n"/>
      <c r="BJ58" s="74" t="n"/>
      <c r="BK58" s="77" t="n"/>
      <c r="BL58" s="124" t="n"/>
      <c r="BM58" s="78" t="n"/>
      <c r="BN58" s="77" t="n"/>
      <c r="BO58" s="124" t="n"/>
      <c r="BP58" s="12" t="n"/>
      <c r="BQ58" s="12" t="n"/>
      <c r="BR58" s="6" t="n"/>
      <c r="BS58" s="6" t="n"/>
      <c r="BT58" s="6" t="n"/>
      <c r="BU58" s="6" t="n"/>
      <c r="BV58" s="6" t="n"/>
      <c r="BW58" s="6" t="n"/>
      <c r="BX58" s="13" t="n"/>
      <c r="BY58" s="13" t="n"/>
      <c r="BZ58" s="13" t="n"/>
      <c r="CA58" s="13" t="n"/>
      <c r="CB58" s="13" t="n"/>
      <c r="CC58" s="13" t="n"/>
      <c r="CD58" s="13" t="n"/>
      <c r="CF58" s="13" t="n"/>
      <c r="CG58" s="13" t="n"/>
      <c r="CH58" s="13" t="n"/>
      <c r="CI58" s="13" t="n"/>
      <c r="CJ58" s="13" t="n"/>
      <c r="CK58" s="13" t="n"/>
      <c r="CL58" s="13" t="n"/>
      <c r="CM58" s="13" t="n"/>
      <c r="CN58" s="13" t="n"/>
      <c r="CO58" s="13" t="n"/>
      <c r="CP58" s="13" t="n"/>
      <c r="CQ58" s="13" t="n"/>
      <c r="CR58" s="13" t="n"/>
      <c r="CS58" s="13" t="n"/>
      <c r="CT58" s="13" t="n"/>
      <c r="CU58" s="6" t="n"/>
      <c r="CV58" s="13" t="n"/>
      <c r="CY58" s="10" t="n"/>
      <c r="CZ58" s="10" t="n"/>
      <c r="DA58" s="10" t="n"/>
      <c r="DB58" s="10" t="n"/>
      <c r="DC58" s="10" t="n"/>
      <c r="DI58" s="13" t="n"/>
    </row>
    <row r="59" ht="22.5" customHeight="1" s="126">
      <c r="A59" s="65" t="n">
        <v>91</v>
      </c>
      <c r="B59" s="85" t="inlineStr">
        <is>
          <t>浦　紫摩</t>
        </is>
      </c>
      <c r="C59" s="124" t="inlineStr">
        <is>
          <t>正社員</t>
        </is>
      </c>
      <c r="D59" s="133">
        <f>$C$2*"8:00"</f>
        <v/>
      </c>
      <c r="E59" s="124" t="n"/>
      <c r="F59" s="133" t="n"/>
      <c r="G59" s="124" t="n"/>
      <c r="H59" s="124" t="n"/>
      <c r="I59" s="124" t="n"/>
      <c r="J59" s="133">
        <f>F59-N59+S59</f>
        <v/>
      </c>
      <c r="K59" s="133">
        <f>IF(J59-D59&gt;=0,J59-D59,"-")</f>
        <v/>
      </c>
      <c r="L59" s="134">
        <f>IF(K59="-","0:00",IF($E$2-D59&lt;=K59,$E$2-D59,K59))</f>
        <v/>
      </c>
      <c r="M59" s="134">
        <f>IF(K59="-","0:00",K59-L59)</f>
        <v/>
      </c>
      <c r="N59" s="133" t="n"/>
      <c r="O59" s="133" t="n"/>
      <c r="P59" s="124" t="n"/>
      <c r="Q59" s="83" t="n"/>
      <c r="R59" s="133">
        <f>IF(J59&gt;=D59,0,D59-J59)</f>
        <v/>
      </c>
      <c r="S59" s="133">
        <f>SUM(G59:H59)*"8:00"</f>
        <v/>
      </c>
      <c r="T59" s="125" t="n"/>
      <c r="U59" s="125" t="n"/>
      <c r="V59" s="125" t="n"/>
      <c r="W59" s="125" t="n"/>
      <c r="X59" s="125" t="n"/>
      <c r="Y59" s="125" t="n"/>
      <c r="Z59" s="125">
        <f>IF(AK59&lt;$AK$2,0,X59*225)</f>
        <v/>
      </c>
      <c r="AA59" s="125">
        <f>SUM(Y59:Z59)</f>
        <v/>
      </c>
      <c r="AB59" s="125">
        <f>X59*300</f>
        <v/>
      </c>
      <c r="AC59" s="125" t="n"/>
      <c r="AD59" s="125">
        <f>AB59+AC59</f>
        <v/>
      </c>
      <c r="AE59" s="125">
        <f>E59-X59</f>
        <v/>
      </c>
      <c r="AF59" s="125" t="n"/>
      <c r="AG59" s="125" t="n"/>
      <c r="AH59" s="125" t="n"/>
      <c r="AI59" s="125" t="n"/>
      <c r="AJ59" s="125">
        <f>SUM(AF59:AI59)</f>
        <v/>
      </c>
      <c r="AK59" s="125" t="n"/>
      <c r="AL59" s="125">
        <f>IF(AK59&gt;=$AK$3,$AL$2,0)</f>
        <v/>
      </c>
      <c r="AM59" s="125" t="n">
        <v>0</v>
      </c>
      <c r="AN59" s="125" t="n">
        <v>0</v>
      </c>
      <c r="AO59" s="125" t="n">
        <v>0</v>
      </c>
      <c r="AP59" s="125" t="n"/>
      <c r="AQ59" s="125" t="n"/>
      <c r="AR59" s="125" t="n"/>
      <c r="AS59" s="125" t="inlineStr">
        <is>
          <t>freee+kincone</t>
        </is>
      </c>
      <c r="AT59" s="125" t="n"/>
      <c r="AU59" s="125" t="n"/>
      <c r="AV59" s="125" t="n"/>
      <c r="AW59" s="125">
        <f>SUM(AT59:AU59)</f>
        <v/>
      </c>
      <c r="AX59" s="125" t="n"/>
      <c r="AY59" s="125" t="n"/>
      <c r="AZ59" s="125" t="n"/>
      <c r="BA59" s="72" t="n"/>
      <c r="BB59" s="72" t="n"/>
      <c r="BC59" s="72" t="n"/>
      <c r="BD59" s="74" t="n"/>
      <c r="BE59" s="74" t="n"/>
      <c r="BF59" s="74" t="n"/>
      <c r="BG59" s="75" t="n"/>
      <c r="BH59" s="74" t="n"/>
      <c r="BI59" s="125" t="n"/>
      <c r="BJ59" s="74" t="n"/>
      <c r="BK59" s="77" t="n"/>
      <c r="BL59" s="124" t="n"/>
      <c r="BM59" s="78" t="n"/>
      <c r="BN59" s="77" t="n"/>
      <c r="BO59" s="124" t="n"/>
      <c r="BP59" s="12" t="n"/>
      <c r="BQ59" s="12" t="n"/>
      <c r="BR59" s="6" t="n"/>
      <c r="BS59" s="6" t="n"/>
      <c r="BT59" s="6" t="n"/>
      <c r="BU59" s="6" t="n"/>
      <c r="BV59" s="6" t="n"/>
      <c r="BW59" s="6" t="n"/>
      <c r="BX59" s="13" t="n"/>
      <c r="BY59" s="13" t="n"/>
      <c r="BZ59" s="13" t="n"/>
      <c r="CA59" s="13" t="n"/>
      <c r="CB59" s="13" t="n"/>
      <c r="CC59" s="13" t="n"/>
      <c r="CD59" s="13" t="n"/>
      <c r="CF59" s="13" t="n"/>
      <c r="CG59" s="13" t="n"/>
      <c r="CH59" s="13" t="n"/>
      <c r="CI59" s="13" t="n"/>
      <c r="CJ59" s="13" t="n"/>
      <c r="CK59" s="13" t="n"/>
      <c r="CL59" s="13" t="n"/>
      <c r="CM59" s="13" t="n"/>
      <c r="CN59" s="13" t="n"/>
      <c r="CO59" s="13" t="n"/>
      <c r="CP59" s="13" t="n"/>
      <c r="CQ59" s="13" t="n"/>
      <c r="CR59" s="13" t="n"/>
      <c r="CS59" s="13" t="n"/>
      <c r="CT59" s="13" t="n"/>
      <c r="CU59" s="6" t="n"/>
      <c r="CV59" s="13" t="n"/>
      <c r="CY59" s="10" t="n"/>
      <c r="CZ59" s="10" t="n"/>
      <c r="DA59" s="10" t="n"/>
      <c r="DB59" s="10" t="n"/>
      <c r="DC59" s="10" t="n"/>
      <c r="DI59" s="13" t="n"/>
    </row>
    <row r="60" ht="22.5" customHeight="1" s="126">
      <c r="A60" s="65" t="n">
        <v>92</v>
      </c>
      <c r="B60" s="85" t="inlineStr">
        <is>
          <t>道家　知宏</t>
        </is>
      </c>
      <c r="C60" s="124" t="inlineStr">
        <is>
          <t>正社員</t>
        </is>
      </c>
      <c r="D60" s="133">
        <f>$C$2*"8:00"</f>
        <v/>
      </c>
      <c r="E60" s="124" t="n"/>
      <c r="F60" s="133" t="n"/>
      <c r="G60" s="124" t="n"/>
      <c r="H60" s="124" t="n"/>
      <c r="I60" s="124" t="n"/>
      <c r="J60" s="133">
        <f>F60-N60+S60</f>
        <v/>
      </c>
      <c r="K60" s="133">
        <f>IF(J60-D60&gt;=0,J60-D60,"-")</f>
        <v/>
      </c>
      <c r="L60" s="134">
        <f>IF(K60="-","0:00",IF($E$2-D60&lt;=K60,$E$2-D60,K60))</f>
        <v/>
      </c>
      <c r="M60" s="134">
        <f>IF(K60="-","0:00",K60-L60)</f>
        <v/>
      </c>
      <c r="N60" s="133" t="n"/>
      <c r="O60" s="133" t="n"/>
      <c r="P60" s="124" t="n"/>
      <c r="Q60" s="83" t="n"/>
      <c r="R60" s="133">
        <f>IF(J60&gt;=D60,0,D60-J60)</f>
        <v/>
      </c>
      <c r="S60" s="133">
        <f>SUM(G60:H60)*"8:00"</f>
        <v/>
      </c>
      <c r="T60" s="125" t="n"/>
      <c r="U60" s="125" t="n"/>
      <c r="V60" s="125" t="n"/>
      <c r="W60" s="125" t="n"/>
      <c r="X60" s="125" t="n"/>
      <c r="Y60" s="125" t="n"/>
      <c r="Z60" s="125">
        <f>IF(AK60&lt;$AK$2,0,X60*225)</f>
        <v/>
      </c>
      <c r="AA60" s="125">
        <f>SUM(Y60:Z60)</f>
        <v/>
      </c>
      <c r="AB60" s="125">
        <f>X60*300</f>
        <v/>
      </c>
      <c r="AC60" s="125" t="n"/>
      <c r="AD60" s="125">
        <f>AB60+AC60</f>
        <v/>
      </c>
      <c r="AE60" s="125">
        <f>E60-X60</f>
        <v/>
      </c>
      <c r="AF60" s="125" t="n"/>
      <c r="AG60" s="125" t="n"/>
      <c r="AH60" s="125" t="n"/>
      <c r="AI60" s="125" t="n"/>
      <c r="AJ60" s="125">
        <f>SUM(AF60:AI60)</f>
        <v/>
      </c>
      <c r="AK60" s="125" t="n"/>
      <c r="AL60" s="125">
        <f>IF(AK60&gt;=$AK$3,$AL$2,0)</f>
        <v/>
      </c>
      <c r="AM60" s="125" t="n">
        <v>0</v>
      </c>
      <c r="AN60" s="125" t="n">
        <v>0</v>
      </c>
      <c r="AO60" s="125" t="n">
        <v>0</v>
      </c>
      <c r="AP60" s="125" t="n"/>
      <c r="AQ60" s="125" t="n"/>
      <c r="AR60" s="125" t="n"/>
      <c r="AS60" s="125" t="inlineStr">
        <is>
          <t>freee+kincone</t>
        </is>
      </c>
      <c r="AT60" s="125" t="n"/>
      <c r="AU60" s="125" t="n"/>
      <c r="AV60" s="125" t="n"/>
      <c r="AW60" s="125">
        <f>SUM(AT60:AU60)</f>
        <v/>
      </c>
      <c r="AX60" s="125" t="n"/>
      <c r="AY60" s="125" t="n"/>
      <c r="AZ60" s="125" t="n"/>
      <c r="BA60" s="72" t="n"/>
      <c r="BB60" s="72" t="n"/>
      <c r="BC60" s="72" t="n"/>
      <c r="BD60" s="74" t="n"/>
      <c r="BE60" s="74" t="n"/>
      <c r="BF60" s="74" t="n"/>
      <c r="BG60" s="75" t="n"/>
      <c r="BH60" s="74" t="n"/>
      <c r="BI60" s="125" t="n"/>
      <c r="BJ60" s="74" t="n"/>
      <c r="BK60" s="77" t="n"/>
      <c r="BL60" s="124" t="n"/>
      <c r="BM60" s="78" t="n"/>
      <c r="BN60" s="77" t="n"/>
      <c r="BO60" s="124" t="n"/>
      <c r="BP60" s="12" t="n"/>
      <c r="BQ60" s="12" t="n"/>
      <c r="BR60" s="6" t="n"/>
      <c r="BS60" s="6" t="n"/>
      <c r="BT60" s="6" t="n"/>
      <c r="BU60" s="6" t="n"/>
      <c r="BV60" s="6" t="n"/>
      <c r="BW60" s="6" t="n"/>
      <c r="BX60" s="13" t="n"/>
      <c r="BY60" s="13" t="n"/>
      <c r="BZ60" s="13" t="n"/>
      <c r="CA60" s="13" t="n"/>
      <c r="CB60" s="13" t="n"/>
      <c r="CC60" s="13" t="n"/>
      <c r="CD60" s="13" t="n"/>
      <c r="CF60" s="13" t="n"/>
      <c r="CG60" s="13" t="n"/>
      <c r="CH60" s="13" t="n"/>
      <c r="CI60" s="13" t="n"/>
      <c r="CJ60" s="13" t="n"/>
      <c r="CK60" s="13" t="n"/>
      <c r="CL60" s="13" t="n"/>
      <c r="CM60" s="13" t="n"/>
      <c r="CN60" s="13" t="n"/>
      <c r="CO60" s="13" t="n"/>
      <c r="CP60" s="13" t="n"/>
      <c r="CQ60" s="13" t="n"/>
      <c r="CR60" s="13" t="n"/>
      <c r="CS60" s="13" t="n"/>
      <c r="CT60" s="13" t="n"/>
      <c r="CU60" s="6" t="n"/>
      <c r="CV60" s="13" t="n"/>
      <c r="CY60" s="10" t="n"/>
      <c r="CZ60" s="10" t="n"/>
      <c r="DA60" s="10" t="n"/>
      <c r="DB60" s="10" t="n"/>
      <c r="DC60" s="10" t="n"/>
      <c r="DI60" s="13" t="n"/>
    </row>
    <row r="61" ht="22.5" customHeight="1" s="126">
      <c r="A61" s="65" t="n">
        <v>93</v>
      </c>
      <c r="B61" s="85" t="inlineStr">
        <is>
          <t>堂端　翔</t>
        </is>
      </c>
      <c r="C61" s="124" t="inlineStr">
        <is>
          <t>正社員</t>
        </is>
      </c>
      <c r="D61" s="133">
        <f>$C$2*"8:00"</f>
        <v/>
      </c>
      <c r="E61" s="124" t="n"/>
      <c r="F61" s="133" t="n"/>
      <c r="G61" s="124" t="n"/>
      <c r="H61" s="124" t="n"/>
      <c r="I61" s="124" t="n"/>
      <c r="J61" s="133">
        <f>F61-N61+S61</f>
        <v/>
      </c>
      <c r="K61" s="133">
        <f>IF(J61-D61&gt;=0,J61-D61,"-")</f>
        <v/>
      </c>
      <c r="L61" s="134">
        <f>IF(K61="-","0:00",IF($E$2-D61&lt;=K61,$E$2-D61,K61))</f>
        <v/>
      </c>
      <c r="M61" s="134">
        <f>IF(K61="-","0:00",K61-L61)</f>
        <v/>
      </c>
      <c r="N61" s="133" t="n"/>
      <c r="O61" s="133" t="n"/>
      <c r="P61" s="124" t="n"/>
      <c r="Q61" s="83" t="n"/>
      <c r="R61" s="133">
        <f>IF(J61&gt;=D61,0,D61-J61)</f>
        <v/>
      </c>
      <c r="S61" s="133">
        <f>SUM(G61:H61)*"8:00"</f>
        <v/>
      </c>
      <c r="T61" s="125" t="n"/>
      <c r="U61" s="125" t="n"/>
      <c r="V61" s="125" t="n"/>
      <c r="W61" s="125" t="n"/>
      <c r="X61" s="125" t="n"/>
      <c r="Y61" s="125" t="n"/>
      <c r="Z61" s="125">
        <f>IF(AK61&lt;$AK$2,0,X61*225)</f>
        <v/>
      </c>
      <c r="AA61" s="125">
        <f>SUM(Y61:Z61)</f>
        <v/>
      </c>
      <c r="AB61" s="125">
        <f>X61*300</f>
        <v/>
      </c>
      <c r="AC61" s="125" t="n"/>
      <c r="AD61" s="125">
        <f>AB61+AC61</f>
        <v/>
      </c>
      <c r="AE61" s="125">
        <f>E61-X61</f>
        <v/>
      </c>
      <c r="AF61" s="125" t="n"/>
      <c r="AG61" s="125" t="n"/>
      <c r="AH61" s="125" t="n"/>
      <c r="AI61" s="125" t="n"/>
      <c r="AJ61" s="125">
        <f>SUM(AF61:AI61)</f>
        <v/>
      </c>
      <c r="AK61" s="125" t="n"/>
      <c r="AL61" s="125">
        <f>IF(AK63&gt;=$AK$3,$AL$2,0)</f>
        <v/>
      </c>
      <c r="AM61" s="125" t="n">
        <v>0</v>
      </c>
      <c r="AN61" s="125" t="n">
        <v>0</v>
      </c>
      <c r="AO61" s="125" t="n">
        <v>0</v>
      </c>
      <c r="AP61" s="125" t="n"/>
      <c r="AQ61" s="125" t="n"/>
      <c r="AR61" s="125" t="n"/>
      <c r="AS61" s="125" t="inlineStr">
        <is>
          <t>freee+kincone</t>
        </is>
      </c>
      <c r="AT61" s="125" t="n"/>
      <c r="AU61" s="125" t="n"/>
      <c r="AV61" s="125" t="n"/>
      <c r="AW61" s="125">
        <f>SUM(AT61:AU61)</f>
        <v/>
      </c>
      <c r="AX61" s="125" t="n"/>
      <c r="AY61" s="125" t="n"/>
      <c r="AZ61" s="125" t="n"/>
      <c r="BA61" s="72" t="n"/>
      <c r="BB61" s="72" t="n"/>
      <c r="BC61" s="72" t="n"/>
      <c r="BD61" s="74" t="n"/>
      <c r="BE61" s="74" t="n"/>
      <c r="BF61" s="74" t="n"/>
      <c r="BG61" s="75" t="n"/>
      <c r="BH61" s="74" t="n"/>
      <c r="BI61" s="125" t="n"/>
      <c r="BJ61" s="74" t="n"/>
      <c r="BK61" s="77" t="n"/>
      <c r="BL61" s="124" t="n"/>
      <c r="BM61" s="78" t="n"/>
      <c r="BN61" s="77" t="n"/>
      <c r="BO61" s="85" t="n"/>
      <c r="BP61" s="12" t="n"/>
      <c r="BQ61" s="12" t="n"/>
      <c r="BR61" s="6" t="n"/>
      <c r="BS61" s="6" t="n"/>
      <c r="BT61" s="6" t="n"/>
      <c r="BU61" s="6" t="n"/>
      <c r="BV61" s="6" t="n"/>
      <c r="BW61" s="6" t="n"/>
      <c r="BX61" s="13" t="n"/>
      <c r="BY61" s="13" t="n"/>
      <c r="BZ61" s="13" t="n"/>
      <c r="CA61" s="13" t="n"/>
      <c r="CB61" s="13" t="n"/>
      <c r="CC61" s="13" t="n"/>
      <c r="CD61" s="13" t="n"/>
      <c r="CF61" s="13" t="n"/>
      <c r="CG61" s="13" t="n"/>
      <c r="CH61" s="13" t="n"/>
      <c r="CI61" s="13" t="n"/>
      <c r="CJ61" s="13" t="n"/>
      <c r="CK61" s="13" t="n"/>
      <c r="CL61" s="13" t="n"/>
      <c r="CM61" s="13" t="n"/>
      <c r="CN61" s="13" t="n"/>
      <c r="CO61" s="13" t="n"/>
      <c r="CP61" s="13" t="n"/>
      <c r="CQ61" s="13" t="n"/>
      <c r="CR61" s="13" t="n"/>
      <c r="CS61" s="13" t="n"/>
      <c r="CT61" s="13" t="n"/>
      <c r="CU61" s="6" t="n"/>
      <c r="CV61" s="13" t="n"/>
      <c r="CY61" s="10" t="n"/>
      <c r="CZ61" s="10" t="n"/>
      <c r="DA61" s="10" t="n"/>
      <c r="DB61" s="10" t="n"/>
      <c r="DC61" s="10" t="n"/>
      <c r="DI61" s="13" t="n"/>
    </row>
    <row r="62" ht="22.5" customHeight="1" s="126">
      <c r="A62" s="65" t="n">
        <v>94</v>
      </c>
      <c r="B62" s="85" t="inlineStr">
        <is>
          <t>三宅　亮平</t>
        </is>
      </c>
      <c r="C62" s="124" t="inlineStr">
        <is>
          <t>正社員</t>
        </is>
      </c>
      <c r="D62" s="133">
        <f>$C$2*"8:00"</f>
        <v/>
      </c>
      <c r="E62" s="124" t="n"/>
      <c r="F62" s="133" t="n"/>
      <c r="G62" s="124" t="n"/>
      <c r="H62" s="124" t="n"/>
      <c r="I62" s="124" t="n"/>
      <c r="J62" s="133">
        <f>F62-N62+S62</f>
        <v/>
      </c>
      <c r="K62" s="133">
        <f>IF(J62-D62&gt;=0,J62-D62,"-")</f>
        <v/>
      </c>
      <c r="L62" s="134">
        <f>IF(K62="-","0:00",IF($E$2-D62&lt;=K62,$E$2-D62,K62))</f>
        <v/>
      </c>
      <c r="M62" s="134">
        <f>IF(K62="-","0:00",K62-L62)</f>
        <v/>
      </c>
      <c r="N62" s="133" t="n"/>
      <c r="O62" s="133" t="n"/>
      <c r="P62" s="124" t="n"/>
      <c r="Q62" s="83" t="n"/>
      <c r="R62" s="133">
        <f>IF(J62&gt;=D62,0,D62-J62)</f>
        <v/>
      </c>
      <c r="S62" s="133">
        <f>SUM(G62:H62)*"8:00"</f>
        <v/>
      </c>
      <c r="T62" s="125" t="n"/>
      <c r="U62" s="125" t="n"/>
      <c r="V62" s="125" t="n"/>
      <c r="W62" s="125" t="n"/>
      <c r="X62" s="125" t="n"/>
      <c r="Y62" s="125" t="n"/>
      <c r="Z62" s="125">
        <f>IF(AK62&lt;$AK$2,0,X62*225)</f>
        <v/>
      </c>
      <c r="AA62" s="125">
        <f>SUM(Y62:Z62)</f>
        <v/>
      </c>
      <c r="AB62" s="125">
        <f>X62*300</f>
        <v/>
      </c>
      <c r="AC62" s="125" t="n"/>
      <c r="AD62" s="125">
        <f>AB62+AC62</f>
        <v/>
      </c>
      <c r="AE62" s="125">
        <f>E62-X62</f>
        <v/>
      </c>
      <c r="AF62" s="125" t="n"/>
      <c r="AG62" s="125" t="n"/>
      <c r="AH62" s="125" t="n"/>
      <c r="AI62" s="125" t="n"/>
      <c r="AJ62" s="125">
        <f>SUM(AF62:AI62)</f>
        <v/>
      </c>
      <c r="AK62" s="125" t="n"/>
      <c r="AL62" s="125">
        <f>IF(AK64&gt;=$AK$3,$AL$2,0)</f>
        <v/>
      </c>
      <c r="AM62" s="125" t="n">
        <v>0</v>
      </c>
      <c r="AN62" s="125" t="n">
        <v>0</v>
      </c>
      <c r="AO62" s="125" t="n">
        <v>0</v>
      </c>
      <c r="AP62" s="125" t="n"/>
      <c r="AQ62" s="125" t="n"/>
      <c r="AR62" s="125" t="n"/>
      <c r="AS62" s="125" t="inlineStr">
        <is>
          <t>freee+kincone</t>
        </is>
      </c>
      <c r="AT62" s="125" t="n"/>
      <c r="AU62" s="125" t="n"/>
      <c r="AV62" s="125" t="n"/>
      <c r="AW62" s="125">
        <f>SUM(AT62:AU62)</f>
        <v/>
      </c>
      <c r="AX62" s="125" t="n"/>
      <c r="AY62" s="125" t="n"/>
      <c r="AZ62" s="125" t="n"/>
      <c r="BA62" s="72" t="n"/>
      <c r="BB62" s="72" t="n"/>
      <c r="BC62" s="72" t="n"/>
      <c r="BD62" s="74" t="n"/>
      <c r="BE62" s="74" t="n"/>
      <c r="BF62" s="74" t="n"/>
      <c r="BG62" s="75" t="n"/>
      <c r="BH62" s="74" t="n"/>
      <c r="BI62" s="125" t="n"/>
      <c r="BJ62" s="74" t="n"/>
      <c r="BK62" s="77" t="n"/>
      <c r="BL62" s="124" t="n"/>
      <c r="BM62" s="78" t="n"/>
      <c r="BN62" s="77" t="n"/>
      <c r="BO62" s="85" t="n"/>
      <c r="BP62" s="12" t="n"/>
      <c r="BQ62" s="12" t="n"/>
      <c r="BR62" s="6" t="n"/>
      <c r="BS62" s="6" t="n"/>
      <c r="BT62" s="6" t="n"/>
      <c r="BU62" s="6" t="n"/>
      <c r="BV62" s="6" t="n"/>
      <c r="BW62" s="6" t="n"/>
      <c r="BX62" s="13" t="n"/>
      <c r="BY62" s="13" t="n"/>
      <c r="BZ62" s="13" t="n"/>
      <c r="CA62" s="13" t="n"/>
      <c r="CB62" s="13" t="n"/>
      <c r="CC62" s="13" t="n"/>
      <c r="CD62" s="13" t="n"/>
      <c r="CF62" s="13" t="n"/>
      <c r="CG62" s="13" t="n"/>
      <c r="CH62" s="13" t="n"/>
      <c r="CI62" s="13" t="n"/>
      <c r="CJ62" s="13" t="n"/>
      <c r="CK62" s="13" t="n"/>
      <c r="CL62" s="13" t="n"/>
      <c r="CM62" s="13" t="n"/>
      <c r="CN62" s="13" t="n"/>
      <c r="CO62" s="13" t="n"/>
      <c r="CP62" s="13" t="n"/>
      <c r="CQ62" s="13" t="n"/>
      <c r="CR62" s="13" t="n"/>
      <c r="CS62" s="13" t="n"/>
      <c r="CT62" s="13" t="n"/>
      <c r="CU62" s="6" t="n"/>
      <c r="CV62" s="13" t="n"/>
      <c r="CY62" s="10" t="n"/>
      <c r="CZ62" s="10" t="n"/>
      <c r="DA62" s="10" t="n"/>
      <c r="DB62" s="10" t="n"/>
      <c r="DC62" s="10" t="n"/>
      <c r="DI62" s="13" t="n"/>
    </row>
    <row r="63" ht="22.5" customHeight="1" s="126">
      <c r="A63" s="65" t="n">
        <v>95</v>
      </c>
      <c r="B63" s="85" t="inlineStr">
        <is>
          <t>仲沼　桃花</t>
        </is>
      </c>
      <c r="C63" s="124" t="inlineStr">
        <is>
          <t>正社員</t>
        </is>
      </c>
      <c r="D63" s="133">
        <f>$C$2*"8:00"</f>
        <v/>
      </c>
      <c r="E63" s="124" t="n"/>
      <c r="F63" s="133" t="n"/>
      <c r="G63" s="124" t="n"/>
      <c r="H63" s="124" t="n"/>
      <c r="I63" s="124" t="n"/>
      <c r="J63" s="133">
        <f>F63-N63+S63</f>
        <v/>
      </c>
      <c r="K63" s="133">
        <f>IF(J63-D63&gt;=0,J63-D63,"-")</f>
        <v/>
      </c>
      <c r="L63" s="134">
        <f>IF(K63="-","0:00",IF($E$2-D63&lt;=K63,$E$2-D63,K63))</f>
        <v/>
      </c>
      <c r="M63" s="134">
        <f>IF(K63="-","0:00",K63-L63)</f>
        <v/>
      </c>
      <c r="N63" s="133" t="n"/>
      <c r="O63" s="133" t="n"/>
      <c r="P63" s="124" t="n"/>
      <c r="Q63" s="83" t="n"/>
      <c r="R63" s="133">
        <f>IF(J63&gt;=D63,0,D63-J63)</f>
        <v/>
      </c>
      <c r="S63" s="133">
        <f>SUM(G63:H63)*"8:00"</f>
        <v/>
      </c>
      <c r="T63" s="125" t="n"/>
      <c r="U63" s="125" t="n"/>
      <c r="V63" s="125" t="n"/>
      <c r="W63" s="125" t="n"/>
      <c r="X63" s="125" t="n"/>
      <c r="Y63" s="125" t="n"/>
      <c r="Z63" s="125">
        <f>IF(AK63&lt;$AK$2,0,X63*225)</f>
        <v/>
      </c>
      <c r="AA63" s="125">
        <f>SUM(Y63:Z63)</f>
        <v/>
      </c>
      <c r="AB63" s="125">
        <f>X63*300</f>
        <v/>
      </c>
      <c r="AC63" s="125" t="n"/>
      <c r="AD63" s="125">
        <f>AB63+AC63</f>
        <v/>
      </c>
      <c r="AE63" s="125">
        <f>E63-X63</f>
        <v/>
      </c>
      <c r="AF63" s="125" t="n"/>
      <c r="AG63" s="125" t="n"/>
      <c r="AH63" s="125" t="n"/>
      <c r="AI63" s="125" t="n"/>
      <c r="AJ63" s="125">
        <f>SUM(AF63:AI63)</f>
        <v/>
      </c>
      <c r="AK63" s="125" t="n"/>
      <c r="AL63" s="125">
        <f>IF(AK65&gt;=$AK$3,$AL$2,0)</f>
        <v/>
      </c>
      <c r="AM63" s="125" t="n">
        <v>0</v>
      </c>
      <c r="AN63" s="125" t="n">
        <v>0</v>
      </c>
      <c r="AO63" s="125" t="n">
        <v>0</v>
      </c>
      <c r="AP63" s="125" t="n"/>
      <c r="AQ63" s="125" t="n"/>
      <c r="AR63" s="125" t="n"/>
      <c r="AS63" s="125" t="inlineStr">
        <is>
          <t>freee+kincone</t>
        </is>
      </c>
      <c r="AT63" s="125" t="n"/>
      <c r="AU63" s="125" t="n"/>
      <c r="AV63" s="125" t="n"/>
      <c r="AW63" s="125">
        <f>SUM(AT63:AU63)</f>
        <v/>
      </c>
      <c r="AX63" s="125" t="n"/>
      <c r="AY63" s="125" t="n"/>
      <c r="AZ63" s="125" t="n"/>
      <c r="BA63" s="72" t="n"/>
      <c r="BB63" s="72" t="n"/>
      <c r="BC63" s="72" t="n"/>
      <c r="BD63" s="74" t="n"/>
      <c r="BE63" s="74" t="n"/>
      <c r="BF63" s="74" t="n"/>
      <c r="BG63" s="75" t="n"/>
      <c r="BH63" s="74" t="n"/>
      <c r="BI63" s="125" t="n"/>
      <c r="BJ63" s="74" t="n"/>
      <c r="BK63" s="77" t="n"/>
      <c r="BL63" s="124" t="n"/>
      <c r="BM63" s="78" t="n"/>
      <c r="BN63" s="77" t="n"/>
      <c r="BO63" s="85" t="n"/>
      <c r="BP63" s="12" t="n"/>
      <c r="BQ63" s="12" t="n"/>
      <c r="BR63" s="6" t="n"/>
      <c r="BS63" s="6" t="n"/>
      <c r="BT63" s="6" t="n"/>
      <c r="BU63" s="6" t="n"/>
      <c r="BV63" s="6" t="n"/>
      <c r="BW63" s="6" t="n"/>
      <c r="BX63" s="13" t="n"/>
      <c r="BY63" s="13" t="n"/>
      <c r="BZ63" s="13" t="n"/>
      <c r="CA63" s="13" t="n"/>
      <c r="CB63" s="13" t="n"/>
      <c r="CC63" s="13" t="n"/>
      <c r="CD63" s="13" t="n"/>
      <c r="CF63" s="13" t="n"/>
      <c r="CG63" s="13" t="n"/>
      <c r="CH63" s="13" t="n"/>
      <c r="CI63" s="13" t="n"/>
      <c r="CJ63" s="13" t="n"/>
      <c r="CK63" s="13" t="n"/>
      <c r="CL63" s="13" t="n"/>
      <c r="CM63" s="13" t="n"/>
      <c r="CN63" s="13" t="n"/>
      <c r="CO63" s="13" t="n"/>
      <c r="CP63" s="13" t="n"/>
      <c r="CQ63" s="13" t="n"/>
      <c r="CR63" s="13" t="n"/>
      <c r="CS63" s="13" t="n"/>
      <c r="CT63" s="13" t="n"/>
      <c r="CU63" s="6" t="n"/>
      <c r="CV63" s="13" t="n"/>
      <c r="CY63" s="10" t="n"/>
      <c r="CZ63" s="10" t="n"/>
      <c r="DA63" s="10" t="n"/>
      <c r="DB63" s="10" t="n"/>
      <c r="DC63" s="10" t="n"/>
      <c r="DI63" s="13" t="n"/>
    </row>
    <row r="64" ht="22.5" customHeight="1" s="126">
      <c r="A64" s="65" t="n">
        <v>96</v>
      </c>
      <c r="B64" s="85" t="inlineStr">
        <is>
          <t>山本　瑞稀</t>
        </is>
      </c>
      <c r="C64" s="124" t="inlineStr">
        <is>
          <t>契約社員</t>
        </is>
      </c>
      <c r="D64" s="133">
        <f>$C$2*"8:00"</f>
        <v/>
      </c>
      <c r="E64" s="124" t="n"/>
      <c r="F64" s="133" t="n"/>
      <c r="G64" s="124" t="n"/>
      <c r="H64" s="124" t="n"/>
      <c r="I64" s="124" t="n"/>
      <c r="J64" s="133">
        <f>F64-N64+S64</f>
        <v/>
      </c>
      <c r="K64" s="133">
        <f>IF(J64-D64&gt;=0,J64-D64,"-")</f>
        <v/>
      </c>
      <c r="L64" s="134">
        <f>IF(K64="-","0:00",IF($E$2-D64&lt;=K64,$E$2-D64,K64))</f>
        <v/>
      </c>
      <c r="M64" s="134">
        <f>IF(K64="-","0:00",K64-L64)</f>
        <v/>
      </c>
      <c r="N64" s="133" t="n"/>
      <c r="O64" s="133" t="n"/>
      <c r="P64" s="124" t="n"/>
      <c r="Q64" s="83" t="n"/>
      <c r="R64" s="133">
        <f>IF(J64&gt;=D64,0,D64-J64)</f>
        <v/>
      </c>
      <c r="S64" s="133">
        <f>SUM(G64:H64)*"8:00"</f>
        <v/>
      </c>
      <c r="T64" s="125" t="n"/>
      <c r="U64" s="125" t="n"/>
      <c r="V64" s="125" t="n"/>
      <c r="W64" s="125" t="n"/>
      <c r="X64" s="94" t="n"/>
      <c r="Y64" s="125" t="n"/>
      <c r="Z64" s="125">
        <f>IF(AK64&lt;$AK$2,0,X64*225)</f>
        <v/>
      </c>
      <c r="AA64" s="125">
        <f>SUM(Y64:Z64)</f>
        <v/>
      </c>
      <c r="AB64" s="125">
        <f>X64*300</f>
        <v/>
      </c>
      <c r="AC64" s="125" t="n"/>
      <c r="AD64" s="125">
        <f>AB64+AC64</f>
        <v/>
      </c>
      <c r="AE64" s="125">
        <f>E64-X64</f>
        <v/>
      </c>
      <c r="AF64" s="125" t="n"/>
      <c r="AG64" s="125" t="n"/>
      <c r="AH64" s="125" t="n"/>
      <c r="AI64" s="125" t="n"/>
      <c r="AJ64" s="125">
        <f>SUM(AF64:AI64)</f>
        <v/>
      </c>
      <c r="AK64" s="125" t="n"/>
      <c r="AL64" s="125">
        <f>IF(#REF!&gt;=$AK$3,$AL$2,0)</f>
        <v/>
      </c>
      <c r="AM64" s="125" t="n">
        <v>0</v>
      </c>
      <c r="AN64" s="125" t="n">
        <v>0</v>
      </c>
      <c r="AO64" s="125" t="n">
        <v>0</v>
      </c>
      <c r="AP64" s="125" t="n"/>
      <c r="AQ64" s="125" t="n"/>
      <c r="AR64" s="125" t="n"/>
      <c r="AS64" s="125" t="inlineStr">
        <is>
          <t>freee+kincone</t>
        </is>
      </c>
      <c r="AT64" s="125" t="n"/>
      <c r="AU64" s="125" t="n"/>
      <c r="AV64" s="125" t="n"/>
      <c r="AW64" s="125">
        <f>SUM(AT64:AU64)</f>
        <v/>
      </c>
      <c r="AX64" s="125" t="n"/>
      <c r="AY64" s="125" t="n"/>
      <c r="AZ64" s="125" t="n"/>
      <c r="BA64" s="72" t="n"/>
      <c r="BB64" s="72" t="n"/>
      <c r="BC64" s="72" t="n"/>
      <c r="BD64" s="74" t="n"/>
      <c r="BE64" s="74" t="n"/>
      <c r="BF64" s="74" t="n"/>
      <c r="BG64" s="75" t="n"/>
      <c r="BH64" s="74" t="n"/>
      <c r="BI64" s="125" t="n"/>
      <c r="BJ64" s="74" t="n"/>
      <c r="BK64" s="77" t="n"/>
      <c r="BL64" s="124" t="n"/>
      <c r="BM64" s="78" t="n"/>
      <c r="BN64" s="77" t="n"/>
      <c r="BO64" s="85" t="n"/>
      <c r="BP64" s="12" t="n"/>
      <c r="BQ64" s="12" t="n"/>
      <c r="BR64" s="6" t="n"/>
      <c r="BS64" s="6" t="n"/>
      <c r="BT64" s="6" t="n"/>
      <c r="BU64" s="6" t="n"/>
      <c r="BV64" s="6" t="n"/>
      <c r="BW64" s="6" t="n"/>
      <c r="BX64" s="13" t="n"/>
      <c r="BY64" s="13" t="n"/>
      <c r="BZ64" s="13" t="n"/>
      <c r="CA64" s="13" t="n"/>
      <c r="CB64" s="13" t="n"/>
      <c r="CC64" s="13" t="n"/>
      <c r="CD64" s="13" t="n"/>
      <c r="CF64" s="13" t="n"/>
      <c r="CG64" s="13" t="n"/>
      <c r="CH64" s="13" t="n"/>
      <c r="CI64" s="13" t="n"/>
      <c r="CJ64" s="13" t="n"/>
      <c r="CK64" s="13" t="n"/>
      <c r="CL64" s="13" t="n"/>
      <c r="CM64" s="13" t="n"/>
      <c r="CN64" s="13" t="n"/>
      <c r="CO64" s="13" t="n"/>
      <c r="CP64" s="13" t="n"/>
      <c r="CQ64" s="13" t="n"/>
      <c r="CR64" s="13" t="n"/>
      <c r="CS64" s="13" t="n"/>
      <c r="CT64" s="13" t="n"/>
      <c r="CU64" s="6" t="n"/>
      <c r="CV64" s="13" t="n"/>
      <c r="CY64" s="10" t="n"/>
      <c r="CZ64" s="10" t="n"/>
      <c r="DA64" s="10" t="n"/>
      <c r="DB64" s="10" t="n"/>
      <c r="DC64" s="10" t="n"/>
      <c r="DI64" s="13" t="n"/>
    </row>
    <row r="65" ht="22.5" customHeight="1" s="126">
      <c r="A65" s="65" t="n">
        <v>97</v>
      </c>
      <c r="B65" s="85" t="inlineStr">
        <is>
          <t>武田　美雪</t>
        </is>
      </c>
      <c r="C65" s="124" t="inlineStr">
        <is>
          <t>契約社員</t>
        </is>
      </c>
      <c r="D65" s="133">
        <f>$C$2*"8:00"</f>
        <v/>
      </c>
      <c r="E65" s="124" t="n"/>
      <c r="F65" s="133" t="n"/>
      <c r="G65" s="124" t="n"/>
      <c r="H65" s="124" t="n"/>
      <c r="I65" s="124" t="n"/>
      <c r="J65" s="133">
        <f>F65-N65+S65</f>
        <v/>
      </c>
      <c r="K65" s="133">
        <f>IF(J65-D65&gt;=0,J65-D65,"-")</f>
        <v/>
      </c>
      <c r="L65" s="134">
        <f>IF(K65="-","0:00",IF($E$2-D65&lt;=K65,$E$2-D65,K65))</f>
        <v/>
      </c>
      <c r="M65" s="134">
        <f>IF(K65="-","0:00",K65-L65)</f>
        <v/>
      </c>
      <c r="N65" s="133" t="n"/>
      <c r="O65" s="133" t="n"/>
      <c r="P65" s="124" t="n"/>
      <c r="Q65" s="83" t="n"/>
      <c r="R65" s="133">
        <f>IF(J65&gt;=D65,0,D65-J65)</f>
        <v/>
      </c>
      <c r="S65" s="133">
        <f>SUM(G65:H65)*"8:00"</f>
        <v/>
      </c>
      <c r="T65" s="125" t="n"/>
      <c r="U65" s="125" t="n"/>
      <c r="V65" s="125" t="n"/>
      <c r="W65" s="125" t="n"/>
      <c r="X65" s="125" t="n"/>
      <c r="Y65" s="125" t="n"/>
      <c r="Z65" s="125">
        <f>IF(AK65&lt;$AK$2,0,X65*225)</f>
        <v/>
      </c>
      <c r="AA65" s="125">
        <f>SUM(Y65:Z65)</f>
        <v/>
      </c>
      <c r="AB65" s="125">
        <f>X65*300</f>
        <v/>
      </c>
      <c r="AC65" s="125" t="n"/>
      <c r="AD65" s="125">
        <f>AB65+AC65</f>
        <v/>
      </c>
      <c r="AE65" s="125">
        <f>E65-X65</f>
        <v/>
      </c>
      <c r="AF65" s="125" t="n"/>
      <c r="AG65" s="125" t="n"/>
      <c r="AH65" s="125" t="n"/>
      <c r="AI65" s="125" t="n"/>
      <c r="AJ65" s="125">
        <f>SUM(AF65:AI65)</f>
        <v/>
      </c>
      <c r="AK65" s="125" t="n"/>
      <c r="AL65" s="125">
        <f>IF(#REF!&gt;=$AK$3,$AL$2,0)</f>
        <v/>
      </c>
      <c r="AM65" s="125" t="n">
        <v>0</v>
      </c>
      <c r="AN65" s="125" t="n">
        <v>0</v>
      </c>
      <c r="AO65" s="125" t="n">
        <v>0</v>
      </c>
      <c r="AP65" s="125" t="n"/>
      <c r="AQ65" s="125" t="n"/>
      <c r="AR65" s="125" t="n"/>
      <c r="AS65" s="125" t="inlineStr">
        <is>
          <t>freee+kincone</t>
        </is>
      </c>
      <c r="AT65" s="125" t="n"/>
      <c r="AU65" s="125" t="n"/>
      <c r="AV65" s="125" t="n"/>
      <c r="AW65" s="125">
        <f>SUM(AT65:AU65)</f>
        <v/>
      </c>
      <c r="AX65" s="125" t="n"/>
      <c r="AY65" s="125" t="n"/>
      <c r="AZ65" s="125" t="n"/>
      <c r="BA65" s="72" t="n"/>
      <c r="BB65" s="72" t="n"/>
      <c r="BC65" s="72" t="n"/>
      <c r="BD65" s="74" t="n"/>
      <c r="BE65" s="74" t="n"/>
      <c r="BF65" s="74" t="n"/>
      <c r="BG65" s="75" t="n"/>
      <c r="BH65" s="74" t="n"/>
      <c r="BI65" s="125" t="n"/>
      <c r="BJ65" s="74" t="n"/>
      <c r="BK65" s="77" t="n"/>
      <c r="BL65" s="124" t="n"/>
      <c r="BM65" s="78" t="n"/>
      <c r="BN65" s="77" t="n"/>
      <c r="BO65" s="85" t="n"/>
      <c r="BP65" s="12" t="n"/>
      <c r="BQ65" s="12" t="n"/>
      <c r="BR65" s="6" t="n"/>
      <c r="BS65" s="6" t="n"/>
      <c r="BT65" s="6" t="n"/>
      <c r="BU65" s="6" t="n"/>
      <c r="BV65" s="6" t="n"/>
      <c r="BW65" s="6" t="n"/>
      <c r="BX65" s="13" t="n"/>
      <c r="BY65" s="13" t="n"/>
      <c r="BZ65" s="13" t="n"/>
      <c r="CA65" s="13" t="n"/>
      <c r="CB65" s="13" t="n"/>
      <c r="CC65" s="13" t="n"/>
      <c r="CD65" s="13" t="n"/>
      <c r="CF65" s="13" t="n"/>
      <c r="CG65" s="13" t="n"/>
      <c r="CH65" s="13" t="n"/>
      <c r="CI65" s="13" t="n"/>
      <c r="CJ65" s="13" t="n"/>
      <c r="CK65" s="13" t="n"/>
      <c r="CL65" s="13" t="n"/>
      <c r="CM65" s="13" t="n"/>
      <c r="CN65" s="13" t="n"/>
      <c r="CO65" s="13" t="n"/>
      <c r="CP65" s="13" t="n"/>
      <c r="CQ65" s="13" t="n"/>
      <c r="CR65" s="13" t="n"/>
      <c r="CS65" s="13" t="n"/>
      <c r="CT65" s="13" t="n"/>
      <c r="CU65" s="6" t="n"/>
      <c r="CV65" s="13" t="n"/>
      <c r="CY65" s="10" t="n"/>
      <c r="CZ65" s="10" t="n"/>
      <c r="DA65" s="10" t="n"/>
      <c r="DB65" s="10" t="n"/>
      <c r="DC65" s="10" t="n"/>
      <c r="DI65" s="13" t="n"/>
    </row>
    <row r="66" ht="22.5" customHeight="1" s="126">
      <c r="A66" s="65" t="n">
        <v>98</v>
      </c>
      <c r="B66" s="85" t="inlineStr">
        <is>
          <t>裏岡　由莉</t>
        </is>
      </c>
      <c r="C66" s="124" t="inlineStr">
        <is>
          <t>契約社員</t>
        </is>
      </c>
      <c r="D66" s="133">
        <f>$C$2*"8:00"</f>
        <v/>
      </c>
      <c r="E66" s="124" t="n"/>
      <c r="F66" s="133" t="n"/>
      <c r="G66" s="124" t="n"/>
      <c r="H66" s="124" t="n"/>
      <c r="I66" s="124" t="n"/>
      <c r="J66" s="133">
        <f>F66-N66+S66</f>
        <v/>
      </c>
      <c r="K66" s="133">
        <f>IF(J66-D66&gt;=0,J66-D66,"-")</f>
        <v/>
      </c>
      <c r="L66" s="134">
        <f>IF(K66="-","0:00",IF($E$2-D66&lt;=K66,$E$2-D66,K66))</f>
        <v/>
      </c>
      <c r="M66" s="134">
        <f>IF(K66="-","0:00",K66-L66)</f>
        <v/>
      </c>
      <c r="N66" s="133" t="n"/>
      <c r="O66" s="133" t="n"/>
      <c r="P66" s="124" t="n"/>
      <c r="Q66" s="83" t="n"/>
      <c r="R66" s="133">
        <f>IF(J66&gt;=D66,0,D66-J66)</f>
        <v/>
      </c>
      <c r="S66" s="133">
        <f>SUM(G66:H66)*"8:00"</f>
        <v/>
      </c>
      <c r="T66" s="125" t="n"/>
      <c r="U66" s="125" t="n"/>
      <c r="V66" s="125" t="n"/>
      <c r="W66" s="125" t="n"/>
      <c r="X66" s="125" t="n"/>
      <c r="Y66" s="125" t="n"/>
      <c r="Z66" s="125">
        <f>IF(AK66&lt;$AK$2,0,X66*225)</f>
        <v/>
      </c>
      <c r="AA66" s="125">
        <f>SUM(Y66:Z66)</f>
        <v/>
      </c>
      <c r="AB66" s="125">
        <f>X66*300</f>
        <v/>
      </c>
      <c r="AC66" s="125" t="n"/>
      <c r="AD66" s="125">
        <f>AB66+AC66</f>
        <v/>
      </c>
      <c r="AE66" s="125">
        <f>E66-X66</f>
        <v/>
      </c>
      <c r="AF66" s="125" t="n"/>
      <c r="AG66" s="125" t="n"/>
      <c r="AH66" s="125" t="n"/>
      <c r="AI66" s="125" t="n"/>
      <c r="AJ66" s="125">
        <f>SUM(AF66:AI66)</f>
        <v/>
      </c>
      <c r="AK66" s="125" t="n"/>
      <c r="AL66" s="125">
        <f>IF(#REF!&gt;=$AK$3,$AL$2,0)</f>
        <v/>
      </c>
      <c r="AM66" s="125" t="n">
        <v>0</v>
      </c>
      <c r="AN66" s="125" t="n">
        <v>0</v>
      </c>
      <c r="AO66" s="125" t="n">
        <v>0</v>
      </c>
      <c r="AP66" s="125" t="n"/>
      <c r="AQ66" s="125" t="n"/>
      <c r="AR66" s="125" t="n"/>
      <c r="AS66" s="125" t="inlineStr">
        <is>
          <t>freee+kincone</t>
        </is>
      </c>
      <c r="AT66" s="125" t="n"/>
      <c r="AU66" s="125" t="n"/>
      <c r="AV66" s="125" t="n"/>
      <c r="AW66" s="125">
        <f>SUM(AT66:AU66)</f>
        <v/>
      </c>
      <c r="AX66" s="125" t="n"/>
      <c r="AY66" s="125" t="n"/>
      <c r="AZ66" s="125" t="n"/>
      <c r="BA66" s="72" t="n"/>
      <c r="BB66" s="72" t="n"/>
      <c r="BC66" s="72" t="n"/>
      <c r="BD66" s="74" t="n"/>
      <c r="BE66" s="74" t="n"/>
      <c r="BF66" s="74" t="n"/>
      <c r="BG66" s="75" t="n"/>
      <c r="BH66" s="74" t="n"/>
      <c r="BI66" s="125" t="n"/>
      <c r="BJ66" s="74" t="n"/>
      <c r="BK66" s="77" t="n"/>
      <c r="BL66" s="124" t="n"/>
      <c r="BM66" s="78" t="n"/>
      <c r="BN66" s="77" t="n"/>
      <c r="BO66" s="85" t="n"/>
      <c r="BP66" s="12" t="n"/>
      <c r="BQ66" s="12" t="n"/>
      <c r="BR66" s="6" t="n"/>
      <c r="BS66" s="6" t="n"/>
      <c r="BT66" s="6" t="n"/>
      <c r="BU66" s="6" t="n"/>
      <c r="BV66" s="6" t="n"/>
      <c r="BW66" s="6" t="n"/>
      <c r="BX66" s="13" t="n"/>
      <c r="BY66" s="13" t="n"/>
      <c r="BZ66" s="13" t="n"/>
      <c r="CA66" s="13" t="n"/>
      <c r="CB66" s="13" t="n"/>
      <c r="CC66" s="13" t="n"/>
      <c r="CD66" s="13" t="n"/>
      <c r="CF66" s="13" t="n"/>
      <c r="CG66" s="13" t="n"/>
      <c r="CH66" s="13" t="n"/>
      <c r="CI66" s="13" t="n"/>
      <c r="CJ66" s="13" t="n"/>
      <c r="CK66" s="13" t="n"/>
      <c r="CL66" s="13" t="n"/>
      <c r="CM66" s="13" t="n"/>
      <c r="CN66" s="13" t="n"/>
      <c r="CO66" s="13" t="n"/>
      <c r="CP66" s="13" t="n"/>
      <c r="CQ66" s="13" t="n"/>
      <c r="CR66" s="13" t="n"/>
      <c r="CS66" s="13" t="n"/>
      <c r="CT66" s="13" t="n"/>
      <c r="CU66" s="6" t="n"/>
      <c r="CV66" s="13" t="n"/>
      <c r="CY66" s="10" t="n"/>
      <c r="CZ66" s="10" t="n"/>
      <c r="DA66" s="10" t="n"/>
      <c r="DB66" s="10" t="n"/>
      <c r="DC66" s="10" t="n"/>
      <c r="DI66" s="13" t="n"/>
    </row>
    <row r="67" ht="22.5" customHeight="1" s="126">
      <c r="A67" s="65" t="inlineStr">
        <is>
          <t>I004</t>
        </is>
      </c>
      <c r="B67" s="85" t="inlineStr">
        <is>
          <t>山口　一青</t>
        </is>
      </c>
      <c r="C67" s="124" t="inlineStr">
        <is>
          <t>ｲﾝﾀｰﾝ(ｱﾙﾊﾞｲﾄ)</t>
        </is>
      </c>
      <c r="D67" s="133" t="n"/>
      <c r="E67" s="124" t="n"/>
      <c r="F67" s="133" t="n"/>
      <c r="G67" s="124" t="n"/>
      <c r="H67" s="124" t="n"/>
      <c r="I67" s="124" t="n"/>
      <c r="J67" s="137">
        <f>F67-M67-N67</f>
        <v/>
      </c>
      <c r="K67" s="133">
        <f>IF(J67-D67&gt;=0,J67-D67,"-")</f>
        <v/>
      </c>
      <c r="L67" s="134" t="n">
        <v>0</v>
      </c>
      <c r="M67" s="138" t="n"/>
      <c r="N67" s="134" t="n"/>
      <c r="O67" s="83" t="n"/>
      <c r="P67" s="124" t="n"/>
      <c r="Q67" s="83" t="n"/>
      <c r="R67" s="133" t="n"/>
      <c r="S67" s="133" t="n"/>
      <c r="T67" s="125" t="n"/>
      <c r="U67" s="125" t="n"/>
      <c r="V67" s="125" t="n"/>
      <c r="W67" s="125" t="n"/>
      <c r="X67" s="125" t="n"/>
      <c r="Y67" s="125" t="n"/>
      <c r="Z67" s="125">
        <f>IF(AK67&lt;$AK$2,0,X67*225)</f>
        <v/>
      </c>
      <c r="AA67" s="125">
        <f>SUM(Y67:Z67)</f>
        <v/>
      </c>
      <c r="AB67" s="125">
        <f>X67*300</f>
        <v/>
      </c>
      <c r="AC67" s="125" t="n"/>
      <c r="AD67" s="125">
        <f>AB67+AC67</f>
        <v/>
      </c>
      <c r="AE67" s="125">
        <f>E67-X67</f>
        <v/>
      </c>
      <c r="AF67" s="125" t="n"/>
      <c r="AG67" s="125" t="n"/>
      <c r="AH67" s="125" t="n"/>
      <c r="AI67" s="125" t="n"/>
      <c r="AJ67" s="125">
        <f>SUM(AF67:AI67)</f>
        <v/>
      </c>
      <c r="AK67" s="125" t="n"/>
      <c r="AL67" s="125">
        <f>IF(AK67&gt;=$AK$3,$AL$2,0)</f>
        <v/>
      </c>
      <c r="AM67" s="125" t="n">
        <v>0</v>
      </c>
      <c r="AN67" s="125" t="n">
        <v>0</v>
      </c>
      <c r="AO67" s="125" t="n">
        <v>0</v>
      </c>
      <c r="AP67" s="125" t="n"/>
      <c r="AQ67" s="125" t="n"/>
      <c r="AR67" s="125" t="n"/>
      <c r="AS67" s="125" t="inlineStr">
        <is>
          <t>freee+kincone</t>
        </is>
      </c>
      <c r="AT67" s="125" t="n"/>
      <c r="AU67" s="125" t="n"/>
      <c r="AV67" s="125" t="n"/>
      <c r="AW67" s="125">
        <f>SUM(AT67:AU67)</f>
        <v/>
      </c>
      <c r="AX67" s="125" t="n"/>
      <c r="AY67" s="125" t="n"/>
      <c r="AZ67" s="125" t="n"/>
      <c r="BA67" s="72" t="n"/>
      <c r="BB67" s="72" t="n"/>
      <c r="BC67" s="72" t="n"/>
      <c r="BD67" s="74" t="n"/>
      <c r="BE67" s="124" t="n"/>
      <c r="BF67" s="124" t="n"/>
      <c r="BG67" s="75" t="n"/>
      <c r="BH67" s="124" t="n"/>
      <c r="BI67" s="125" t="n"/>
      <c r="BJ67" s="74" t="n"/>
      <c r="BK67" s="77" t="n"/>
      <c r="BL67" s="124" t="n"/>
      <c r="BM67" s="78" t="n"/>
      <c r="BN67" s="77" t="n"/>
      <c r="BO67" s="85" t="n"/>
      <c r="BP67" s="12" t="n"/>
      <c r="BQ67" s="12" t="n"/>
      <c r="BR67" s="105" t="n"/>
      <c r="BS67" s="6" t="n"/>
      <c r="BT67" s="6" t="n"/>
      <c r="BU67" s="6" t="n"/>
      <c r="BV67" s="6" t="n"/>
      <c r="BW67" s="6" t="n"/>
      <c r="BX67" s="106" t="n"/>
      <c r="BY67" s="13" t="n"/>
      <c r="BZ67" s="106" t="n"/>
      <c r="CA67" s="106" t="n"/>
      <c r="CB67" s="106" t="n"/>
      <c r="CC67" s="13" t="n"/>
      <c r="CD67" s="13" t="n"/>
      <c r="CF67" s="107" t="n"/>
      <c r="CG67" s="13" t="n"/>
      <c r="CH67" s="13" t="n"/>
      <c r="CI67" s="13" t="n"/>
      <c r="CJ67" s="13" t="n"/>
      <c r="CK67" s="13" t="n"/>
      <c r="CL67" s="13" t="n"/>
      <c r="CM67" s="13" t="n"/>
      <c r="CN67" s="13" t="n"/>
      <c r="CO67" s="13" t="n"/>
      <c r="CP67" s="13" t="n"/>
      <c r="CQ67" s="13" t="n"/>
      <c r="CR67" s="13" t="n"/>
      <c r="CS67" s="13" t="n"/>
      <c r="CT67" s="6" t="n"/>
      <c r="CU67" s="6" t="n"/>
      <c r="CV67" s="13" t="n"/>
      <c r="CY67" s="10" t="n"/>
      <c r="CZ67" s="10" t="n"/>
      <c r="DA67" s="10" t="n"/>
      <c r="DB67" s="10" t="n"/>
      <c r="DC67" s="10" t="n"/>
    </row>
    <row r="68" ht="22.5" customHeight="1" s="126">
      <c r="A68" s="17" t="inlineStr">
        <is>
          <t>[全社計]</t>
        </is>
      </c>
      <c r="B68" s="108">
        <f>COUNTA(B7:B67)&amp;"名"</f>
        <v/>
      </c>
      <c r="C68" s="108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08" t="n"/>
      <c r="N68" s="108" t="n"/>
      <c r="O68" s="108" t="n"/>
      <c r="P68" s="108" t="n"/>
      <c r="Q68" s="108" t="n"/>
      <c r="R68" s="108" t="n"/>
      <c r="S68" s="108" t="n"/>
      <c r="T68" s="109" t="n"/>
      <c r="U68" s="109" t="n"/>
      <c r="V68" s="109" t="n"/>
      <c r="W68" s="109" t="n"/>
      <c r="X68" s="109" t="n"/>
      <c r="Y68" s="109" t="n"/>
      <c r="Z68" s="109" t="n"/>
      <c r="AA68" s="109" t="n"/>
      <c r="AB68" s="109" t="n"/>
      <c r="AC68" s="109" t="n"/>
      <c r="AD68" s="109" t="n"/>
      <c r="AE68" s="109" t="n"/>
      <c r="AF68" s="109" t="n"/>
      <c r="AG68" s="109" t="n"/>
      <c r="AH68" s="109" t="n"/>
      <c r="AI68" s="109" t="n"/>
      <c r="AJ68" s="109" t="n"/>
      <c r="AK68" s="109" t="n"/>
      <c r="AL68" s="109" t="n"/>
      <c r="AM68" s="109" t="n"/>
      <c r="AN68" s="109" t="n"/>
      <c r="AO68" s="109" t="n"/>
      <c r="AP68" s="109" t="n"/>
      <c r="AQ68" s="109" t="n"/>
      <c r="AR68" s="109" t="n"/>
      <c r="AS68" s="109" t="n"/>
      <c r="AT68" s="109" t="n"/>
      <c r="AU68" s="109" t="n"/>
      <c r="AV68" s="109" t="n"/>
      <c r="AW68" s="109" t="n"/>
      <c r="AX68" s="109" t="n"/>
      <c r="AY68" s="108" t="n"/>
      <c r="AZ68" s="108" t="n"/>
      <c r="BA68" s="109" t="n"/>
      <c r="BB68" s="109" t="n"/>
      <c r="BC68" s="109" t="n"/>
      <c r="BD68" s="109" t="n"/>
      <c r="BE68" s="109" t="n"/>
      <c r="BF68" s="109" t="n"/>
      <c r="BG68" s="109" t="n"/>
      <c r="BH68" s="109" t="n"/>
      <c r="BI68" s="109" t="n"/>
      <c r="BJ68" s="109" t="n"/>
      <c r="BK68" s="110" t="n"/>
      <c r="BL68" s="111" t="n"/>
      <c r="BM68" s="110" t="n"/>
      <c r="BN68" s="110" t="n"/>
      <c r="BP68" s="12" t="n"/>
      <c r="BQ68" s="12" t="n"/>
      <c r="BR68" s="6" t="n"/>
      <c r="BS68" s="6" t="n"/>
      <c r="BT68" s="6" t="n"/>
      <c r="BU68" s="6" t="n"/>
      <c r="BV68" s="6" t="n"/>
      <c r="BW68" s="6" t="n"/>
      <c r="BX68" s="6" t="n"/>
      <c r="BY68" s="6" t="n"/>
      <c r="BZ68" s="6" t="n"/>
      <c r="CA68" s="6" t="n"/>
      <c r="CB68" s="6" t="n"/>
      <c r="CC68" s="6" t="n"/>
      <c r="CD68" s="6" t="n"/>
      <c r="CF68" s="13" t="n"/>
      <c r="CG68" s="13" t="n"/>
      <c r="CH68" s="13" t="n"/>
      <c r="CI68" s="13" t="n"/>
      <c r="CJ68" s="13" t="n"/>
      <c r="CK68" s="13" t="n"/>
      <c r="CL68" s="13" t="n"/>
      <c r="CM68" s="13" t="n"/>
      <c r="CN68" s="13" t="n"/>
      <c r="CO68" s="13" t="n"/>
      <c r="CP68" s="13" t="n"/>
      <c r="CQ68" s="13" t="n"/>
      <c r="CR68" s="13" t="n"/>
      <c r="CS68" s="13" t="n"/>
      <c r="CT68" s="6" t="n"/>
      <c r="CU68" s="6" t="n"/>
      <c r="CV68" s="6" t="n"/>
    </row>
    <row r="69" ht="19.5" customHeight="1" s="126">
      <c r="F69" s="7" t="n"/>
      <c r="L69" s="112" t="n"/>
      <c r="N69" s="14" t="n"/>
      <c r="O69" s="14" t="n"/>
      <c r="P69" s="14" t="n"/>
      <c r="Q69" s="14" t="n"/>
      <c r="X69" s="14" t="n"/>
      <c r="Y69" s="14" t="n"/>
      <c r="AF69" s="14" t="n"/>
      <c r="AG69" s="14" t="n"/>
      <c r="AH69" s="14" t="n"/>
      <c r="AI69" s="14" t="n"/>
      <c r="AK69" s="92" t="n"/>
      <c r="AO69" s="14" t="n"/>
      <c r="AP69" s="14" t="n"/>
      <c r="AQ69" s="14" t="n"/>
      <c r="AR69" s="14" t="n"/>
      <c r="AT69" s="13">
        <f>SUM(AT7:AT67)</f>
        <v/>
      </c>
      <c r="AU69" s="13">
        <f>SUM(AU7:AU67)</f>
        <v/>
      </c>
      <c r="AV69" s="14" t="n"/>
      <c r="AW69" s="13">
        <f>SUM(AW7:AW67)</f>
        <v/>
      </c>
      <c r="AX69" s="14" t="n"/>
      <c r="AY69" s="14" t="n"/>
      <c r="AZ69" s="14" t="n"/>
      <c r="BA69" s="14" t="n"/>
      <c r="BB69" s="14" t="n"/>
      <c r="BC69" s="14" t="n"/>
      <c r="BD69" s="14" t="n"/>
      <c r="BP69" s="12" t="n"/>
      <c r="BQ69" s="12" t="n"/>
      <c r="BR69" s="6" t="n"/>
      <c r="BS69" s="6" t="n"/>
      <c r="BT69" s="6" t="n"/>
      <c r="BU69" s="6" t="n"/>
      <c r="BV69" s="6" t="n"/>
      <c r="BW69" s="6" t="n"/>
      <c r="BX69" s="6" t="n"/>
      <c r="BY69" s="13" t="n"/>
      <c r="BZ69" s="13" t="n"/>
      <c r="CA69" s="13" t="n"/>
      <c r="CB69" s="13" t="n"/>
      <c r="CC69" s="13" t="n"/>
      <c r="CD69" s="13" t="n"/>
      <c r="CF69" s="13" t="n"/>
      <c r="CG69" s="13" t="n"/>
      <c r="CH69" s="13" t="n"/>
      <c r="CI69" s="13" t="n"/>
      <c r="CJ69" s="13" t="n"/>
      <c r="CK69" s="13" t="n"/>
      <c r="CL69" s="13" t="n"/>
      <c r="CM69" s="13" t="n"/>
      <c r="CN69" s="13" t="n"/>
      <c r="CO69" s="13" t="n"/>
      <c r="CP69" s="13" t="n"/>
      <c r="CQ69" s="13" t="n"/>
      <c r="CR69" s="13" t="n"/>
      <c r="CS69" s="13" t="n"/>
      <c r="CT69" s="6" t="n"/>
      <c r="CU69" s="6" t="n"/>
      <c r="CV69" s="6" t="n"/>
    </row>
    <row r="70" ht="22.5" customHeight="1" s="126">
      <c r="A70" s="113" t="n"/>
      <c r="B70" s="3" t="n"/>
      <c r="C70" s="108" t="n"/>
      <c r="D70" s="139" t="n"/>
      <c r="E70" s="108" t="n"/>
      <c r="F70" s="139" t="n"/>
      <c r="G70" s="108" t="n"/>
      <c r="H70" s="108" t="n"/>
      <c r="I70" s="108" t="n"/>
      <c r="J70" s="139" t="n"/>
      <c r="K70" s="139" t="n"/>
      <c r="L70" s="140" t="n"/>
      <c r="M70" s="140" t="n"/>
      <c r="N70" s="140" t="n"/>
      <c r="O70" s="116" t="n"/>
      <c r="P70" s="108" t="n"/>
      <c r="Q70" s="116" t="n"/>
      <c r="R70" s="139" t="n"/>
      <c r="S70" s="139" t="n"/>
      <c r="T70" s="117" t="n"/>
      <c r="U70" s="117" t="n"/>
      <c r="V70" s="117" t="n"/>
      <c r="W70" s="117" t="n"/>
      <c r="X70" s="117" t="n"/>
      <c r="Y70" s="117" t="n"/>
      <c r="Z70" s="117" t="n"/>
      <c r="AA70" s="117" t="n"/>
      <c r="AB70" s="117" t="n"/>
      <c r="AC70" s="117" t="n"/>
      <c r="AD70" s="117" t="n"/>
      <c r="AE70" s="117" t="n"/>
      <c r="AF70" s="117" t="n"/>
      <c r="AG70" s="117" t="n"/>
      <c r="AH70" s="117" t="n"/>
      <c r="AI70" s="117" t="n"/>
      <c r="AJ70" s="117" t="n"/>
      <c r="AK70" s="117" t="n"/>
      <c r="AL70" s="117" t="n"/>
      <c r="AM70" s="117" t="n"/>
      <c r="AN70" s="117" t="n"/>
      <c r="AO70" s="117" t="n"/>
      <c r="AP70" s="117" t="n"/>
      <c r="AQ70" s="117" t="n"/>
      <c r="AR70" s="117" t="n"/>
      <c r="AS70" s="117" t="n"/>
      <c r="AT70" s="117" t="n"/>
      <c r="AU70" s="117" t="n"/>
      <c r="AV70" s="117" t="n"/>
      <c r="AW70" s="117" t="n"/>
      <c r="AX70" s="117" t="n"/>
      <c r="AY70" s="117" t="n"/>
      <c r="AZ70" s="117" t="n"/>
      <c r="BA70" s="118" t="n"/>
      <c r="BB70" s="118" t="n"/>
      <c r="BC70" s="118" t="n"/>
      <c r="BD70" s="109" t="n"/>
      <c r="BE70" s="109" t="n"/>
      <c r="BF70" s="109" t="n"/>
      <c r="BG70" s="119" t="n"/>
      <c r="BH70" s="109" t="n"/>
      <c r="BI70" s="117" t="n"/>
      <c r="BJ70" s="109" t="n"/>
      <c r="BK70" s="120" t="n"/>
      <c r="BL70" s="108" t="n"/>
      <c r="BM70" s="116" t="n"/>
      <c r="BN70" s="120" t="n"/>
      <c r="BO70" s="3" t="n"/>
      <c r="BP70" s="12" t="n"/>
      <c r="BQ70" s="12" t="n"/>
      <c r="BR70" s="6" t="n"/>
      <c r="BS70" s="6" t="n"/>
      <c r="BT70" s="6" t="n"/>
      <c r="BU70" s="6" t="n"/>
      <c r="BV70" s="6" t="n"/>
      <c r="BW70" s="6" t="n"/>
      <c r="BX70" s="13" t="n"/>
      <c r="BY70" s="13" t="n"/>
      <c r="BZ70" s="13" t="n"/>
      <c r="CA70" s="13" t="n"/>
      <c r="CB70" s="13" t="n"/>
      <c r="CC70" s="13" t="n"/>
      <c r="CD70" s="13" t="n"/>
      <c r="CF70" s="13" t="n"/>
      <c r="CG70" s="13" t="n"/>
      <c r="CH70" s="13" t="n"/>
      <c r="CI70" s="13" t="n"/>
      <c r="CJ70" s="13" t="n"/>
      <c r="CK70" s="13" t="n"/>
      <c r="CL70" s="13" t="n"/>
      <c r="CM70" s="13" t="n"/>
      <c r="CN70" s="13" t="n"/>
      <c r="CO70" s="13" t="n"/>
      <c r="CP70" s="13" t="n"/>
      <c r="CQ70" s="13" t="n"/>
      <c r="CR70" s="13" t="n"/>
      <c r="CS70" s="13" t="n"/>
      <c r="CT70" s="13" t="n"/>
      <c r="CU70" s="6" t="n"/>
      <c r="CV70" s="13" t="n"/>
      <c r="CY70" s="86" t="n"/>
      <c r="CZ70" s="90" t="n"/>
      <c r="DA70" s="102" t="n"/>
      <c r="DB70" s="86" t="n"/>
      <c r="DC70" s="86" t="n"/>
      <c r="DI70" s="13" t="n"/>
    </row>
    <row r="71" ht="19.5" customHeight="1" s="126">
      <c r="F71" s="112" t="n"/>
      <c r="L71" s="112" t="n"/>
      <c r="AO71" s="14" t="n"/>
      <c r="AP71" s="14" t="n"/>
      <c r="AQ71" s="14" t="n"/>
      <c r="AR71" s="14" t="n"/>
      <c r="BK71" s="121" t="n"/>
      <c r="BM71" s="112" t="n"/>
      <c r="BP71" s="12" t="n"/>
      <c r="BQ71" s="12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F71" s="13" t="n"/>
      <c r="CG71" s="13" t="n"/>
      <c r="CH71" s="13" t="n"/>
      <c r="CI71" s="13" t="n"/>
      <c r="CJ71" s="13" t="n"/>
      <c r="CK71" s="13" t="n"/>
      <c r="CL71" s="13" t="n"/>
      <c r="CM71" s="13" t="n"/>
      <c r="CN71" s="13" t="n"/>
      <c r="CO71" s="13" t="n"/>
      <c r="CP71" s="13" t="n"/>
      <c r="CQ71" s="13" t="n"/>
      <c r="CR71" s="13" t="n"/>
      <c r="CS71" s="13" t="n"/>
      <c r="CT71" s="6" t="n"/>
      <c r="CU71" s="6" t="n"/>
      <c r="CV71" s="6" t="n"/>
    </row>
    <row r="72" ht="19.5" customHeight="1" s="126">
      <c r="F72" s="112" t="n"/>
      <c r="BM72" s="112" t="n"/>
      <c r="BP72" s="12" t="n"/>
      <c r="BQ72" s="12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122" t="n"/>
      <c r="CC72" s="13" t="n"/>
      <c r="CD72" s="6" t="n"/>
      <c r="CF72" s="13" t="n"/>
      <c r="CG72" s="13" t="n"/>
      <c r="CH72" s="13" t="n"/>
      <c r="CI72" s="13" t="n"/>
      <c r="CJ72" s="13" t="n"/>
      <c r="CK72" s="13" t="n"/>
      <c r="CL72" s="13" t="n"/>
      <c r="CM72" s="13" t="n"/>
      <c r="CN72" s="13" t="n"/>
      <c r="CO72" s="13" t="n"/>
      <c r="CP72" s="13" t="n"/>
      <c r="CQ72" s="13" t="n"/>
      <c r="CR72" s="13" t="n"/>
      <c r="CS72" s="13" t="n"/>
      <c r="CT72" s="6" t="n"/>
      <c r="CU72" s="6" t="n"/>
      <c r="CV72" s="6" t="n"/>
    </row>
    <row r="73" ht="19.5" customHeight="1" s="126">
      <c r="F73" s="112" t="n"/>
      <c r="BP73" s="12" t="n"/>
      <c r="BQ73" s="12" t="n"/>
      <c r="BR73" s="6" t="n"/>
      <c r="BS73" s="6" t="n"/>
      <c r="BT73" s="6" t="n"/>
      <c r="BU73" s="6" t="n"/>
      <c r="BV73" s="6" t="n"/>
      <c r="BW73" s="6" t="n"/>
      <c r="BX73" s="6" t="n"/>
      <c r="BY73" s="6" t="n"/>
      <c r="BZ73" s="6" t="n"/>
      <c r="CA73" s="6" t="n"/>
      <c r="CB73" s="6" t="n"/>
      <c r="CC73" s="6" t="n"/>
      <c r="CD73" s="6" t="n"/>
      <c r="CF73" s="13" t="n"/>
      <c r="CG73" s="13" t="n"/>
      <c r="CH73" s="13" t="n"/>
      <c r="CI73" s="13" t="n"/>
      <c r="CJ73" s="13" t="n"/>
      <c r="CK73" s="13" t="n"/>
      <c r="CL73" s="13" t="n"/>
      <c r="CM73" s="13" t="n"/>
      <c r="CN73" s="13" t="n"/>
      <c r="CO73" s="13" t="n"/>
      <c r="CP73" s="13" t="n"/>
      <c r="CQ73" s="13" t="n"/>
      <c r="CR73" s="13" t="n"/>
      <c r="CS73" s="13" t="n"/>
      <c r="CT73" s="6" t="n"/>
      <c r="CU73" s="6" t="n"/>
      <c r="CV73" s="6" t="n"/>
    </row>
    <row r="74" ht="19.5" customHeight="1" s="126">
      <c r="F74" s="112" t="n"/>
      <c r="BP74" s="12" t="n"/>
      <c r="BQ74" s="12" t="n"/>
      <c r="BR74" s="6" t="n"/>
      <c r="BS74" s="6" t="n"/>
      <c r="BT74" s="6" t="n"/>
      <c r="BU74" s="6" t="n"/>
      <c r="BV74" s="6" t="n"/>
      <c r="BW74" s="6" t="n"/>
      <c r="BX74" s="6" t="n"/>
      <c r="BY74" s="6" t="n"/>
      <c r="BZ74" s="6" t="n"/>
      <c r="CA74" s="6" t="n"/>
      <c r="CB74" s="6" t="n"/>
      <c r="CC74" s="6" t="n"/>
      <c r="CD74" s="6" t="n"/>
      <c r="CF74" s="13" t="n"/>
      <c r="CG74" s="13" t="n"/>
      <c r="CH74" s="13" t="n"/>
      <c r="CI74" s="13" t="n"/>
      <c r="CJ74" s="13" t="n"/>
      <c r="CK74" s="13" t="n"/>
      <c r="CL74" s="13" t="n"/>
      <c r="CM74" s="13" t="n"/>
      <c r="CN74" s="13" t="n"/>
      <c r="CO74" s="13" t="n"/>
      <c r="CP74" s="13" t="n"/>
      <c r="CQ74" s="13" t="n"/>
      <c r="CR74" s="13" t="n"/>
      <c r="CS74" s="13" t="n"/>
      <c r="CT74" s="6" t="n"/>
      <c r="CU74" s="6" t="n"/>
      <c r="CV74" s="6" t="n"/>
    </row>
    <row r="75" ht="19.5" customHeight="1" s="126">
      <c r="F75" s="112" t="n"/>
      <c r="BP75" s="12" t="n"/>
      <c r="BQ75" s="12" t="n"/>
      <c r="BR75" s="6" t="n"/>
      <c r="BS75" s="6" t="n"/>
      <c r="BT75" s="6" t="n"/>
      <c r="BU75" s="6" t="n"/>
      <c r="BV75" s="6" t="n"/>
      <c r="BW75" s="6" t="n"/>
      <c r="BX75" s="6" t="n"/>
      <c r="BY75" s="6" t="n"/>
      <c r="BZ75" s="6" t="n"/>
      <c r="CA75" s="6" t="n"/>
      <c r="CB75" s="6" t="n"/>
      <c r="CC75" s="6" t="n"/>
      <c r="CD75" s="6" t="n"/>
      <c r="CF75" s="13" t="n"/>
      <c r="CG75" s="13" t="n"/>
      <c r="CH75" s="13" t="n"/>
      <c r="CI75" s="13" t="n"/>
      <c r="CJ75" s="13" t="n"/>
      <c r="CK75" s="13" t="n"/>
      <c r="CL75" s="13" t="n"/>
      <c r="CM75" s="13" t="n"/>
      <c r="CN75" s="13" t="n"/>
      <c r="CO75" s="13" t="n"/>
      <c r="CP75" s="13" t="n"/>
      <c r="CQ75" s="13" t="n"/>
      <c r="CR75" s="13" t="n"/>
      <c r="CS75" s="13" t="n"/>
      <c r="CT75" s="6" t="n"/>
      <c r="CU75" s="6" t="n"/>
      <c r="CV75" s="6" t="n"/>
    </row>
    <row r="76" ht="19.5" customHeight="1" s="126">
      <c r="F76" s="112" t="n"/>
      <c r="AM76" s="112" t="n"/>
      <c r="BP76" s="12" t="n"/>
      <c r="BQ76" s="12" t="n"/>
      <c r="BR76" s="6" t="n"/>
      <c r="BS76" s="6" t="n"/>
      <c r="BT76" s="6" t="n"/>
      <c r="BU76" s="6" t="n"/>
      <c r="BV76" s="6" t="n"/>
      <c r="BW76" s="6" t="n"/>
      <c r="BX76" s="6" t="n"/>
      <c r="BY76" s="6" t="n"/>
      <c r="BZ76" s="6" t="n"/>
      <c r="CA76" s="6" t="n"/>
      <c r="CB76" s="6" t="n"/>
      <c r="CC76" s="6" t="n"/>
      <c r="CD76" s="6" t="n"/>
      <c r="CF76" s="13" t="n"/>
      <c r="CG76" s="13" t="n"/>
      <c r="CH76" s="13" t="n"/>
      <c r="CI76" s="13" t="n"/>
      <c r="CJ76" s="13" t="n"/>
      <c r="CK76" s="13" t="n"/>
      <c r="CL76" s="13" t="n"/>
      <c r="CM76" s="13" t="n"/>
      <c r="CN76" s="13" t="n"/>
      <c r="CO76" s="13" t="n"/>
      <c r="CP76" s="13" t="n"/>
      <c r="CQ76" s="13" t="n"/>
      <c r="CR76" s="13" t="n"/>
      <c r="CS76" s="13" t="n"/>
      <c r="CT76" s="6" t="n"/>
      <c r="CU76" s="6" t="n"/>
      <c r="CV76" s="6" t="n"/>
    </row>
    <row r="77" ht="19.5" customHeight="1" s="126">
      <c r="F77" s="141" t="n"/>
      <c r="AM77" s="112" t="n"/>
      <c r="BP77" s="12" t="n"/>
      <c r="BQ77" s="12" t="n"/>
      <c r="BR77" s="6" t="n"/>
      <c r="BS77" s="6" t="n"/>
      <c r="BT77" s="6" t="n"/>
      <c r="BU77" s="6" t="n"/>
      <c r="BV77" s="6" t="n"/>
      <c r="BW77" s="6" t="n"/>
      <c r="BX77" s="6" t="n"/>
      <c r="BY77" s="6" t="n"/>
      <c r="BZ77" s="6" t="n"/>
      <c r="CA77" s="6" t="n"/>
      <c r="CB77" s="6" t="n"/>
      <c r="CC77" s="6" t="n"/>
      <c r="CD77" s="6" t="n"/>
      <c r="CF77" s="13" t="n"/>
      <c r="CG77" s="13" t="n"/>
      <c r="CH77" s="13" t="n"/>
      <c r="CI77" s="13" t="n"/>
      <c r="CJ77" s="13" t="n"/>
      <c r="CK77" s="13" t="n"/>
      <c r="CL77" s="13" t="n"/>
      <c r="CM77" s="13" t="n"/>
      <c r="CN77" s="13" t="n"/>
      <c r="CO77" s="13" t="n"/>
      <c r="CP77" s="13" t="n"/>
      <c r="CQ77" s="13" t="n"/>
      <c r="CR77" s="13" t="n"/>
      <c r="CS77" s="13" t="n"/>
      <c r="CT77" s="6" t="n"/>
      <c r="CU77" s="6" t="n"/>
      <c r="CV77" s="6" t="n"/>
    </row>
    <row r="78" ht="19.5" customHeight="1" s="126">
      <c r="F78" s="112" t="n"/>
      <c r="AM78" s="112" t="n"/>
      <c r="BP78" s="12" t="n"/>
      <c r="BQ78" s="12" t="n"/>
      <c r="BR78" s="6" t="n"/>
      <c r="BS78" s="6" t="n"/>
      <c r="BT78" s="6" t="n"/>
      <c r="BU78" s="6" t="n"/>
      <c r="BV78" s="6" t="n"/>
      <c r="BW78" s="6" t="n"/>
      <c r="BX78" s="6" t="n"/>
      <c r="BY78" s="6" t="n"/>
      <c r="BZ78" s="6" t="n"/>
      <c r="CA78" s="6" t="n"/>
      <c r="CB78" s="6" t="n"/>
      <c r="CC78" s="6" t="n"/>
      <c r="CD78" s="6" t="n"/>
      <c r="CF78" s="13" t="n"/>
      <c r="CG78" s="13" t="n"/>
      <c r="CH78" s="13" t="n"/>
      <c r="CI78" s="13" t="n"/>
      <c r="CJ78" s="13" t="n"/>
      <c r="CK78" s="13" t="n"/>
      <c r="CL78" s="13" t="n"/>
      <c r="CM78" s="13" t="n"/>
      <c r="CN78" s="13" t="n"/>
      <c r="CO78" s="13" t="n"/>
      <c r="CP78" s="13" t="n"/>
      <c r="CQ78" s="13" t="n"/>
      <c r="CR78" s="13" t="n"/>
      <c r="CS78" s="13" t="n"/>
      <c r="CT78" s="6" t="n"/>
      <c r="CU78" s="6" t="n"/>
      <c r="CV78" s="6" t="n"/>
    </row>
    <row r="79" ht="19.5" customHeight="1" s="126">
      <c r="F79" s="141" t="n"/>
      <c r="BP79" s="12" t="n"/>
      <c r="BQ79" s="12" t="n"/>
      <c r="BR79" s="6" t="n"/>
      <c r="BS79" s="6" t="n"/>
      <c r="BT79" s="6" t="n"/>
      <c r="BU79" s="6" t="n"/>
      <c r="BV79" s="6" t="n"/>
      <c r="BW79" s="6" t="n"/>
      <c r="BX79" s="6" t="n"/>
      <c r="BY79" s="6" t="n"/>
      <c r="BZ79" s="6" t="n"/>
      <c r="CA79" s="6" t="n"/>
      <c r="CB79" s="6" t="n"/>
      <c r="CC79" s="6" t="n"/>
      <c r="CD79" s="6" t="n"/>
      <c r="CF79" s="13" t="n"/>
      <c r="CG79" s="13" t="n"/>
      <c r="CH79" s="13" t="n"/>
      <c r="CI79" s="13" t="n"/>
      <c r="CJ79" s="13" t="n"/>
      <c r="CK79" s="13" t="n"/>
      <c r="CL79" s="13" t="n"/>
      <c r="CM79" s="13" t="n"/>
      <c r="CN79" s="13" t="n"/>
      <c r="CO79" s="13" t="n"/>
      <c r="CP79" s="13" t="n"/>
      <c r="CQ79" s="13" t="n"/>
      <c r="CR79" s="13" t="n"/>
      <c r="CS79" s="13" t="n"/>
      <c r="CT79" s="6" t="n"/>
      <c r="CU79" s="6" t="n"/>
      <c r="CV79" s="6" t="n"/>
    </row>
    <row r="80" ht="19.5" customHeight="1" s="126">
      <c r="BP80" s="12" t="n"/>
      <c r="BQ80" s="12" t="n"/>
      <c r="BR80" s="6" t="n"/>
      <c r="BS80" s="6" t="n"/>
      <c r="BT80" s="6" t="n"/>
      <c r="BU80" s="6" t="n"/>
      <c r="BV80" s="6" t="n"/>
      <c r="BW80" s="6" t="n"/>
      <c r="BX80" s="6" t="n"/>
      <c r="BY80" s="6" t="n"/>
      <c r="BZ80" s="6" t="n"/>
      <c r="CA80" s="6" t="n"/>
      <c r="CB80" s="6" t="n"/>
      <c r="CC80" s="6" t="n"/>
      <c r="CD80" s="6" t="n"/>
      <c r="CF80" s="13" t="n"/>
      <c r="CG80" s="13" t="n"/>
      <c r="CH80" s="13" t="n"/>
      <c r="CI80" s="13" t="n"/>
      <c r="CJ80" s="13" t="n"/>
      <c r="CK80" s="13" t="n"/>
      <c r="CL80" s="13" t="n"/>
      <c r="CM80" s="13" t="n"/>
      <c r="CN80" s="13" t="n"/>
      <c r="CO80" s="13" t="n"/>
      <c r="CP80" s="13" t="n"/>
      <c r="CQ80" s="13" t="n"/>
      <c r="CR80" s="13" t="n"/>
      <c r="CS80" s="13" t="n"/>
      <c r="CT80" s="6" t="n"/>
      <c r="CU80" s="6" t="n"/>
      <c r="CV80" s="6" t="n"/>
    </row>
    <row r="81" ht="19.5" customHeight="1" s="126">
      <c r="BP81" s="12" t="n"/>
      <c r="BQ81" s="12" t="n"/>
      <c r="BR81" s="6" t="n"/>
      <c r="BS81" s="6" t="n"/>
      <c r="BT81" s="6" t="n"/>
      <c r="BU81" s="6" t="n"/>
      <c r="BV81" s="6" t="n"/>
      <c r="BW81" s="6" t="n"/>
      <c r="BX81" s="6" t="n"/>
      <c r="BY81" s="6" t="n"/>
      <c r="BZ81" s="6" t="n"/>
      <c r="CA81" s="6" t="n"/>
      <c r="CB81" s="6" t="n"/>
      <c r="CC81" s="6" t="n"/>
      <c r="CD81" s="6" t="n"/>
      <c r="CF81" s="13" t="n"/>
      <c r="CG81" s="13" t="n"/>
      <c r="CH81" s="13" t="n"/>
      <c r="CI81" s="13" t="n"/>
      <c r="CJ81" s="13" t="n"/>
      <c r="CK81" s="13" t="n"/>
      <c r="CL81" s="13" t="n"/>
      <c r="CM81" s="13" t="n"/>
      <c r="CN81" s="13" t="n"/>
      <c r="CO81" s="13" t="n"/>
      <c r="CP81" s="13" t="n"/>
      <c r="CQ81" s="13" t="n"/>
      <c r="CR81" s="13" t="n"/>
      <c r="CS81" s="13" t="n"/>
      <c r="CT81" s="6" t="n"/>
      <c r="CU81" s="6" t="n"/>
      <c r="CV81" s="6" t="n"/>
    </row>
    <row r="82" ht="19.5" customHeight="1" s="126">
      <c r="BP82" s="12" t="n"/>
      <c r="BQ82" s="12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F82" s="13" t="n"/>
      <c r="CG82" s="13" t="n"/>
      <c r="CH82" s="13" t="n"/>
      <c r="CI82" s="13" t="n"/>
      <c r="CJ82" s="13" t="n"/>
      <c r="CK82" s="13" t="n"/>
      <c r="CL82" s="13" t="n"/>
      <c r="CM82" s="13" t="n"/>
      <c r="CN82" s="13" t="n"/>
      <c r="CO82" s="13" t="n"/>
      <c r="CP82" s="13" t="n"/>
      <c r="CQ82" s="13" t="n"/>
      <c r="CR82" s="13" t="n"/>
      <c r="CS82" s="13" t="n"/>
      <c r="CT82" s="6" t="n"/>
      <c r="CU82" s="6" t="n"/>
      <c r="CV82" s="6" t="n"/>
    </row>
    <row r="83" ht="19.5" customHeight="1" s="126">
      <c r="BP83" s="12" t="n"/>
      <c r="BQ83" s="12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F83" s="13" t="n"/>
      <c r="CG83" s="13" t="n"/>
      <c r="CH83" s="13" t="n"/>
      <c r="CI83" s="13" t="n"/>
      <c r="CJ83" s="13" t="n"/>
      <c r="CK83" s="13" t="n"/>
      <c r="CL83" s="13" t="n"/>
      <c r="CM83" s="13" t="n"/>
      <c r="CN83" s="13" t="n"/>
      <c r="CO83" s="13" t="n"/>
      <c r="CP83" s="13" t="n"/>
      <c r="CQ83" s="13" t="n"/>
      <c r="CR83" s="13" t="n"/>
      <c r="CS83" s="13" t="n"/>
      <c r="CT83" s="6" t="n"/>
      <c r="CU83" s="6" t="n"/>
      <c r="CV83" s="6" t="n"/>
    </row>
    <row r="84" ht="19.5" customHeight="1" s="126">
      <c r="BP84" s="12" t="n"/>
      <c r="BQ84" s="12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F84" s="13" t="n"/>
      <c r="CG84" s="13" t="n"/>
      <c r="CH84" s="13" t="n"/>
      <c r="CI84" s="13" t="n"/>
      <c r="CJ84" s="13" t="n"/>
      <c r="CK84" s="13" t="n"/>
      <c r="CL84" s="13" t="n"/>
      <c r="CM84" s="13" t="n"/>
      <c r="CN84" s="13" t="n"/>
      <c r="CO84" s="13" t="n"/>
      <c r="CP84" s="13" t="n"/>
      <c r="CQ84" s="13" t="n"/>
      <c r="CR84" s="13" t="n"/>
      <c r="CS84" s="13" t="n"/>
      <c r="CT84" s="6" t="n"/>
      <c r="CU84" s="6" t="n"/>
      <c r="CV84" s="6" t="n"/>
    </row>
    <row r="85" ht="19.5" customHeight="1" s="126">
      <c r="BP85" s="12" t="n"/>
      <c r="BQ85" s="12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F85" s="13" t="n"/>
      <c r="CG85" s="13" t="n"/>
      <c r="CH85" s="13" t="n"/>
      <c r="CI85" s="13" t="n"/>
      <c r="CJ85" s="13" t="n"/>
      <c r="CK85" s="13" t="n"/>
      <c r="CL85" s="13" t="n"/>
      <c r="CM85" s="13" t="n"/>
      <c r="CN85" s="13" t="n"/>
      <c r="CO85" s="13" t="n"/>
      <c r="CP85" s="13" t="n"/>
      <c r="CQ85" s="13" t="n"/>
      <c r="CR85" s="13" t="n"/>
      <c r="CS85" s="13" t="n"/>
      <c r="CT85" s="6" t="n"/>
      <c r="CU85" s="6" t="n"/>
      <c r="CV85" s="6" t="n"/>
    </row>
    <row r="86" ht="19.5" customHeight="1" s="126">
      <c r="BP86" s="12" t="n"/>
      <c r="BQ86" s="12" t="n"/>
      <c r="BR86" s="6" t="n"/>
      <c r="BS86" s="6" t="n"/>
      <c r="BT86" s="6" t="n"/>
      <c r="BU86" s="6" t="n"/>
      <c r="BV86" s="6" t="n"/>
      <c r="BW86" s="6" t="n"/>
      <c r="BX86" s="6" t="n"/>
      <c r="BY86" s="6" t="n"/>
      <c r="BZ86" s="6" t="n"/>
      <c r="CA86" s="6" t="n"/>
      <c r="CB86" s="6" t="n"/>
      <c r="CC86" s="6" t="n"/>
      <c r="CD86" s="6" t="n"/>
      <c r="CF86" s="13" t="n"/>
      <c r="CG86" s="13" t="n"/>
      <c r="CH86" s="13" t="n"/>
      <c r="CI86" s="13" t="n"/>
      <c r="CJ86" s="13" t="n"/>
      <c r="CK86" s="13" t="n"/>
      <c r="CL86" s="13" t="n"/>
      <c r="CM86" s="13" t="n"/>
      <c r="CN86" s="13" t="n"/>
      <c r="CO86" s="13" t="n"/>
      <c r="CP86" s="13" t="n"/>
      <c r="CQ86" s="13" t="n"/>
      <c r="CR86" s="13" t="n"/>
      <c r="CS86" s="13" t="n"/>
      <c r="CT86" s="6" t="n"/>
      <c r="CU86" s="6" t="n"/>
      <c r="CV86" s="6" t="n"/>
    </row>
    <row r="87" ht="19.5" customHeight="1" s="126">
      <c r="BP87" s="12" t="n"/>
      <c r="BQ87" s="12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F87" s="13" t="n"/>
      <c r="CG87" s="13" t="n"/>
      <c r="CH87" s="13" t="n"/>
      <c r="CI87" s="13" t="n"/>
      <c r="CJ87" s="13" t="n"/>
      <c r="CK87" s="13" t="n"/>
      <c r="CL87" s="13" t="n"/>
      <c r="CM87" s="13" t="n"/>
      <c r="CN87" s="13" t="n"/>
      <c r="CO87" s="13" t="n"/>
      <c r="CP87" s="13" t="n"/>
      <c r="CQ87" s="13" t="n"/>
      <c r="CR87" s="13" t="n"/>
      <c r="CS87" s="13" t="n"/>
      <c r="CT87" s="6" t="n"/>
      <c r="CU87" s="6" t="n"/>
      <c r="CV87" s="6" t="n"/>
    </row>
    <row r="88" ht="19.5" customHeight="1" s="126">
      <c r="BP88" s="12" t="n"/>
      <c r="BQ88" s="12" t="n"/>
      <c r="BR88" s="6" t="n"/>
      <c r="BS88" s="6" t="n"/>
      <c r="BT88" s="6" t="n"/>
      <c r="BU88" s="6" t="n"/>
      <c r="BV88" s="6" t="n"/>
      <c r="BW88" s="6" t="n"/>
      <c r="BX88" s="6" t="n"/>
      <c r="BY88" s="6" t="n"/>
      <c r="BZ88" s="6" t="n"/>
      <c r="CA88" s="6" t="n"/>
      <c r="CB88" s="6" t="n"/>
      <c r="CC88" s="6" t="n"/>
      <c r="CD88" s="6" t="n"/>
      <c r="CF88" s="13" t="n"/>
      <c r="CG88" s="13" t="n"/>
      <c r="CH88" s="13" t="n"/>
      <c r="CI88" s="13" t="n"/>
      <c r="CJ88" s="13" t="n"/>
      <c r="CK88" s="13" t="n"/>
      <c r="CL88" s="13" t="n"/>
      <c r="CM88" s="13" t="n"/>
      <c r="CN88" s="13" t="n"/>
      <c r="CO88" s="13" t="n"/>
      <c r="CP88" s="13" t="n"/>
      <c r="CQ88" s="13" t="n"/>
      <c r="CR88" s="13" t="n"/>
      <c r="CS88" s="13" t="n"/>
      <c r="CT88" s="6" t="n"/>
      <c r="CU88" s="6" t="n"/>
      <c r="CV88" s="6" t="n"/>
    </row>
    <row r="89" ht="19.5" customHeight="1" s="126">
      <c r="BP89" s="12" t="n"/>
      <c r="BQ89" s="12" t="n"/>
      <c r="BR89" s="6" t="n"/>
      <c r="BS89" s="6" t="n"/>
      <c r="BT89" s="6" t="n"/>
      <c r="BU89" s="6" t="n"/>
      <c r="BV89" s="6" t="n"/>
      <c r="BW89" s="6" t="n"/>
      <c r="BX89" s="6" t="n"/>
      <c r="BY89" s="6" t="n"/>
      <c r="BZ89" s="6" t="n"/>
      <c r="CA89" s="6" t="n"/>
      <c r="CB89" s="6" t="n"/>
      <c r="CC89" s="6" t="n"/>
      <c r="CD89" s="6" t="n"/>
      <c r="CF89" s="13" t="n"/>
      <c r="CG89" s="13" t="n"/>
      <c r="CH89" s="13" t="n"/>
      <c r="CI89" s="13" t="n"/>
      <c r="CJ89" s="13" t="n"/>
      <c r="CK89" s="13" t="n"/>
      <c r="CL89" s="13" t="n"/>
      <c r="CM89" s="13" t="n"/>
      <c r="CN89" s="13" t="n"/>
      <c r="CO89" s="13" t="n"/>
      <c r="CP89" s="13" t="n"/>
      <c r="CQ89" s="13" t="n"/>
      <c r="CR89" s="13" t="n"/>
      <c r="CS89" s="13" t="n"/>
      <c r="CT89" s="6" t="n"/>
      <c r="CU89" s="6" t="n"/>
      <c r="CV89" s="6" t="n"/>
    </row>
    <row r="90" ht="19.5" customHeight="1" s="126">
      <c r="BP90" s="12" t="n"/>
      <c r="BQ90" s="12" t="n"/>
      <c r="BR90" s="6" t="n"/>
      <c r="BS90" s="6" t="n"/>
      <c r="BT90" s="6" t="n"/>
      <c r="BU90" s="6" t="n"/>
      <c r="BV90" s="6" t="n"/>
      <c r="BW90" s="6" t="n"/>
      <c r="BX90" s="6" t="n"/>
      <c r="BY90" s="6" t="n"/>
      <c r="BZ90" s="6" t="n"/>
      <c r="CA90" s="6" t="n"/>
      <c r="CB90" s="6" t="n"/>
      <c r="CC90" s="6" t="n"/>
      <c r="CD90" s="6" t="n"/>
      <c r="CF90" s="13" t="n"/>
      <c r="CG90" s="13" t="n"/>
      <c r="CH90" s="13" t="n"/>
      <c r="CI90" s="13" t="n"/>
      <c r="CJ90" s="13" t="n"/>
      <c r="CK90" s="13" t="n"/>
      <c r="CL90" s="13" t="n"/>
      <c r="CM90" s="13" t="n"/>
      <c r="CN90" s="13" t="n"/>
      <c r="CO90" s="13" t="n"/>
      <c r="CP90" s="13" t="n"/>
      <c r="CQ90" s="13" t="n"/>
      <c r="CR90" s="13" t="n"/>
      <c r="CS90" s="13" t="n"/>
      <c r="CT90" s="6" t="n"/>
      <c r="CU90" s="6" t="n"/>
      <c r="CV90" s="6" t="n"/>
    </row>
    <row r="91" ht="19.5" customHeight="1" s="126">
      <c r="BP91" s="12" t="n"/>
      <c r="BQ91" s="12" t="n"/>
      <c r="BR91" s="6" t="n"/>
      <c r="BS91" s="6" t="n"/>
      <c r="BT91" s="6" t="n"/>
      <c r="BU91" s="6" t="n"/>
      <c r="BV91" s="6" t="n"/>
      <c r="BW91" s="6" t="n"/>
      <c r="BX91" s="6" t="n"/>
      <c r="BY91" s="6" t="n"/>
      <c r="BZ91" s="6" t="n"/>
      <c r="CA91" s="6" t="n"/>
      <c r="CB91" s="6" t="n"/>
      <c r="CC91" s="6" t="n"/>
      <c r="CD91" s="6" t="n"/>
      <c r="CF91" s="13" t="n"/>
      <c r="CG91" s="13" t="n"/>
      <c r="CH91" s="13" t="n"/>
      <c r="CI91" s="13" t="n"/>
      <c r="CJ91" s="13" t="n"/>
      <c r="CK91" s="13" t="n"/>
      <c r="CL91" s="13" t="n"/>
      <c r="CM91" s="13" t="n"/>
      <c r="CN91" s="13" t="n"/>
      <c r="CO91" s="13" t="n"/>
      <c r="CP91" s="13" t="n"/>
      <c r="CQ91" s="13" t="n"/>
      <c r="CR91" s="13" t="n"/>
      <c r="CS91" s="13" t="n"/>
      <c r="CT91" s="6" t="n"/>
      <c r="CU91" s="6" t="n"/>
      <c r="CV91" s="6" t="n"/>
    </row>
    <row r="92" ht="19.5" customHeight="1" s="126">
      <c r="BP92" s="12" t="n"/>
      <c r="BQ92" s="12" t="n"/>
      <c r="BR92" s="6" t="n"/>
      <c r="BS92" s="6" t="n"/>
      <c r="BT92" s="6" t="n"/>
      <c r="BU92" s="6" t="n"/>
      <c r="BV92" s="6" t="n"/>
      <c r="BW92" s="6" t="n"/>
      <c r="BX92" s="6" t="n"/>
      <c r="BY92" s="6" t="n"/>
      <c r="BZ92" s="6" t="n"/>
      <c r="CA92" s="6" t="n"/>
      <c r="CB92" s="6" t="n"/>
      <c r="CC92" s="6" t="n"/>
      <c r="CD92" s="6" t="n"/>
      <c r="CF92" s="13" t="n"/>
      <c r="CG92" s="13" t="n"/>
      <c r="CH92" s="13" t="n"/>
      <c r="CI92" s="13" t="n"/>
      <c r="CJ92" s="13" t="n"/>
      <c r="CK92" s="13" t="n"/>
      <c r="CL92" s="13" t="n"/>
      <c r="CM92" s="13" t="n"/>
      <c r="CN92" s="13" t="n"/>
      <c r="CO92" s="13" t="n"/>
      <c r="CP92" s="13" t="n"/>
      <c r="CQ92" s="13" t="n"/>
      <c r="CR92" s="13" t="n"/>
      <c r="CS92" s="13" t="n"/>
      <c r="CT92" s="6" t="n"/>
      <c r="CU92" s="6" t="n"/>
      <c r="CV92" s="6" t="n"/>
    </row>
    <row r="93" ht="19.5" customHeight="1" s="126">
      <c r="BP93" s="12" t="n"/>
      <c r="BQ93" s="12" t="n"/>
      <c r="BR93" s="6" t="n"/>
      <c r="BS93" s="6" t="n"/>
      <c r="BT93" s="6" t="n"/>
      <c r="BU93" s="6" t="n"/>
      <c r="BV93" s="6" t="n"/>
      <c r="BW93" s="6" t="n"/>
      <c r="BX93" s="6" t="n"/>
      <c r="BY93" s="6" t="n"/>
      <c r="BZ93" s="6" t="n"/>
      <c r="CA93" s="6" t="n"/>
      <c r="CB93" s="6" t="n"/>
      <c r="CC93" s="6" t="n"/>
      <c r="CD93" s="6" t="n"/>
      <c r="CF93" s="13" t="n"/>
      <c r="CG93" s="13" t="n"/>
      <c r="CH93" s="13" t="n"/>
      <c r="CI93" s="13" t="n"/>
      <c r="CJ93" s="13" t="n"/>
      <c r="CK93" s="13" t="n"/>
      <c r="CL93" s="13" t="n"/>
      <c r="CM93" s="13" t="n"/>
      <c r="CN93" s="13" t="n"/>
      <c r="CO93" s="13" t="n"/>
      <c r="CP93" s="13" t="n"/>
      <c r="CQ93" s="13" t="n"/>
      <c r="CR93" s="13" t="n"/>
      <c r="CS93" s="13" t="n"/>
      <c r="CT93" s="6" t="n"/>
      <c r="CU93" s="6" t="n"/>
      <c r="CV93" s="6" t="n"/>
    </row>
    <row r="94" ht="19.5" customHeight="1" s="126">
      <c r="BP94" s="12" t="n"/>
      <c r="BQ94" s="12" t="n"/>
      <c r="BR94" s="6" t="n"/>
      <c r="BS94" s="6" t="n"/>
      <c r="BT94" s="6" t="n"/>
      <c r="BU94" s="6" t="n"/>
      <c r="BV94" s="6" t="n"/>
      <c r="BW94" s="6" t="n"/>
      <c r="BX94" s="6" t="n"/>
      <c r="BY94" s="6" t="n"/>
      <c r="BZ94" s="6" t="n"/>
      <c r="CA94" s="6" t="n"/>
      <c r="CB94" s="6" t="n"/>
      <c r="CC94" s="6" t="n"/>
      <c r="CD94" s="6" t="n"/>
      <c r="CF94" s="13" t="n"/>
      <c r="CG94" s="13" t="n"/>
      <c r="CH94" s="13" t="n"/>
      <c r="CI94" s="13" t="n"/>
      <c r="CJ94" s="13" t="n"/>
      <c r="CK94" s="13" t="n"/>
      <c r="CL94" s="13" t="n"/>
      <c r="CM94" s="13" t="n"/>
      <c r="CN94" s="13" t="n"/>
      <c r="CO94" s="13" t="n"/>
      <c r="CP94" s="13" t="n"/>
      <c r="CQ94" s="13" t="n"/>
      <c r="CR94" s="13" t="n"/>
      <c r="CS94" s="13" t="n"/>
      <c r="CT94" s="6" t="n"/>
      <c r="CU94" s="6" t="n"/>
      <c r="CV94" s="6" t="n"/>
    </row>
    <row r="95" ht="19.5" customHeight="1" s="126">
      <c r="BP95" s="12" t="n"/>
      <c r="BQ95" s="12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F95" s="13" t="n"/>
      <c r="CG95" s="13" t="n"/>
      <c r="CH95" s="13" t="n"/>
      <c r="CI95" s="13" t="n"/>
      <c r="CJ95" s="13" t="n"/>
      <c r="CK95" s="13" t="n"/>
      <c r="CL95" s="13" t="n"/>
      <c r="CM95" s="13" t="n"/>
      <c r="CN95" s="13" t="n"/>
      <c r="CO95" s="13" t="n"/>
      <c r="CP95" s="13" t="n"/>
      <c r="CQ95" s="13" t="n"/>
      <c r="CR95" s="13" t="n"/>
      <c r="CS95" s="13" t="n"/>
      <c r="CT95" s="6" t="n"/>
      <c r="CU95" s="6" t="n"/>
      <c r="CV95" s="6" t="n"/>
    </row>
    <row r="96" ht="19.5" customHeight="1" s="126">
      <c r="BP96" s="12" t="n"/>
      <c r="BQ96" s="12" t="n"/>
      <c r="BR96" s="6" t="n"/>
      <c r="BS96" s="6" t="n"/>
      <c r="BT96" s="6" t="n"/>
      <c r="BU96" s="6" t="n"/>
      <c r="BV96" s="6" t="n"/>
      <c r="BW96" s="6" t="n"/>
      <c r="BX96" s="6" t="n"/>
      <c r="BY96" s="6" t="n"/>
      <c r="BZ96" s="6" t="n"/>
      <c r="CA96" s="6" t="n"/>
      <c r="CB96" s="6" t="n"/>
      <c r="CC96" s="6" t="n"/>
      <c r="CD96" s="6" t="n"/>
      <c r="CF96" s="13" t="n"/>
      <c r="CG96" s="13" t="n"/>
      <c r="CH96" s="13" t="n"/>
      <c r="CI96" s="13" t="n"/>
      <c r="CJ96" s="13" t="n"/>
      <c r="CK96" s="13" t="n"/>
      <c r="CL96" s="13" t="n"/>
      <c r="CM96" s="13" t="n"/>
      <c r="CN96" s="13" t="n"/>
      <c r="CO96" s="13" t="n"/>
      <c r="CP96" s="13" t="n"/>
      <c r="CQ96" s="13" t="n"/>
      <c r="CR96" s="13" t="n"/>
      <c r="CS96" s="13" t="n"/>
      <c r="CT96" s="6" t="n"/>
      <c r="CU96" s="6" t="n"/>
      <c r="CV96" s="6" t="n"/>
    </row>
    <row r="97" ht="19.5" customHeight="1" s="126">
      <c r="BP97" s="12" t="n"/>
      <c r="BQ97" s="12" t="n"/>
      <c r="BR97" s="6" t="n"/>
      <c r="BS97" s="6" t="n"/>
      <c r="BT97" s="6" t="n"/>
      <c r="BU97" s="6" t="n"/>
      <c r="BV97" s="6" t="n"/>
      <c r="BW97" s="6" t="n"/>
      <c r="BX97" s="6" t="n"/>
      <c r="BY97" s="6" t="n"/>
      <c r="BZ97" s="6" t="n"/>
      <c r="CA97" s="6" t="n"/>
      <c r="CB97" s="6" t="n"/>
      <c r="CC97" s="6" t="n"/>
      <c r="CD97" s="6" t="n"/>
      <c r="CF97" s="13" t="n"/>
      <c r="CG97" s="13" t="n"/>
      <c r="CH97" s="13" t="n"/>
      <c r="CI97" s="13" t="n"/>
      <c r="CJ97" s="13" t="n"/>
      <c r="CK97" s="13" t="n"/>
      <c r="CL97" s="13" t="n"/>
      <c r="CM97" s="13" t="n"/>
      <c r="CN97" s="13" t="n"/>
      <c r="CO97" s="13" t="n"/>
      <c r="CP97" s="13" t="n"/>
      <c r="CQ97" s="13" t="n"/>
      <c r="CR97" s="13" t="n"/>
      <c r="CS97" s="13" t="n"/>
      <c r="CT97" s="6" t="n"/>
      <c r="CU97" s="6" t="n"/>
      <c r="CV97" s="6" t="n"/>
    </row>
    <row r="98" ht="19.5" customHeight="1" s="126">
      <c r="BP98" s="12" t="n"/>
      <c r="BQ98" s="12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F98" s="13" t="n"/>
      <c r="CG98" s="13" t="n"/>
      <c r="CH98" s="13" t="n"/>
      <c r="CI98" s="13" t="n"/>
      <c r="CJ98" s="13" t="n"/>
      <c r="CK98" s="13" t="n"/>
      <c r="CL98" s="13" t="n"/>
      <c r="CM98" s="13" t="n"/>
      <c r="CN98" s="13" t="n"/>
      <c r="CO98" s="13" t="n"/>
      <c r="CP98" s="13" t="n"/>
      <c r="CQ98" s="13" t="n"/>
      <c r="CR98" s="13" t="n"/>
      <c r="CS98" s="13" t="n"/>
      <c r="CT98" s="6" t="n"/>
      <c r="CU98" s="6" t="n"/>
      <c r="CV98" s="6" t="n"/>
    </row>
    <row r="99" ht="19.5" customHeight="1" s="126">
      <c r="BP99" s="12" t="n"/>
      <c r="BQ99" s="12" t="n"/>
      <c r="BR99" s="6" t="n"/>
      <c r="BS99" s="6" t="n"/>
      <c r="BT99" s="6" t="n"/>
      <c r="BU99" s="6" t="n"/>
      <c r="BV99" s="6" t="n"/>
      <c r="BW99" s="6" t="n"/>
      <c r="BX99" s="6" t="n"/>
      <c r="BY99" s="6" t="n"/>
      <c r="BZ99" s="6" t="n"/>
      <c r="CA99" s="6" t="n"/>
      <c r="CB99" s="6" t="n"/>
      <c r="CC99" s="6" t="n"/>
      <c r="CD99" s="6" t="n"/>
      <c r="CF99" s="13" t="n"/>
      <c r="CG99" s="13" t="n"/>
      <c r="CH99" s="13" t="n"/>
      <c r="CI99" s="13" t="n"/>
      <c r="CJ99" s="13" t="n"/>
      <c r="CK99" s="13" t="n"/>
      <c r="CL99" s="13" t="n"/>
      <c r="CM99" s="13" t="n"/>
      <c r="CN99" s="13" t="n"/>
      <c r="CO99" s="13" t="n"/>
      <c r="CP99" s="13" t="n"/>
      <c r="CQ99" s="13" t="n"/>
      <c r="CR99" s="13" t="n"/>
      <c r="CS99" s="13" t="n"/>
      <c r="CT99" s="6" t="n"/>
      <c r="CU99" s="6" t="n"/>
      <c r="CV99" s="6" t="n"/>
    </row>
    <row r="100" ht="19.5" customHeight="1" s="126">
      <c r="BP100" s="12" t="n"/>
      <c r="BQ100" s="12" t="n"/>
      <c r="BR100" s="6" t="n"/>
      <c r="BS100" s="6" t="n"/>
      <c r="BT100" s="6" t="n"/>
      <c r="BU100" s="6" t="n"/>
      <c r="BV100" s="6" t="n"/>
      <c r="BW100" s="6" t="n"/>
      <c r="BX100" s="6" t="n"/>
      <c r="BY100" s="6" t="n"/>
      <c r="BZ100" s="6" t="n"/>
      <c r="CA100" s="6" t="n"/>
      <c r="CB100" s="6" t="n"/>
      <c r="CC100" s="6" t="n"/>
      <c r="CD100" s="6" t="n"/>
      <c r="CF100" s="13" t="n"/>
      <c r="CG100" s="13" t="n"/>
      <c r="CH100" s="13" t="n"/>
      <c r="CI100" s="13" t="n"/>
      <c r="CJ100" s="13" t="n"/>
      <c r="CK100" s="13" t="n"/>
      <c r="CL100" s="13" t="n"/>
      <c r="CM100" s="13" t="n"/>
      <c r="CN100" s="13" t="n"/>
      <c r="CO100" s="13" t="n"/>
      <c r="CP100" s="13" t="n"/>
      <c r="CQ100" s="13" t="n"/>
      <c r="CR100" s="13" t="n"/>
      <c r="CS100" s="13" t="n"/>
      <c r="CT100" s="6" t="n"/>
      <c r="CU100" s="6" t="n"/>
      <c r="CV100" s="6" t="n"/>
    </row>
    <row r="101" ht="19.5" customHeight="1" s="126">
      <c r="BP101" s="12" t="n"/>
      <c r="BQ101" s="12" t="n"/>
      <c r="BR101" s="6" t="n"/>
      <c r="BS101" s="6" t="n"/>
      <c r="BT101" s="6" t="n"/>
      <c r="BU101" s="6" t="n"/>
      <c r="BV101" s="6" t="n"/>
      <c r="BW101" s="6" t="n"/>
      <c r="BX101" s="6" t="n"/>
      <c r="BY101" s="6" t="n"/>
      <c r="BZ101" s="6" t="n"/>
      <c r="CA101" s="6" t="n"/>
      <c r="CB101" s="6" t="n"/>
      <c r="CC101" s="6" t="n"/>
      <c r="CD101" s="6" t="n"/>
      <c r="CF101" s="13" t="n"/>
      <c r="CG101" s="13" t="n"/>
      <c r="CH101" s="13" t="n"/>
      <c r="CI101" s="13" t="n"/>
      <c r="CJ101" s="13" t="n"/>
      <c r="CK101" s="13" t="n"/>
      <c r="CL101" s="13" t="n"/>
      <c r="CM101" s="13" t="n"/>
      <c r="CN101" s="13" t="n"/>
      <c r="CO101" s="13" t="n"/>
      <c r="CP101" s="13" t="n"/>
      <c r="CQ101" s="13" t="n"/>
      <c r="CR101" s="13" t="n"/>
      <c r="CS101" s="13" t="n"/>
      <c r="CT101" s="6" t="n"/>
      <c r="CU101" s="6" t="n"/>
      <c r="CV101" s="6" t="n"/>
    </row>
    <row r="102" ht="19.5" customHeight="1" s="126">
      <c r="BP102" s="12" t="n"/>
      <c r="BQ102" s="12" t="n"/>
      <c r="BR102" s="6" t="n"/>
      <c r="BS102" s="6" t="n"/>
      <c r="BT102" s="6" t="n"/>
      <c r="BU102" s="6" t="n"/>
      <c r="BV102" s="6" t="n"/>
      <c r="BW102" s="6" t="n"/>
      <c r="BX102" s="6" t="n"/>
      <c r="BY102" s="6" t="n"/>
      <c r="BZ102" s="6" t="n"/>
      <c r="CA102" s="6" t="n"/>
      <c r="CB102" s="6" t="n"/>
      <c r="CC102" s="6" t="n"/>
      <c r="CD102" s="6" t="n"/>
      <c r="CF102" s="13" t="n"/>
      <c r="CG102" s="13" t="n"/>
      <c r="CH102" s="13" t="n"/>
      <c r="CI102" s="13" t="n"/>
      <c r="CJ102" s="13" t="n"/>
      <c r="CK102" s="13" t="n"/>
      <c r="CL102" s="13" t="n"/>
      <c r="CM102" s="13" t="n"/>
      <c r="CN102" s="13" t="n"/>
      <c r="CO102" s="13" t="n"/>
      <c r="CP102" s="13" t="n"/>
      <c r="CQ102" s="13" t="n"/>
      <c r="CR102" s="13" t="n"/>
      <c r="CS102" s="13" t="n"/>
      <c r="CT102" s="6" t="n"/>
      <c r="CU102" s="6" t="n"/>
      <c r="CV102" s="6" t="n"/>
    </row>
    <row r="103" ht="19.5" customHeight="1" s="126">
      <c r="BP103" s="12" t="n"/>
      <c r="BQ103" s="12" t="n"/>
      <c r="BR103" s="6" t="n"/>
      <c r="BS103" s="6" t="n"/>
      <c r="BT103" s="6" t="n"/>
      <c r="BU103" s="6" t="n"/>
      <c r="BV103" s="6" t="n"/>
      <c r="BW103" s="6" t="n"/>
      <c r="BX103" s="6" t="n"/>
      <c r="BY103" s="6" t="n"/>
      <c r="BZ103" s="6" t="n"/>
      <c r="CA103" s="6" t="n"/>
      <c r="CB103" s="6" t="n"/>
      <c r="CC103" s="6" t="n"/>
      <c r="CD103" s="6" t="n"/>
      <c r="CF103" s="13" t="n"/>
      <c r="CG103" s="13" t="n"/>
      <c r="CH103" s="13" t="n"/>
      <c r="CI103" s="13" t="n"/>
      <c r="CJ103" s="13" t="n"/>
      <c r="CK103" s="13" t="n"/>
      <c r="CL103" s="13" t="n"/>
      <c r="CM103" s="13" t="n"/>
      <c r="CN103" s="13" t="n"/>
      <c r="CO103" s="13" t="n"/>
      <c r="CP103" s="13" t="n"/>
      <c r="CQ103" s="13" t="n"/>
      <c r="CR103" s="13" t="n"/>
      <c r="CS103" s="13" t="n"/>
      <c r="CT103" s="6" t="n"/>
      <c r="CU103" s="6" t="n"/>
      <c r="CV103" s="6" t="n"/>
    </row>
    <row r="104" ht="19.5" customHeight="1" s="126">
      <c r="BP104" s="12" t="n"/>
      <c r="BQ104" s="12" t="n"/>
      <c r="BR104" s="6" t="n"/>
      <c r="BS104" s="6" t="n"/>
      <c r="BT104" s="6" t="n"/>
      <c r="BU104" s="6" t="n"/>
      <c r="BV104" s="6" t="n"/>
      <c r="BW104" s="6" t="n"/>
      <c r="BX104" s="6" t="n"/>
      <c r="BY104" s="6" t="n"/>
      <c r="BZ104" s="6" t="n"/>
      <c r="CA104" s="6" t="n"/>
      <c r="CB104" s="6" t="n"/>
      <c r="CC104" s="6" t="n"/>
      <c r="CD104" s="6" t="n"/>
      <c r="CF104" s="13" t="n"/>
      <c r="CG104" s="13" t="n"/>
      <c r="CH104" s="13" t="n"/>
      <c r="CI104" s="13" t="n"/>
      <c r="CJ104" s="13" t="n"/>
      <c r="CK104" s="13" t="n"/>
      <c r="CL104" s="13" t="n"/>
      <c r="CM104" s="13" t="n"/>
      <c r="CN104" s="13" t="n"/>
      <c r="CO104" s="13" t="n"/>
      <c r="CP104" s="13" t="n"/>
      <c r="CQ104" s="13" t="n"/>
      <c r="CR104" s="13" t="n"/>
      <c r="CS104" s="13" t="n"/>
      <c r="CT104" s="6" t="n"/>
      <c r="CU104" s="6" t="n"/>
      <c r="CV104" s="6" t="n"/>
    </row>
    <row r="105" ht="19.5" customHeight="1" s="126">
      <c r="BP105" s="12" t="n"/>
      <c r="BQ105" s="12" t="n"/>
      <c r="BR105" s="6" t="n"/>
      <c r="BS105" s="6" t="n"/>
      <c r="BT105" s="6" t="n"/>
      <c r="BU105" s="6" t="n"/>
      <c r="BV105" s="6" t="n"/>
      <c r="BW105" s="6" t="n"/>
      <c r="BX105" s="6" t="n"/>
      <c r="BY105" s="6" t="n"/>
      <c r="BZ105" s="6" t="n"/>
      <c r="CA105" s="6" t="n"/>
      <c r="CB105" s="6" t="n"/>
      <c r="CC105" s="6" t="n"/>
      <c r="CD105" s="6" t="n"/>
      <c r="CF105" s="13" t="n"/>
      <c r="CG105" s="13" t="n"/>
      <c r="CH105" s="13" t="n"/>
      <c r="CI105" s="13" t="n"/>
      <c r="CJ105" s="13" t="n"/>
      <c r="CK105" s="13" t="n"/>
      <c r="CL105" s="13" t="n"/>
      <c r="CM105" s="13" t="n"/>
      <c r="CN105" s="13" t="n"/>
      <c r="CO105" s="13" t="n"/>
      <c r="CP105" s="13" t="n"/>
      <c r="CQ105" s="13" t="n"/>
      <c r="CR105" s="13" t="n"/>
      <c r="CS105" s="13" t="n"/>
      <c r="CT105" s="6" t="n"/>
      <c r="CU105" s="6" t="n"/>
      <c r="CV105" s="6" t="n"/>
    </row>
    <row r="106" ht="19.5" customHeight="1" s="126">
      <c r="BP106" s="12" t="n"/>
      <c r="BQ106" s="12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F106" s="13" t="n"/>
      <c r="CG106" s="13" t="n"/>
      <c r="CH106" s="13" t="n"/>
      <c r="CI106" s="13" t="n"/>
      <c r="CJ106" s="13" t="n"/>
      <c r="CK106" s="13" t="n"/>
      <c r="CL106" s="13" t="n"/>
      <c r="CM106" s="13" t="n"/>
      <c r="CN106" s="13" t="n"/>
      <c r="CO106" s="13" t="n"/>
      <c r="CP106" s="13" t="n"/>
      <c r="CQ106" s="13" t="n"/>
      <c r="CR106" s="13" t="n"/>
      <c r="CS106" s="13" t="n"/>
      <c r="CT106" s="6" t="n"/>
      <c r="CU106" s="6" t="n"/>
      <c r="CV106" s="6" t="n"/>
    </row>
    <row r="107" ht="19.5" customHeight="1" s="126">
      <c r="BP107" s="12" t="n"/>
      <c r="BQ107" s="12" t="n"/>
      <c r="BR107" s="6" t="n"/>
      <c r="BS107" s="6" t="n"/>
      <c r="BT107" s="6" t="n"/>
      <c r="BU107" s="6" t="n"/>
      <c r="BV107" s="6" t="n"/>
      <c r="BW107" s="6" t="n"/>
      <c r="BX107" s="6" t="n"/>
      <c r="BY107" s="6" t="n"/>
      <c r="BZ107" s="6" t="n"/>
      <c r="CA107" s="6" t="n"/>
      <c r="CB107" s="6" t="n"/>
      <c r="CC107" s="6" t="n"/>
      <c r="CD107" s="6" t="n"/>
      <c r="CF107" s="13" t="n"/>
      <c r="CG107" s="13" t="n"/>
      <c r="CH107" s="13" t="n"/>
      <c r="CI107" s="13" t="n"/>
      <c r="CJ107" s="13" t="n"/>
      <c r="CK107" s="13" t="n"/>
      <c r="CL107" s="13" t="n"/>
      <c r="CM107" s="13" t="n"/>
      <c r="CN107" s="13" t="n"/>
      <c r="CO107" s="13" t="n"/>
      <c r="CP107" s="13" t="n"/>
      <c r="CQ107" s="13" t="n"/>
      <c r="CR107" s="13" t="n"/>
      <c r="CS107" s="13" t="n"/>
      <c r="CT107" s="6" t="n"/>
      <c r="CU107" s="6" t="n"/>
      <c r="CV107" s="6" t="n"/>
    </row>
    <row r="108" ht="19.5" customHeight="1" s="126">
      <c r="BP108" s="12" t="n"/>
      <c r="BQ108" s="12" t="n"/>
      <c r="BR108" s="6" t="n"/>
      <c r="BS108" s="6" t="n"/>
      <c r="BT108" s="6" t="n"/>
      <c r="BU108" s="6" t="n"/>
      <c r="BV108" s="6" t="n"/>
      <c r="BW108" s="6" t="n"/>
      <c r="BX108" s="6" t="n"/>
      <c r="BY108" s="6" t="n"/>
      <c r="BZ108" s="6" t="n"/>
      <c r="CA108" s="6" t="n"/>
      <c r="CB108" s="6" t="n"/>
      <c r="CC108" s="6" t="n"/>
      <c r="CD108" s="6" t="n"/>
      <c r="CF108" s="13" t="n"/>
      <c r="CG108" s="13" t="n"/>
      <c r="CH108" s="13" t="n"/>
      <c r="CI108" s="13" t="n"/>
      <c r="CJ108" s="13" t="n"/>
      <c r="CK108" s="13" t="n"/>
      <c r="CL108" s="13" t="n"/>
      <c r="CM108" s="13" t="n"/>
      <c r="CN108" s="13" t="n"/>
      <c r="CO108" s="13" t="n"/>
      <c r="CP108" s="13" t="n"/>
      <c r="CQ108" s="13" t="n"/>
      <c r="CR108" s="13" t="n"/>
      <c r="CS108" s="13" t="n"/>
      <c r="CT108" s="6" t="n"/>
      <c r="CU108" s="6" t="n"/>
      <c r="CV108" s="6" t="n"/>
    </row>
    <row r="109" ht="19.5" customHeight="1" s="126">
      <c r="BP109" s="12" t="n"/>
      <c r="BQ109" s="12" t="n"/>
      <c r="BR109" s="6" t="n"/>
      <c r="BS109" s="6" t="n"/>
      <c r="BT109" s="6" t="n"/>
      <c r="BU109" s="6" t="n"/>
      <c r="BV109" s="6" t="n"/>
      <c r="BW109" s="6" t="n"/>
      <c r="BX109" s="6" t="n"/>
      <c r="BY109" s="6" t="n"/>
      <c r="BZ109" s="6" t="n"/>
      <c r="CA109" s="6" t="n"/>
      <c r="CB109" s="6" t="n"/>
      <c r="CC109" s="6" t="n"/>
      <c r="CD109" s="6" t="n"/>
      <c r="CF109" s="13" t="n"/>
      <c r="CG109" s="13" t="n"/>
      <c r="CH109" s="13" t="n"/>
      <c r="CI109" s="13" t="n"/>
      <c r="CJ109" s="13" t="n"/>
      <c r="CK109" s="13" t="n"/>
      <c r="CL109" s="13" t="n"/>
      <c r="CM109" s="13" t="n"/>
      <c r="CN109" s="13" t="n"/>
      <c r="CO109" s="13" t="n"/>
      <c r="CP109" s="13" t="n"/>
      <c r="CQ109" s="13" t="n"/>
      <c r="CR109" s="13" t="n"/>
      <c r="CS109" s="13" t="n"/>
      <c r="CT109" s="6" t="n"/>
      <c r="CU109" s="6" t="n"/>
      <c r="CV109" s="6" t="n"/>
    </row>
    <row r="110" ht="19.5" customHeight="1" s="126">
      <c r="BP110" s="12" t="n"/>
      <c r="BQ110" s="12" t="n"/>
      <c r="BR110" s="6" t="n"/>
      <c r="BS110" s="6" t="n"/>
      <c r="BT110" s="6" t="n"/>
      <c r="BU110" s="6" t="n"/>
      <c r="BV110" s="6" t="n"/>
      <c r="BW110" s="6" t="n"/>
      <c r="BX110" s="6" t="n"/>
      <c r="BY110" s="6" t="n"/>
      <c r="BZ110" s="6" t="n"/>
      <c r="CA110" s="6" t="n"/>
      <c r="CB110" s="6" t="n"/>
      <c r="CC110" s="6" t="n"/>
      <c r="CD110" s="6" t="n"/>
      <c r="CF110" s="13" t="n"/>
      <c r="CG110" s="13" t="n"/>
      <c r="CH110" s="13" t="n"/>
      <c r="CI110" s="13" t="n"/>
      <c r="CJ110" s="13" t="n"/>
      <c r="CK110" s="13" t="n"/>
      <c r="CL110" s="13" t="n"/>
      <c r="CM110" s="13" t="n"/>
      <c r="CN110" s="13" t="n"/>
      <c r="CO110" s="13" t="n"/>
      <c r="CP110" s="13" t="n"/>
      <c r="CQ110" s="13" t="n"/>
      <c r="CR110" s="13" t="n"/>
      <c r="CS110" s="13" t="n"/>
      <c r="CT110" s="6" t="n"/>
      <c r="CU110" s="6" t="n"/>
      <c r="CV110" s="6" t="n"/>
    </row>
    <row r="111" ht="19.5" customHeight="1" s="126">
      <c r="BP111" s="12" t="n"/>
      <c r="BQ111" s="12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F111" s="13" t="n"/>
      <c r="CG111" s="13" t="n"/>
      <c r="CH111" s="13" t="n"/>
      <c r="CI111" s="13" t="n"/>
      <c r="CJ111" s="13" t="n"/>
      <c r="CK111" s="13" t="n"/>
      <c r="CL111" s="13" t="n"/>
      <c r="CM111" s="13" t="n"/>
      <c r="CN111" s="13" t="n"/>
      <c r="CO111" s="13" t="n"/>
      <c r="CP111" s="13" t="n"/>
      <c r="CQ111" s="13" t="n"/>
      <c r="CR111" s="13" t="n"/>
      <c r="CS111" s="13" t="n"/>
      <c r="CT111" s="6" t="n"/>
      <c r="CU111" s="6" t="n"/>
      <c r="CV111" s="6" t="n"/>
    </row>
    <row r="112" ht="19.5" customHeight="1" s="126">
      <c r="BP112" s="12" t="n"/>
      <c r="BQ112" s="12" t="n"/>
      <c r="BR112" s="6" t="n"/>
      <c r="BS112" s="6" t="n"/>
      <c r="BT112" s="6" t="n"/>
      <c r="BU112" s="6" t="n"/>
      <c r="BV112" s="6" t="n"/>
      <c r="BW112" s="6" t="n"/>
      <c r="BX112" s="6" t="n"/>
      <c r="BY112" s="6" t="n"/>
      <c r="BZ112" s="6" t="n"/>
      <c r="CA112" s="6" t="n"/>
      <c r="CB112" s="6" t="n"/>
      <c r="CC112" s="6" t="n"/>
      <c r="CD112" s="6" t="n"/>
      <c r="CF112" s="13" t="n"/>
      <c r="CG112" s="13" t="n"/>
      <c r="CH112" s="13" t="n"/>
      <c r="CI112" s="13" t="n"/>
      <c r="CJ112" s="13" t="n"/>
      <c r="CK112" s="13" t="n"/>
      <c r="CL112" s="13" t="n"/>
      <c r="CM112" s="13" t="n"/>
      <c r="CN112" s="13" t="n"/>
      <c r="CO112" s="13" t="n"/>
      <c r="CP112" s="13" t="n"/>
      <c r="CQ112" s="13" t="n"/>
      <c r="CR112" s="13" t="n"/>
      <c r="CS112" s="13" t="n"/>
      <c r="CT112" s="6" t="n"/>
      <c r="CU112" s="6" t="n"/>
      <c r="CV112" s="6" t="n"/>
    </row>
    <row r="113" ht="19.5" customHeight="1" s="126">
      <c r="BP113" s="12" t="n"/>
      <c r="BQ113" s="12" t="n"/>
      <c r="BR113" s="6" t="n"/>
      <c r="BS113" s="6" t="n"/>
      <c r="BT113" s="6" t="n"/>
      <c r="BU113" s="6" t="n"/>
      <c r="BV113" s="6" t="n"/>
      <c r="BW113" s="6" t="n"/>
      <c r="BX113" s="6" t="n"/>
      <c r="BY113" s="6" t="n"/>
      <c r="BZ113" s="6" t="n"/>
      <c r="CA113" s="6" t="n"/>
      <c r="CB113" s="6" t="n"/>
      <c r="CC113" s="6" t="n"/>
      <c r="CD113" s="6" t="n"/>
      <c r="CF113" s="13" t="n"/>
      <c r="CG113" s="13" t="n"/>
      <c r="CH113" s="13" t="n"/>
      <c r="CI113" s="13" t="n"/>
      <c r="CJ113" s="13" t="n"/>
      <c r="CK113" s="13" t="n"/>
      <c r="CL113" s="13" t="n"/>
      <c r="CM113" s="13" t="n"/>
      <c r="CN113" s="13" t="n"/>
      <c r="CO113" s="13" t="n"/>
      <c r="CP113" s="13" t="n"/>
      <c r="CQ113" s="13" t="n"/>
      <c r="CR113" s="13" t="n"/>
      <c r="CS113" s="13" t="n"/>
      <c r="CT113" s="6" t="n"/>
      <c r="CU113" s="6" t="n"/>
      <c r="CV113" s="6" t="n"/>
    </row>
    <row r="114" ht="19.5" customHeight="1" s="126">
      <c r="BP114" s="12" t="n"/>
      <c r="BQ114" s="12" t="n"/>
      <c r="BR114" s="6" t="n"/>
      <c r="BS114" s="6" t="n"/>
      <c r="BT114" s="6" t="n"/>
      <c r="BU114" s="6" t="n"/>
      <c r="BV114" s="6" t="n"/>
      <c r="BW114" s="6" t="n"/>
      <c r="BX114" s="6" t="n"/>
      <c r="BY114" s="6" t="n"/>
      <c r="BZ114" s="6" t="n"/>
      <c r="CA114" s="6" t="n"/>
      <c r="CB114" s="6" t="n"/>
      <c r="CC114" s="6" t="n"/>
      <c r="CD114" s="6" t="n"/>
      <c r="CF114" s="13" t="n"/>
      <c r="CG114" s="13" t="n"/>
      <c r="CH114" s="13" t="n"/>
      <c r="CI114" s="13" t="n"/>
      <c r="CJ114" s="13" t="n"/>
      <c r="CK114" s="13" t="n"/>
      <c r="CL114" s="13" t="n"/>
      <c r="CM114" s="13" t="n"/>
      <c r="CN114" s="13" t="n"/>
      <c r="CO114" s="13" t="n"/>
      <c r="CP114" s="13" t="n"/>
      <c r="CQ114" s="13" t="n"/>
      <c r="CR114" s="13" t="n"/>
      <c r="CS114" s="13" t="n"/>
      <c r="CT114" s="6" t="n"/>
      <c r="CU114" s="6" t="n"/>
      <c r="CV114" s="6" t="n"/>
    </row>
    <row r="115" ht="19.5" customHeight="1" s="126">
      <c r="BP115" s="12" t="n"/>
      <c r="BQ115" s="12" t="n"/>
      <c r="BR115" s="6" t="n"/>
      <c r="BS115" s="6" t="n"/>
      <c r="BT115" s="6" t="n"/>
      <c r="BU115" s="6" t="n"/>
      <c r="BV115" s="6" t="n"/>
      <c r="BW115" s="6" t="n"/>
      <c r="BX115" s="6" t="n"/>
      <c r="BY115" s="6" t="n"/>
      <c r="BZ115" s="6" t="n"/>
      <c r="CA115" s="6" t="n"/>
      <c r="CB115" s="6" t="n"/>
      <c r="CC115" s="6" t="n"/>
      <c r="CD115" s="6" t="n"/>
      <c r="CF115" s="13" t="n"/>
      <c r="CG115" s="13" t="n"/>
      <c r="CH115" s="13" t="n"/>
      <c r="CI115" s="13" t="n"/>
      <c r="CJ115" s="13" t="n"/>
      <c r="CK115" s="13" t="n"/>
      <c r="CL115" s="13" t="n"/>
      <c r="CM115" s="13" t="n"/>
      <c r="CN115" s="13" t="n"/>
      <c r="CO115" s="13" t="n"/>
      <c r="CP115" s="13" t="n"/>
      <c r="CQ115" s="13" t="n"/>
      <c r="CR115" s="13" t="n"/>
      <c r="CS115" s="13" t="n"/>
      <c r="CT115" s="6" t="n"/>
      <c r="CU115" s="6" t="n"/>
      <c r="CV115" s="6" t="n"/>
    </row>
    <row r="116" ht="19.5" customHeight="1" s="126">
      <c r="BP116" s="12" t="n"/>
      <c r="BQ116" s="12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F116" s="13" t="n"/>
      <c r="CG116" s="13" t="n"/>
      <c r="CH116" s="13" t="n"/>
      <c r="CI116" s="13" t="n"/>
      <c r="CJ116" s="13" t="n"/>
      <c r="CK116" s="13" t="n"/>
      <c r="CL116" s="13" t="n"/>
      <c r="CM116" s="13" t="n"/>
      <c r="CN116" s="13" t="n"/>
      <c r="CO116" s="13" t="n"/>
      <c r="CP116" s="13" t="n"/>
      <c r="CQ116" s="13" t="n"/>
      <c r="CR116" s="13" t="n"/>
      <c r="CS116" s="13" t="n"/>
      <c r="CT116" s="6" t="n"/>
      <c r="CU116" s="6" t="n"/>
      <c r="CV116" s="6" t="n"/>
    </row>
    <row r="117" ht="19.5" customHeight="1" s="126">
      <c r="BP117" s="12" t="n"/>
      <c r="BQ117" s="12" t="n"/>
      <c r="BR117" s="6" t="n"/>
      <c r="BS117" s="6" t="n"/>
      <c r="BT117" s="6" t="n"/>
      <c r="BU117" s="6" t="n"/>
      <c r="BV117" s="6" t="n"/>
      <c r="BW117" s="6" t="n"/>
      <c r="BX117" s="6" t="n"/>
      <c r="BY117" s="6" t="n"/>
      <c r="BZ117" s="6" t="n"/>
      <c r="CA117" s="6" t="n"/>
      <c r="CB117" s="6" t="n"/>
      <c r="CC117" s="6" t="n"/>
      <c r="CD117" s="6" t="n"/>
      <c r="CF117" s="13" t="n"/>
      <c r="CG117" s="13" t="n"/>
      <c r="CH117" s="13" t="n"/>
      <c r="CI117" s="13" t="n"/>
      <c r="CJ117" s="13" t="n"/>
      <c r="CK117" s="13" t="n"/>
      <c r="CL117" s="13" t="n"/>
      <c r="CM117" s="13" t="n"/>
      <c r="CN117" s="13" t="n"/>
      <c r="CO117" s="13" t="n"/>
      <c r="CP117" s="13" t="n"/>
      <c r="CQ117" s="13" t="n"/>
      <c r="CR117" s="13" t="n"/>
      <c r="CS117" s="13" t="n"/>
      <c r="CT117" s="6" t="n"/>
      <c r="CU117" s="6" t="n"/>
      <c r="CV117" s="6" t="n"/>
    </row>
    <row r="118" ht="19.5" customHeight="1" s="126">
      <c r="BP118" s="12" t="n"/>
      <c r="BQ118" s="12" t="n"/>
      <c r="BR118" s="6" t="n"/>
      <c r="BS118" s="6" t="n"/>
      <c r="BT118" s="6" t="n"/>
      <c r="BU118" s="6" t="n"/>
      <c r="BV118" s="6" t="n"/>
      <c r="BW118" s="6" t="n"/>
      <c r="BX118" s="6" t="n"/>
      <c r="BY118" s="6" t="n"/>
      <c r="BZ118" s="6" t="n"/>
      <c r="CA118" s="6" t="n"/>
      <c r="CB118" s="6" t="n"/>
      <c r="CC118" s="6" t="n"/>
      <c r="CD118" s="6" t="n"/>
      <c r="CF118" s="13" t="n"/>
      <c r="CG118" s="13" t="n"/>
      <c r="CH118" s="13" t="n"/>
      <c r="CI118" s="13" t="n"/>
      <c r="CJ118" s="13" t="n"/>
      <c r="CK118" s="13" t="n"/>
      <c r="CL118" s="13" t="n"/>
      <c r="CM118" s="13" t="n"/>
      <c r="CN118" s="13" t="n"/>
      <c r="CO118" s="13" t="n"/>
      <c r="CP118" s="13" t="n"/>
      <c r="CQ118" s="13" t="n"/>
      <c r="CR118" s="13" t="n"/>
      <c r="CS118" s="13" t="n"/>
      <c r="CT118" s="6" t="n"/>
      <c r="CU118" s="6" t="n"/>
      <c r="CV118" s="6" t="n"/>
    </row>
    <row r="119" ht="19.5" customHeight="1" s="126">
      <c r="BP119" s="12" t="n"/>
      <c r="BQ119" s="12" t="n"/>
      <c r="BR119" s="6" t="n"/>
      <c r="BS119" s="6" t="n"/>
      <c r="BT119" s="6" t="n"/>
      <c r="BU119" s="6" t="n"/>
      <c r="BV119" s="6" t="n"/>
      <c r="BW119" s="6" t="n"/>
      <c r="BX119" s="6" t="n"/>
      <c r="BY119" s="6" t="n"/>
      <c r="BZ119" s="6" t="n"/>
      <c r="CA119" s="6" t="n"/>
      <c r="CB119" s="6" t="n"/>
      <c r="CC119" s="6" t="n"/>
      <c r="CD119" s="6" t="n"/>
      <c r="CF119" s="13" t="n"/>
      <c r="CG119" s="13" t="n"/>
      <c r="CH119" s="13" t="n"/>
      <c r="CI119" s="13" t="n"/>
      <c r="CJ119" s="13" t="n"/>
      <c r="CK119" s="13" t="n"/>
      <c r="CL119" s="13" t="n"/>
      <c r="CM119" s="13" t="n"/>
      <c r="CN119" s="13" t="n"/>
      <c r="CO119" s="13" t="n"/>
      <c r="CP119" s="13" t="n"/>
      <c r="CQ119" s="13" t="n"/>
      <c r="CR119" s="13" t="n"/>
      <c r="CS119" s="13" t="n"/>
      <c r="CT119" s="6" t="n"/>
      <c r="CU119" s="6" t="n"/>
      <c r="CV119" s="6" t="n"/>
    </row>
    <row r="120" ht="19.5" customHeight="1" s="126">
      <c r="BP120" s="12" t="n"/>
      <c r="BQ120" s="12" t="n"/>
      <c r="BR120" s="6" t="n"/>
      <c r="BS120" s="6" t="n"/>
      <c r="BT120" s="6" t="n"/>
      <c r="BU120" s="6" t="n"/>
      <c r="BV120" s="6" t="n"/>
      <c r="BW120" s="6" t="n"/>
      <c r="BX120" s="6" t="n"/>
      <c r="BY120" s="6" t="n"/>
      <c r="BZ120" s="6" t="n"/>
      <c r="CA120" s="6" t="n"/>
      <c r="CB120" s="6" t="n"/>
      <c r="CC120" s="6" t="n"/>
      <c r="CD120" s="6" t="n"/>
      <c r="CF120" s="13" t="n"/>
      <c r="CG120" s="13" t="n"/>
      <c r="CH120" s="13" t="n"/>
      <c r="CI120" s="13" t="n"/>
      <c r="CJ120" s="13" t="n"/>
      <c r="CK120" s="13" t="n"/>
      <c r="CL120" s="13" t="n"/>
      <c r="CM120" s="13" t="n"/>
      <c r="CN120" s="13" t="n"/>
      <c r="CO120" s="13" t="n"/>
      <c r="CP120" s="13" t="n"/>
      <c r="CQ120" s="13" t="n"/>
      <c r="CR120" s="13" t="n"/>
      <c r="CS120" s="13" t="n"/>
      <c r="CT120" s="6" t="n"/>
      <c r="CU120" s="6" t="n"/>
      <c r="CV120" s="6" t="n"/>
    </row>
    <row r="121" ht="19.5" customHeight="1" s="126">
      <c r="BP121" s="12" t="n"/>
      <c r="BQ121" s="12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F121" s="13" t="n"/>
      <c r="CG121" s="13" t="n"/>
      <c r="CH121" s="13" t="n"/>
      <c r="CI121" s="13" t="n"/>
      <c r="CJ121" s="13" t="n"/>
      <c r="CK121" s="13" t="n"/>
      <c r="CL121" s="13" t="n"/>
      <c r="CM121" s="13" t="n"/>
      <c r="CN121" s="13" t="n"/>
      <c r="CO121" s="13" t="n"/>
      <c r="CP121" s="13" t="n"/>
      <c r="CQ121" s="13" t="n"/>
      <c r="CR121" s="13" t="n"/>
      <c r="CS121" s="13" t="n"/>
      <c r="CT121" s="6" t="n"/>
      <c r="CU121" s="6" t="n"/>
      <c r="CV121" s="6" t="n"/>
    </row>
    <row r="122" ht="19.5" customHeight="1" s="126">
      <c r="BP122" s="12" t="n"/>
      <c r="BQ122" s="12" t="n"/>
      <c r="BR122" s="6" t="n"/>
      <c r="BS122" s="6" t="n"/>
      <c r="BT122" s="6" t="n"/>
      <c r="BU122" s="6" t="n"/>
      <c r="BV122" s="6" t="n"/>
      <c r="BW122" s="6" t="n"/>
      <c r="BX122" s="6" t="n"/>
      <c r="BY122" s="6" t="n"/>
      <c r="BZ122" s="6" t="n"/>
      <c r="CA122" s="6" t="n"/>
      <c r="CB122" s="6" t="n"/>
      <c r="CC122" s="6" t="n"/>
      <c r="CD122" s="6" t="n"/>
      <c r="CF122" s="13" t="n"/>
      <c r="CG122" s="13" t="n"/>
      <c r="CH122" s="13" t="n"/>
      <c r="CI122" s="13" t="n"/>
      <c r="CJ122" s="13" t="n"/>
      <c r="CK122" s="13" t="n"/>
      <c r="CL122" s="13" t="n"/>
      <c r="CM122" s="13" t="n"/>
      <c r="CN122" s="13" t="n"/>
      <c r="CO122" s="13" t="n"/>
      <c r="CP122" s="13" t="n"/>
      <c r="CQ122" s="13" t="n"/>
      <c r="CR122" s="13" t="n"/>
      <c r="CS122" s="13" t="n"/>
      <c r="CT122" s="6" t="n"/>
      <c r="CU122" s="6" t="n"/>
      <c r="CV122" s="6" t="n"/>
    </row>
    <row r="123" ht="19.5" customHeight="1" s="126">
      <c r="BP123" s="12" t="n"/>
      <c r="BQ123" s="12" t="n"/>
      <c r="BR123" s="6" t="n"/>
      <c r="BS123" s="6" t="n"/>
      <c r="BT123" s="6" t="n"/>
      <c r="BU123" s="6" t="n"/>
      <c r="BV123" s="6" t="n"/>
      <c r="BW123" s="6" t="n"/>
      <c r="BX123" s="6" t="n"/>
      <c r="BY123" s="6" t="n"/>
      <c r="BZ123" s="6" t="n"/>
      <c r="CA123" s="6" t="n"/>
      <c r="CB123" s="6" t="n"/>
      <c r="CC123" s="6" t="n"/>
      <c r="CD123" s="6" t="n"/>
      <c r="CF123" s="13" t="n"/>
      <c r="CG123" s="13" t="n"/>
      <c r="CH123" s="13" t="n"/>
      <c r="CI123" s="13" t="n"/>
      <c r="CJ123" s="13" t="n"/>
      <c r="CK123" s="13" t="n"/>
      <c r="CL123" s="13" t="n"/>
      <c r="CM123" s="13" t="n"/>
      <c r="CN123" s="13" t="n"/>
      <c r="CO123" s="13" t="n"/>
      <c r="CP123" s="13" t="n"/>
      <c r="CQ123" s="13" t="n"/>
      <c r="CR123" s="13" t="n"/>
      <c r="CS123" s="13" t="n"/>
      <c r="CT123" s="6" t="n"/>
      <c r="CU123" s="6" t="n"/>
      <c r="CV123" s="6" t="n"/>
    </row>
    <row r="124" ht="19.5" customHeight="1" s="126">
      <c r="BP124" s="12" t="n"/>
      <c r="BQ124" s="12" t="n"/>
      <c r="BR124" s="6" t="n"/>
      <c r="BS124" s="6" t="n"/>
      <c r="BT124" s="6" t="n"/>
      <c r="BU124" s="6" t="n"/>
      <c r="BV124" s="6" t="n"/>
      <c r="BW124" s="6" t="n"/>
      <c r="BX124" s="6" t="n"/>
      <c r="BY124" s="6" t="n"/>
      <c r="BZ124" s="6" t="n"/>
      <c r="CA124" s="6" t="n"/>
      <c r="CB124" s="6" t="n"/>
      <c r="CC124" s="6" t="n"/>
      <c r="CD124" s="6" t="n"/>
      <c r="CF124" s="13" t="n"/>
      <c r="CG124" s="13" t="n"/>
      <c r="CH124" s="13" t="n"/>
      <c r="CI124" s="13" t="n"/>
      <c r="CJ124" s="13" t="n"/>
      <c r="CK124" s="13" t="n"/>
      <c r="CL124" s="13" t="n"/>
      <c r="CM124" s="13" t="n"/>
      <c r="CN124" s="13" t="n"/>
      <c r="CO124" s="13" t="n"/>
      <c r="CP124" s="13" t="n"/>
      <c r="CQ124" s="13" t="n"/>
      <c r="CR124" s="13" t="n"/>
      <c r="CS124" s="13" t="n"/>
      <c r="CT124" s="6" t="n"/>
      <c r="CU124" s="6" t="n"/>
      <c r="CV124" s="6" t="n"/>
    </row>
    <row r="125" ht="19.5" customHeight="1" s="126">
      <c r="BP125" s="12" t="n"/>
      <c r="BQ125" s="12" t="n"/>
      <c r="BR125" s="6" t="n"/>
      <c r="BS125" s="6" t="n"/>
      <c r="BT125" s="6" t="n"/>
      <c r="BU125" s="6" t="n"/>
      <c r="BV125" s="6" t="n"/>
      <c r="BW125" s="6" t="n"/>
      <c r="BX125" s="6" t="n"/>
      <c r="BY125" s="6" t="n"/>
      <c r="BZ125" s="6" t="n"/>
      <c r="CA125" s="6" t="n"/>
      <c r="CB125" s="6" t="n"/>
      <c r="CC125" s="6" t="n"/>
      <c r="CD125" s="6" t="n"/>
      <c r="CF125" s="13" t="n"/>
      <c r="CG125" s="13" t="n"/>
      <c r="CH125" s="13" t="n"/>
      <c r="CI125" s="13" t="n"/>
      <c r="CJ125" s="13" t="n"/>
      <c r="CK125" s="13" t="n"/>
      <c r="CL125" s="13" t="n"/>
      <c r="CM125" s="13" t="n"/>
      <c r="CN125" s="13" t="n"/>
      <c r="CO125" s="13" t="n"/>
      <c r="CP125" s="13" t="n"/>
      <c r="CQ125" s="13" t="n"/>
      <c r="CR125" s="13" t="n"/>
      <c r="CS125" s="13" t="n"/>
      <c r="CT125" s="6" t="n"/>
      <c r="CU125" s="6" t="n"/>
      <c r="CV125" s="6" t="n"/>
    </row>
    <row r="126" ht="19.5" customHeight="1" s="126">
      <c r="BP126" s="12" t="n"/>
      <c r="BQ126" s="12" t="n"/>
      <c r="BR126" s="6" t="n"/>
      <c r="BS126" s="6" t="n"/>
      <c r="BT126" s="6" t="n"/>
      <c r="BU126" s="6" t="n"/>
      <c r="BV126" s="6" t="n"/>
      <c r="BW126" s="6" t="n"/>
      <c r="BX126" s="6" t="n"/>
      <c r="BY126" s="6" t="n"/>
      <c r="BZ126" s="6" t="n"/>
      <c r="CA126" s="6" t="n"/>
      <c r="CB126" s="6" t="n"/>
      <c r="CC126" s="6" t="n"/>
      <c r="CD126" s="6" t="n"/>
      <c r="CF126" s="13" t="n"/>
      <c r="CG126" s="13" t="n"/>
      <c r="CH126" s="13" t="n"/>
      <c r="CI126" s="13" t="n"/>
      <c r="CJ126" s="13" t="n"/>
      <c r="CK126" s="13" t="n"/>
      <c r="CL126" s="13" t="n"/>
      <c r="CM126" s="13" t="n"/>
      <c r="CN126" s="13" t="n"/>
      <c r="CO126" s="13" t="n"/>
      <c r="CP126" s="13" t="n"/>
      <c r="CQ126" s="13" t="n"/>
      <c r="CR126" s="13" t="n"/>
      <c r="CS126" s="13" t="n"/>
      <c r="CT126" s="6" t="n"/>
      <c r="CU126" s="6" t="n"/>
      <c r="CV126" s="6" t="n"/>
    </row>
    <row r="127" ht="19.5" customHeight="1" s="126">
      <c r="BP127" s="12" t="n"/>
      <c r="BQ127" s="12" t="n"/>
      <c r="BR127" s="6" t="n"/>
      <c r="BS127" s="6" t="n"/>
      <c r="BT127" s="6" t="n"/>
      <c r="BU127" s="6" t="n"/>
      <c r="BV127" s="6" t="n"/>
      <c r="BW127" s="6" t="n"/>
      <c r="BX127" s="6" t="n"/>
      <c r="BY127" s="6" t="n"/>
      <c r="BZ127" s="6" t="n"/>
      <c r="CA127" s="6" t="n"/>
      <c r="CB127" s="6" t="n"/>
      <c r="CC127" s="6" t="n"/>
      <c r="CD127" s="6" t="n"/>
      <c r="CF127" s="13" t="n"/>
      <c r="CG127" s="13" t="n"/>
      <c r="CH127" s="13" t="n"/>
      <c r="CI127" s="13" t="n"/>
      <c r="CJ127" s="13" t="n"/>
      <c r="CK127" s="13" t="n"/>
      <c r="CL127" s="13" t="n"/>
      <c r="CM127" s="13" t="n"/>
      <c r="CN127" s="13" t="n"/>
      <c r="CO127" s="13" t="n"/>
      <c r="CP127" s="13" t="n"/>
      <c r="CQ127" s="13" t="n"/>
      <c r="CR127" s="13" t="n"/>
      <c r="CS127" s="13" t="n"/>
      <c r="CT127" s="6" t="n"/>
      <c r="CU127" s="6" t="n"/>
      <c r="CV127" s="6" t="n"/>
    </row>
    <row r="128" ht="19.5" customHeight="1" s="126">
      <c r="BP128" s="12" t="n"/>
      <c r="BQ128" s="12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F128" s="13" t="n"/>
      <c r="CG128" s="13" t="n"/>
      <c r="CH128" s="13" t="n"/>
      <c r="CI128" s="13" t="n"/>
      <c r="CJ128" s="13" t="n"/>
      <c r="CK128" s="13" t="n"/>
      <c r="CL128" s="13" t="n"/>
      <c r="CM128" s="13" t="n"/>
      <c r="CN128" s="13" t="n"/>
      <c r="CO128" s="13" t="n"/>
      <c r="CP128" s="13" t="n"/>
      <c r="CQ128" s="13" t="n"/>
      <c r="CR128" s="13" t="n"/>
      <c r="CS128" s="13" t="n"/>
      <c r="CT128" s="6" t="n"/>
      <c r="CU128" s="6" t="n"/>
      <c r="CV128" s="6" t="n"/>
    </row>
    <row r="129" ht="19.5" customHeight="1" s="126">
      <c r="BP129" s="12" t="n"/>
      <c r="BQ129" s="12" t="n"/>
      <c r="BR129" s="6" t="n"/>
      <c r="BS129" s="6" t="n"/>
      <c r="BT129" s="6" t="n"/>
      <c r="BU129" s="6" t="n"/>
      <c r="BV129" s="6" t="n"/>
      <c r="BW129" s="6" t="n"/>
      <c r="BX129" s="6" t="n"/>
      <c r="BY129" s="6" t="n"/>
      <c r="BZ129" s="6" t="n"/>
      <c r="CA129" s="6" t="n"/>
      <c r="CB129" s="6" t="n"/>
      <c r="CC129" s="6" t="n"/>
      <c r="CD129" s="6" t="n"/>
      <c r="CF129" s="13" t="n"/>
      <c r="CG129" s="13" t="n"/>
      <c r="CH129" s="13" t="n"/>
      <c r="CI129" s="13" t="n"/>
      <c r="CJ129" s="13" t="n"/>
      <c r="CK129" s="13" t="n"/>
      <c r="CL129" s="13" t="n"/>
      <c r="CM129" s="13" t="n"/>
      <c r="CN129" s="13" t="n"/>
      <c r="CO129" s="13" t="n"/>
      <c r="CP129" s="13" t="n"/>
      <c r="CQ129" s="13" t="n"/>
      <c r="CR129" s="13" t="n"/>
      <c r="CS129" s="13" t="n"/>
      <c r="CT129" s="6" t="n"/>
      <c r="CU129" s="6" t="n"/>
      <c r="CV129" s="6" t="n"/>
    </row>
    <row r="130" ht="19.5" customHeight="1" s="126">
      <c r="BP130" s="12" t="n"/>
      <c r="BQ130" s="12" t="n"/>
      <c r="BR130" s="6" t="n"/>
      <c r="BS130" s="6" t="n"/>
      <c r="BT130" s="6" t="n"/>
      <c r="BU130" s="6" t="n"/>
      <c r="BV130" s="6" t="n"/>
      <c r="BW130" s="6" t="n"/>
      <c r="BX130" s="6" t="n"/>
      <c r="BY130" s="6" t="n"/>
      <c r="BZ130" s="6" t="n"/>
      <c r="CA130" s="6" t="n"/>
      <c r="CB130" s="6" t="n"/>
      <c r="CC130" s="6" t="n"/>
      <c r="CD130" s="6" t="n"/>
      <c r="CF130" s="13" t="n"/>
      <c r="CG130" s="13" t="n"/>
      <c r="CH130" s="13" t="n"/>
      <c r="CI130" s="13" t="n"/>
      <c r="CJ130" s="13" t="n"/>
      <c r="CK130" s="13" t="n"/>
      <c r="CL130" s="13" t="n"/>
      <c r="CM130" s="13" t="n"/>
      <c r="CN130" s="13" t="n"/>
      <c r="CO130" s="13" t="n"/>
      <c r="CP130" s="13" t="n"/>
      <c r="CQ130" s="13" t="n"/>
      <c r="CR130" s="13" t="n"/>
      <c r="CS130" s="13" t="n"/>
      <c r="CT130" s="6" t="n"/>
      <c r="CU130" s="6" t="n"/>
      <c r="CV130" s="6" t="n"/>
    </row>
    <row r="131" ht="19.5" customHeight="1" s="126">
      <c r="BP131" s="12" t="n"/>
      <c r="BQ131" s="12" t="n"/>
      <c r="BR131" s="6" t="n"/>
      <c r="BS131" s="6" t="n"/>
      <c r="BT131" s="6" t="n"/>
      <c r="BU131" s="6" t="n"/>
      <c r="BV131" s="6" t="n"/>
      <c r="BW131" s="6" t="n"/>
      <c r="BX131" s="6" t="n"/>
      <c r="BY131" s="6" t="n"/>
      <c r="BZ131" s="6" t="n"/>
      <c r="CA131" s="6" t="n"/>
      <c r="CB131" s="6" t="n"/>
      <c r="CC131" s="6" t="n"/>
      <c r="CD131" s="6" t="n"/>
      <c r="CF131" s="13" t="n"/>
      <c r="CG131" s="13" t="n"/>
      <c r="CH131" s="13" t="n"/>
      <c r="CI131" s="13" t="n"/>
      <c r="CJ131" s="13" t="n"/>
      <c r="CK131" s="13" t="n"/>
      <c r="CL131" s="13" t="n"/>
      <c r="CM131" s="13" t="n"/>
      <c r="CN131" s="13" t="n"/>
      <c r="CO131" s="13" t="n"/>
      <c r="CP131" s="13" t="n"/>
      <c r="CQ131" s="13" t="n"/>
      <c r="CR131" s="13" t="n"/>
      <c r="CS131" s="13" t="n"/>
      <c r="CT131" s="6" t="n"/>
      <c r="CU131" s="6" t="n"/>
      <c r="CV131" s="6" t="n"/>
    </row>
    <row r="132" ht="19.5" customHeight="1" s="126">
      <c r="BP132" s="12" t="n"/>
      <c r="BQ132" s="12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F132" s="13" t="n"/>
      <c r="CG132" s="13" t="n"/>
      <c r="CH132" s="13" t="n"/>
      <c r="CI132" s="13" t="n"/>
      <c r="CJ132" s="13" t="n"/>
      <c r="CK132" s="13" t="n"/>
      <c r="CL132" s="13" t="n"/>
      <c r="CM132" s="13" t="n"/>
      <c r="CN132" s="13" t="n"/>
      <c r="CO132" s="13" t="n"/>
      <c r="CP132" s="13" t="n"/>
      <c r="CQ132" s="13" t="n"/>
      <c r="CR132" s="13" t="n"/>
      <c r="CS132" s="13" t="n"/>
      <c r="CT132" s="6" t="n"/>
      <c r="CU132" s="6" t="n"/>
      <c r="CV132" s="6" t="n"/>
    </row>
    <row r="133" ht="19.5" customHeight="1" s="126">
      <c r="BP133" s="12" t="n"/>
      <c r="BQ133" s="12" t="n"/>
      <c r="BR133" s="6" t="n"/>
      <c r="BS133" s="6" t="n"/>
      <c r="BT133" s="6" t="n"/>
      <c r="BU133" s="6" t="n"/>
      <c r="BV133" s="6" t="n"/>
      <c r="BW133" s="6" t="n"/>
      <c r="BX133" s="6" t="n"/>
      <c r="BY133" s="6" t="n"/>
      <c r="BZ133" s="6" t="n"/>
      <c r="CA133" s="6" t="n"/>
      <c r="CB133" s="6" t="n"/>
      <c r="CC133" s="6" t="n"/>
      <c r="CD133" s="6" t="n"/>
      <c r="CF133" s="13" t="n"/>
      <c r="CG133" s="13" t="n"/>
      <c r="CH133" s="13" t="n"/>
      <c r="CI133" s="13" t="n"/>
      <c r="CJ133" s="13" t="n"/>
      <c r="CK133" s="13" t="n"/>
      <c r="CL133" s="13" t="n"/>
      <c r="CM133" s="13" t="n"/>
      <c r="CN133" s="13" t="n"/>
      <c r="CO133" s="13" t="n"/>
      <c r="CP133" s="13" t="n"/>
      <c r="CQ133" s="13" t="n"/>
      <c r="CR133" s="13" t="n"/>
      <c r="CS133" s="13" t="n"/>
      <c r="CT133" s="6" t="n"/>
      <c r="CU133" s="6" t="n"/>
      <c r="CV133" s="6" t="n"/>
    </row>
    <row r="134" ht="19.5" customHeight="1" s="126">
      <c r="BP134" s="12" t="n"/>
      <c r="BQ134" s="12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F134" s="13" t="n"/>
      <c r="CG134" s="13" t="n"/>
      <c r="CH134" s="13" t="n"/>
      <c r="CI134" s="13" t="n"/>
      <c r="CJ134" s="13" t="n"/>
      <c r="CK134" s="13" t="n"/>
      <c r="CL134" s="13" t="n"/>
      <c r="CM134" s="13" t="n"/>
      <c r="CN134" s="13" t="n"/>
      <c r="CO134" s="13" t="n"/>
      <c r="CP134" s="13" t="n"/>
      <c r="CQ134" s="13" t="n"/>
      <c r="CR134" s="13" t="n"/>
      <c r="CS134" s="13" t="n"/>
      <c r="CT134" s="6" t="n"/>
      <c r="CU134" s="6" t="n"/>
      <c r="CV134" s="6" t="n"/>
    </row>
    <row r="135" ht="19.5" customHeight="1" s="126">
      <c r="BP135" s="12" t="n"/>
      <c r="BQ135" s="12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F135" s="13" t="n"/>
      <c r="CG135" s="13" t="n"/>
      <c r="CH135" s="13" t="n"/>
      <c r="CI135" s="13" t="n"/>
      <c r="CJ135" s="13" t="n"/>
      <c r="CK135" s="13" t="n"/>
      <c r="CL135" s="13" t="n"/>
      <c r="CM135" s="13" t="n"/>
      <c r="CN135" s="13" t="n"/>
      <c r="CO135" s="13" t="n"/>
      <c r="CP135" s="13" t="n"/>
      <c r="CQ135" s="13" t="n"/>
      <c r="CR135" s="13" t="n"/>
      <c r="CS135" s="13" t="n"/>
      <c r="CT135" s="6" t="n"/>
      <c r="CU135" s="6" t="n"/>
      <c r="CV135" s="6" t="n"/>
    </row>
    <row r="136" ht="19.5" customHeight="1" s="126">
      <c r="BP136" s="12" t="n"/>
      <c r="BQ136" s="12" t="n"/>
      <c r="BR136" s="6" t="n"/>
      <c r="BS136" s="6" t="n"/>
      <c r="BT136" s="6" t="n"/>
      <c r="BU136" s="6" t="n"/>
      <c r="BV136" s="6" t="n"/>
      <c r="BW136" s="6" t="n"/>
      <c r="BX136" s="6" t="n"/>
      <c r="BY136" s="6" t="n"/>
      <c r="BZ136" s="6" t="n"/>
      <c r="CA136" s="6" t="n"/>
      <c r="CB136" s="6" t="n"/>
      <c r="CC136" s="6" t="n"/>
      <c r="CD136" s="6" t="n"/>
      <c r="CF136" s="13" t="n"/>
      <c r="CG136" s="13" t="n"/>
      <c r="CH136" s="13" t="n"/>
      <c r="CI136" s="13" t="n"/>
      <c r="CJ136" s="13" t="n"/>
      <c r="CK136" s="13" t="n"/>
      <c r="CL136" s="13" t="n"/>
      <c r="CM136" s="13" t="n"/>
      <c r="CN136" s="13" t="n"/>
      <c r="CO136" s="13" t="n"/>
      <c r="CP136" s="13" t="n"/>
      <c r="CQ136" s="13" t="n"/>
      <c r="CR136" s="13" t="n"/>
      <c r="CS136" s="13" t="n"/>
      <c r="CT136" s="6" t="n"/>
      <c r="CU136" s="6" t="n"/>
      <c r="CV136" s="6" t="n"/>
    </row>
    <row r="137" ht="19.5" customHeight="1" s="126">
      <c r="BP137" s="12" t="n"/>
      <c r="BQ137" s="12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F137" s="13" t="n"/>
      <c r="CG137" s="13" t="n"/>
      <c r="CH137" s="13" t="n"/>
      <c r="CI137" s="13" t="n"/>
      <c r="CJ137" s="13" t="n"/>
      <c r="CK137" s="13" t="n"/>
      <c r="CL137" s="13" t="n"/>
      <c r="CM137" s="13" t="n"/>
      <c r="CN137" s="13" t="n"/>
      <c r="CO137" s="13" t="n"/>
      <c r="CP137" s="13" t="n"/>
      <c r="CQ137" s="13" t="n"/>
      <c r="CR137" s="13" t="n"/>
      <c r="CS137" s="13" t="n"/>
      <c r="CT137" s="6" t="n"/>
      <c r="CU137" s="6" t="n"/>
      <c r="CV137" s="6" t="n"/>
    </row>
    <row r="138" ht="19.5" customHeight="1" s="126">
      <c r="BP138" s="12" t="n"/>
      <c r="BQ138" s="12" t="n"/>
      <c r="BR138" s="6" t="n"/>
      <c r="BS138" s="6" t="n"/>
      <c r="BT138" s="6" t="n"/>
      <c r="BU138" s="6" t="n"/>
      <c r="BV138" s="6" t="n"/>
      <c r="BW138" s="6" t="n"/>
      <c r="BX138" s="6" t="n"/>
      <c r="BY138" s="6" t="n"/>
      <c r="BZ138" s="6" t="n"/>
      <c r="CA138" s="6" t="n"/>
      <c r="CB138" s="6" t="n"/>
      <c r="CC138" s="6" t="n"/>
      <c r="CD138" s="6" t="n"/>
      <c r="CF138" s="13" t="n"/>
      <c r="CG138" s="13" t="n"/>
      <c r="CH138" s="13" t="n"/>
      <c r="CI138" s="13" t="n"/>
      <c r="CJ138" s="13" t="n"/>
      <c r="CK138" s="13" t="n"/>
      <c r="CL138" s="13" t="n"/>
      <c r="CM138" s="13" t="n"/>
      <c r="CN138" s="13" t="n"/>
      <c r="CO138" s="13" t="n"/>
      <c r="CP138" s="13" t="n"/>
      <c r="CQ138" s="13" t="n"/>
      <c r="CR138" s="13" t="n"/>
      <c r="CS138" s="13" t="n"/>
      <c r="CT138" s="6" t="n"/>
      <c r="CU138" s="6" t="n"/>
      <c r="CV138" s="6" t="n"/>
    </row>
    <row r="139" ht="19.5" customHeight="1" s="126">
      <c r="BP139" s="12" t="n"/>
      <c r="BQ139" s="12" t="n"/>
      <c r="BR139" s="6" t="n"/>
      <c r="BS139" s="6" t="n"/>
      <c r="BT139" s="6" t="n"/>
      <c r="BU139" s="6" t="n"/>
      <c r="BV139" s="6" t="n"/>
      <c r="BW139" s="6" t="n"/>
      <c r="BX139" s="6" t="n"/>
      <c r="BY139" s="6" t="n"/>
      <c r="BZ139" s="6" t="n"/>
      <c r="CA139" s="6" t="n"/>
      <c r="CB139" s="6" t="n"/>
      <c r="CC139" s="6" t="n"/>
      <c r="CD139" s="6" t="n"/>
      <c r="CF139" s="13" t="n"/>
      <c r="CG139" s="13" t="n"/>
      <c r="CH139" s="13" t="n"/>
      <c r="CI139" s="13" t="n"/>
      <c r="CJ139" s="13" t="n"/>
      <c r="CK139" s="13" t="n"/>
      <c r="CL139" s="13" t="n"/>
      <c r="CM139" s="13" t="n"/>
      <c r="CN139" s="13" t="n"/>
      <c r="CO139" s="13" t="n"/>
      <c r="CP139" s="13" t="n"/>
      <c r="CQ139" s="13" t="n"/>
      <c r="CR139" s="13" t="n"/>
      <c r="CS139" s="13" t="n"/>
      <c r="CT139" s="6" t="n"/>
      <c r="CU139" s="6" t="n"/>
      <c r="CV139" s="6" t="n"/>
    </row>
    <row r="140" ht="19.5" customHeight="1" s="126">
      <c r="BP140" s="12" t="n"/>
      <c r="BQ140" s="12" t="n"/>
      <c r="BR140" s="6" t="n"/>
      <c r="BS140" s="6" t="n"/>
      <c r="BT140" s="6" t="n"/>
      <c r="BU140" s="6" t="n"/>
      <c r="BV140" s="6" t="n"/>
      <c r="BW140" s="6" t="n"/>
      <c r="BX140" s="6" t="n"/>
      <c r="BY140" s="6" t="n"/>
      <c r="BZ140" s="6" t="n"/>
      <c r="CA140" s="6" t="n"/>
      <c r="CB140" s="6" t="n"/>
      <c r="CC140" s="6" t="n"/>
      <c r="CD140" s="6" t="n"/>
      <c r="CF140" s="13" t="n"/>
      <c r="CG140" s="13" t="n"/>
      <c r="CH140" s="13" t="n"/>
      <c r="CI140" s="13" t="n"/>
      <c r="CJ140" s="13" t="n"/>
      <c r="CK140" s="13" t="n"/>
      <c r="CL140" s="13" t="n"/>
      <c r="CM140" s="13" t="n"/>
      <c r="CN140" s="13" t="n"/>
      <c r="CO140" s="13" t="n"/>
      <c r="CP140" s="13" t="n"/>
      <c r="CQ140" s="13" t="n"/>
      <c r="CR140" s="13" t="n"/>
      <c r="CS140" s="13" t="n"/>
      <c r="CT140" s="6" t="n"/>
      <c r="CU140" s="6" t="n"/>
      <c r="CV140" s="6" t="n"/>
    </row>
    <row r="141" ht="19.5" customHeight="1" s="126">
      <c r="BP141" s="12" t="n"/>
      <c r="BQ141" s="12" t="n"/>
      <c r="BR141" s="6" t="n"/>
      <c r="BS141" s="6" t="n"/>
      <c r="BT141" s="6" t="n"/>
      <c r="BU141" s="6" t="n"/>
      <c r="BV141" s="6" t="n"/>
      <c r="BW141" s="6" t="n"/>
      <c r="BX141" s="6" t="n"/>
      <c r="BY141" s="6" t="n"/>
      <c r="BZ141" s="6" t="n"/>
      <c r="CA141" s="6" t="n"/>
      <c r="CB141" s="6" t="n"/>
      <c r="CC141" s="6" t="n"/>
      <c r="CD141" s="6" t="n"/>
      <c r="CF141" s="13" t="n"/>
      <c r="CG141" s="13" t="n"/>
      <c r="CH141" s="13" t="n"/>
      <c r="CI141" s="13" t="n"/>
      <c r="CJ141" s="13" t="n"/>
      <c r="CK141" s="13" t="n"/>
      <c r="CL141" s="13" t="n"/>
      <c r="CM141" s="13" t="n"/>
      <c r="CN141" s="13" t="n"/>
      <c r="CO141" s="13" t="n"/>
      <c r="CP141" s="13" t="n"/>
      <c r="CQ141" s="13" t="n"/>
      <c r="CR141" s="13" t="n"/>
      <c r="CS141" s="13" t="n"/>
      <c r="CT141" s="6" t="n"/>
      <c r="CU141" s="6" t="n"/>
      <c r="CV141" s="6" t="n"/>
    </row>
    <row r="142" ht="19.5" customHeight="1" s="126">
      <c r="BP142" s="12" t="n"/>
      <c r="BQ142" s="12" t="n"/>
      <c r="BR142" s="6" t="n"/>
      <c r="BS142" s="6" t="n"/>
      <c r="BT142" s="6" t="n"/>
      <c r="BU142" s="6" t="n"/>
      <c r="BV142" s="6" t="n"/>
      <c r="BW142" s="6" t="n"/>
      <c r="BX142" s="6" t="n"/>
      <c r="BY142" s="6" t="n"/>
      <c r="BZ142" s="6" t="n"/>
      <c r="CA142" s="6" t="n"/>
      <c r="CB142" s="6" t="n"/>
      <c r="CC142" s="6" t="n"/>
      <c r="CD142" s="6" t="n"/>
      <c r="CF142" s="13" t="n"/>
      <c r="CG142" s="13" t="n"/>
      <c r="CH142" s="13" t="n"/>
      <c r="CI142" s="13" t="n"/>
      <c r="CJ142" s="13" t="n"/>
      <c r="CK142" s="13" t="n"/>
      <c r="CL142" s="13" t="n"/>
      <c r="CM142" s="13" t="n"/>
      <c r="CN142" s="13" t="n"/>
      <c r="CO142" s="13" t="n"/>
      <c r="CP142" s="13" t="n"/>
      <c r="CQ142" s="13" t="n"/>
      <c r="CR142" s="13" t="n"/>
      <c r="CS142" s="13" t="n"/>
      <c r="CT142" s="6" t="n"/>
      <c r="CU142" s="6" t="n"/>
      <c r="CV142" s="6" t="n"/>
    </row>
    <row r="143" ht="19.5" customHeight="1" s="126">
      <c r="BP143" s="12" t="n"/>
      <c r="BQ143" s="12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F143" s="13" t="n"/>
      <c r="CG143" s="13" t="n"/>
      <c r="CH143" s="13" t="n"/>
      <c r="CI143" s="13" t="n"/>
      <c r="CJ143" s="13" t="n"/>
      <c r="CK143" s="13" t="n"/>
      <c r="CL143" s="13" t="n"/>
      <c r="CM143" s="13" t="n"/>
      <c r="CN143" s="13" t="n"/>
      <c r="CO143" s="13" t="n"/>
      <c r="CP143" s="13" t="n"/>
      <c r="CQ143" s="13" t="n"/>
      <c r="CR143" s="13" t="n"/>
      <c r="CS143" s="13" t="n"/>
      <c r="CT143" s="6" t="n"/>
      <c r="CU143" s="6" t="n"/>
      <c r="CV143" s="6" t="n"/>
    </row>
    <row r="144" ht="19.5" customHeight="1" s="126">
      <c r="BP144" s="12" t="n"/>
      <c r="BQ144" s="12" t="n"/>
      <c r="BR144" s="6" t="n"/>
      <c r="BS144" s="6" t="n"/>
      <c r="BT144" s="6" t="n"/>
      <c r="BU144" s="6" t="n"/>
      <c r="BV144" s="6" t="n"/>
      <c r="BW144" s="6" t="n"/>
      <c r="BX144" s="6" t="n"/>
      <c r="BY144" s="6" t="n"/>
      <c r="BZ144" s="6" t="n"/>
      <c r="CA144" s="6" t="n"/>
      <c r="CB144" s="6" t="n"/>
      <c r="CC144" s="6" t="n"/>
      <c r="CD144" s="6" t="n"/>
      <c r="CF144" s="13" t="n"/>
      <c r="CG144" s="13" t="n"/>
      <c r="CH144" s="13" t="n"/>
      <c r="CI144" s="13" t="n"/>
      <c r="CJ144" s="13" t="n"/>
      <c r="CK144" s="13" t="n"/>
      <c r="CL144" s="13" t="n"/>
      <c r="CM144" s="13" t="n"/>
      <c r="CN144" s="13" t="n"/>
      <c r="CO144" s="13" t="n"/>
      <c r="CP144" s="13" t="n"/>
      <c r="CQ144" s="13" t="n"/>
      <c r="CR144" s="13" t="n"/>
      <c r="CS144" s="13" t="n"/>
      <c r="CT144" s="6" t="n"/>
      <c r="CU144" s="6" t="n"/>
      <c r="CV144" s="6" t="n"/>
    </row>
    <row r="145" ht="19.5" customHeight="1" s="126">
      <c r="BP145" s="12" t="n"/>
      <c r="BQ145" s="12" t="n"/>
      <c r="BR145" s="6" t="n"/>
      <c r="BS145" s="6" t="n"/>
      <c r="BT145" s="6" t="n"/>
      <c r="BU145" s="6" t="n"/>
      <c r="BV145" s="6" t="n"/>
      <c r="BW145" s="6" t="n"/>
      <c r="BX145" s="6" t="n"/>
      <c r="BY145" s="6" t="n"/>
      <c r="BZ145" s="6" t="n"/>
      <c r="CA145" s="6" t="n"/>
      <c r="CB145" s="6" t="n"/>
      <c r="CC145" s="6" t="n"/>
      <c r="CD145" s="6" t="n"/>
      <c r="CF145" s="13" t="n"/>
      <c r="CG145" s="13" t="n"/>
      <c r="CH145" s="13" t="n"/>
      <c r="CI145" s="13" t="n"/>
      <c r="CJ145" s="13" t="n"/>
      <c r="CK145" s="13" t="n"/>
      <c r="CL145" s="13" t="n"/>
      <c r="CM145" s="13" t="n"/>
      <c r="CN145" s="13" t="n"/>
      <c r="CO145" s="13" t="n"/>
      <c r="CP145" s="13" t="n"/>
      <c r="CQ145" s="13" t="n"/>
      <c r="CR145" s="13" t="n"/>
      <c r="CS145" s="13" t="n"/>
      <c r="CT145" s="6" t="n"/>
      <c r="CU145" s="6" t="n"/>
      <c r="CV145" s="6" t="n"/>
    </row>
    <row r="146" ht="19.5" customHeight="1" s="126">
      <c r="BP146" s="12" t="n"/>
      <c r="BQ146" s="12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F146" s="13" t="n"/>
      <c r="CG146" s="13" t="n"/>
      <c r="CH146" s="13" t="n"/>
      <c r="CI146" s="13" t="n"/>
      <c r="CJ146" s="13" t="n"/>
      <c r="CK146" s="13" t="n"/>
      <c r="CL146" s="13" t="n"/>
      <c r="CM146" s="13" t="n"/>
      <c r="CN146" s="13" t="n"/>
      <c r="CO146" s="13" t="n"/>
      <c r="CP146" s="13" t="n"/>
      <c r="CQ146" s="13" t="n"/>
      <c r="CR146" s="13" t="n"/>
      <c r="CS146" s="13" t="n"/>
      <c r="CT146" s="6" t="n"/>
      <c r="CU146" s="6" t="n"/>
      <c r="CV146" s="6" t="n"/>
    </row>
    <row r="147" ht="19.5" customHeight="1" s="126">
      <c r="BP147" s="12" t="n"/>
      <c r="BQ147" s="12" t="n"/>
      <c r="BR147" s="6" t="n"/>
      <c r="BS147" s="6" t="n"/>
      <c r="BT147" s="6" t="n"/>
      <c r="BU147" s="6" t="n"/>
      <c r="BV147" s="6" t="n"/>
      <c r="BW147" s="6" t="n"/>
      <c r="BX147" s="6" t="n"/>
      <c r="BY147" s="6" t="n"/>
      <c r="BZ147" s="6" t="n"/>
      <c r="CA147" s="6" t="n"/>
      <c r="CB147" s="6" t="n"/>
      <c r="CC147" s="6" t="n"/>
      <c r="CD147" s="6" t="n"/>
      <c r="CF147" s="13" t="n"/>
      <c r="CG147" s="13" t="n"/>
      <c r="CH147" s="13" t="n"/>
      <c r="CI147" s="13" t="n"/>
      <c r="CJ147" s="13" t="n"/>
      <c r="CK147" s="13" t="n"/>
      <c r="CL147" s="13" t="n"/>
      <c r="CM147" s="13" t="n"/>
      <c r="CN147" s="13" t="n"/>
      <c r="CO147" s="13" t="n"/>
      <c r="CP147" s="13" t="n"/>
      <c r="CQ147" s="13" t="n"/>
      <c r="CR147" s="13" t="n"/>
      <c r="CS147" s="13" t="n"/>
      <c r="CT147" s="6" t="n"/>
      <c r="CU147" s="6" t="n"/>
      <c r="CV147" s="6" t="n"/>
    </row>
    <row r="148" ht="19.5" customHeight="1" s="126">
      <c r="BP148" s="12" t="n"/>
      <c r="BQ148" s="12" t="n"/>
      <c r="BR148" s="6" t="n"/>
      <c r="BS148" s="6" t="n"/>
      <c r="BT148" s="6" t="n"/>
      <c r="BU148" s="6" t="n"/>
      <c r="BV148" s="6" t="n"/>
      <c r="BW148" s="6" t="n"/>
      <c r="BX148" s="6" t="n"/>
      <c r="BY148" s="6" t="n"/>
      <c r="BZ148" s="6" t="n"/>
      <c r="CA148" s="6" t="n"/>
      <c r="CB148" s="6" t="n"/>
      <c r="CC148" s="6" t="n"/>
      <c r="CD148" s="6" t="n"/>
      <c r="CF148" s="13" t="n"/>
      <c r="CG148" s="13" t="n"/>
      <c r="CH148" s="13" t="n"/>
      <c r="CI148" s="13" t="n"/>
      <c r="CJ148" s="13" t="n"/>
      <c r="CK148" s="13" t="n"/>
      <c r="CL148" s="13" t="n"/>
      <c r="CM148" s="13" t="n"/>
      <c r="CN148" s="13" t="n"/>
      <c r="CO148" s="13" t="n"/>
      <c r="CP148" s="13" t="n"/>
      <c r="CQ148" s="13" t="n"/>
      <c r="CR148" s="13" t="n"/>
      <c r="CS148" s="13" t="n"/>
      <c r="CT148" s="6" t="n"/>
      <c r="CU148" s="6" t="n"/>
      <c r="CV148" s="6" t="n"/>
    </row>
    <row r="149" ht="19.5" customHeight="1" s="126">
      <c r="BP149" s="12" t="n"/>
      <c r="BQ149" s="12" t="n"/>
      <c r="BR149" s="6" t="n"/>
      <c r="BS149" s="6" t="n"/>
      <c r="BT149" s="6" t="n"/>
      <c r="BU149" s="6" t="n"/>
      <c r="BV149" s="6" t="n"/>
      <c r="BW149" s="6" t="n"/>
      <c r="BX149" s="6" t="n"/>
      <c r="BY149" s="6" t="n"/>
      <c r="BZ149" s="6" t="n"/>
      <c r="CA149" s="6" t="n"/>
      <c r="CB149" s="6" t="n"/>
      <c r="CC149" s="6" t="n"/>
      <c r="CD149" s="6" t="n"/>
      <c r="CF149" s="13" t="n"/>
      <c r="CG149" s="13" t="n"/>
      <c r="CH149" s="13" t="n"/>
      <c r="CI149" s="13" t="n"/>
      <c r="CJ149" s="13" t="n"/>
      <c r="CK149" s="13" t="n"/>
      <c r="CL149" s="13" t="n"/>
      <c r="CM149" s="13" t="n"/>
      <c r="CN149" s="13" t="n"/>
      <c r="CO149" s="13" t="n"/>
      <c r="CP149" s="13" t="n"/>
      <c r="CQ149" s="13" t="n"/>
      <c r="CR149" s="13" t="n"/>
      <c r="CS149" s="13" t="n"/>
      <c r="CT149" s="6" t="n"/>
      <c r="CU149" s="6" t="n"/>
      <c r="CV149" s="6" t="n"/>
    </row>
    <row r="150" ht="19.5" customHeight="1" s="126">
      <c r="BP150" s="12" t="n"/>
      <c r="BQ150" s="12" t="n"/>
      <c r="BR150" s="6" t="n"/>
      <c r="BS150" s="6" t="n"/>
      <c r="BT150" s="6" t="n"/>
      <c r="BU150" s="6" t="n"/>
      <c r="BV150" s="6" t="n"/>
      <c r="BW150" s="6" t="n"/>
      <c r="BX150" s="6" t="n"/>
      <c r="BY150" s="6" t="n"/>
      <c r="BZ150" s="6" t="n"/>
      <c r="CA150" s="6" t="n"/>
      <c r="CB150" s="6" t="n"/>
      <c r="CC150" s="6" t="n"/>
      <c r="CD150" s="6" t="n"/>
      <c r="CF150" s="13" t="n"/>
      <c r="CG150" s="13" t="n"/>
      <c r="CH150" s="13" t="n"/>
      <c r="CI150" s="13" t="n"/>
      <c r="CJ150" s="13" t="n"/>
      <c r="CK150" s="13" t="n"/>
      <c r="CL150" s="13" t="n"/>
      <c r="CM150" s="13" t="n"/>
      <c r="CN150" s="13" t="n"/>
      <c r="CO150" s="13" t="n"/>
      <c r="CP150" s="13" t="n"/>
      <c r="CQ150" s="13" t="n"/>
      <c r="CR150" s="13" t="n"/>
      <c r="CS150" s="13" t="n"/>
      <c r="CT150" s="6" t="n"/>
      <c r="CU150" s="6" t="n"/>
      <c r="CV150" s="6" t="n"/>
    </row>
    <row r="151" ht="19.5" customHeight="1" s="126">
      <c r="BP151" s="12" t="n"/>
      <c r="BQ151" s="12" t="n"/>
      <c r="BR151" s="6" t="n"/>
      <c r="BS151" s="6" t="n"/>
      <c r="BT151" s="6" t="n"/>
      <c r="BU151" s="6" t="n"/>
      <c r="BV151" s="6" t="n"/>
      <c r="BW151" s="6" t="n"/>
      <c r="BX151" s="6" t="n"/>
      <c r="BY151" s="6" t="n"/>
      <c r="BZ151" s="6" t="n"/>
      <c r="CA151" s="6" t="n"/>
      <c r="CB151" s="6" t="n"/>
      <c r="CC151" s="6" t="n"/>
      <c r="CD151" s="6" t="n"/>
      <c r="CF151" s="13" t="n"/>
      <c r="CG151" s="13" t="n"/>
      <c r="CH151" s="13" t="n"/>
      <c r="CI151" s="13" t="n"/>
      <c r="CJ151" s="13" t="n"/>
      <c r="CK151" s="13" t="n"/>
      <c r="CL151" s="13" t="n"/>
      <c r="CM151" s="13" t="n"/>
      <c r="CN151" s="13" t="n"/>
      <c r="CO151" s="13" t="n"/>
      <c r="CP151" s="13" t="n"/>
      <c r="CQ151" s="13" t="n"/>
      <c r="CR151" s="13" t="n"/>
      <c r="CS151" s="13" t="n"/>
      <c r="CT151" s="6" t="n"/>
      <c r="CU151" s="6" t="n"/>
      <c r="CV151" s="6" t="n"/>
    </row>
    <row r="152" ht="19.5" customHeight="1" s="126">
      <c r="BP152" s="12" t="n"/>
      <c r="BQ152" s="12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F152" s="13" t="n"/>
      <c r="CG152" s="13" t="n"/>
      <c r="CH152" s="13" t="n"/>
      <c r="CI152" s="13" t="n"/>
      <c r="CJ152" s="13" t="n"/>
      <c r="CK152" s="13" t="n"/>
      <c r="CL152" s="13" t="n"/>
      <c r="CM152" s="13" t="n"/>
      <c r="CN152" s="13" t="n"/>
      <c r="CO152" s="13" t="n"/>
      <c r="CP152" s="13" t="n"/>
      <c r="CQ152" s="13" t="n"/>
      <c r="CR152" s="13" t="n"/>
      <c r="CS152" s="13" t="n"/>
      <c r="CT152" s="6" t="n"/>
      <c r="CU152" s="6" t="n"/>
      <c r="CV152" s="6" t="n"/>
    </row>
    <row r="153" ht="19.5" customHeight="1" s="126">
      <c r="BP153" s="12" t="n"/>
      <c r="BQ153" s="12" t="n"/>
      <c r="BR153" s="6" t="n"/>
      <c r="BS153" s="6" t="n"/>
      <c r="BT153" s="6" t="n"/>
      <c r="BU153" s="6" t="n"/>
      <c r="BV153" s="6" t="n"/>
      <c r="BW153" s="6" t="n"/>
      <c r="BX153" s="6" t="n"/>
      <c r="BY153" s="6" t="n"/>
      <c r="BZ153" s="6" t="n"/>
      <c r="CA153" s="6" t="n"/>
      <c r="CB153" s="6" t="n"/>
      <c r="CC153" s="6" t="n"/>
      <c r="CD153" s="6" t="n"/>
      <c r="CF153" s="13" t="n"/>
      <c r="CG153" s="13" t="n"/>
      <c r="CH153" s="13" t="n"/>
      <c r="CI153" s="13" t="n"/>
      <c r="CJ153" s="13" t="n"/>
      <c r="CK153" s="13" t="n"/>
      <c r="CL153" s="13" t="n"/>
      <c r="CM153" s="13" t="n"/>
      <c r="CN153" s="13" t="n"/>
      <c r="CO153" s="13" t="n"/>
      <c r="CP153" s="13" t="n"/>
      <c r="CQ153" s="13" t="n"/>
      <c r="CR153" s="13" t="n"/>
      <c r="CS153" s="13" t="n"/>
      <c r="CT153" s="6" t="n"/>
      <c r="CU153" s="6" t="n"/>
      <c r="CV153" s="6" t="n"/>
    </row>
    <row r="154" ht="19.5" customHeight="1" s="126">
      <c r="BP154" s="12" t="n"/>
      <c r="BQ154" s="12" t="n"/>
      <c r="BR154" s="6" t="n"/>
      <c r="BS154" s="6" t="n"/>
      <c r="BT154" s="6" t="n"/>
      <c r="BU154" s="6" t="n"/>
      <c r="BV154" s="6" t="n"/>
      <c r="BW154" s="6" t="n"/>
      <c r="BX154" s="6" t="n"/>
      <c r="BY154" s="6" t="n"/>
      <c r="BZ154" s="6" t="n"/>
      <c r="CA154" s="6" t="n"/>
      <c r="CB154" s="6" t="n"/>
      <c r="CC154" s="6" t="n"/>
      <c r="CD154" s="6" t="n"/>
      <c r="CF154" s="13" t="n"/>
      <c r="CG154" s="13" t="n"/>
      <c r="CH154" s="13" t="n"/>
      <c r="CI154" s="13" t="n"/>
      <c r="CJ154" s="13" t="n"/>
      <c r="CK154" s="13" t="n"/>
      <c r="CL154" s="13" t="n"/>
      <c r="CM154" s="13" t="n"/>
      <c r="CN154" s="13" t="n"/>
      <c r="CO154" s="13" t="n"/>
      <c r="CP154" s="13" t="n"/>
      <c r="CQ154" s="13" t="n"/>
      <c r="CR154" s="13" t="n"/>
      <c r="CS154" s="13" t="n"/>
      <c r="CT154" s="6" t="n"/>
      <c r="CU154" s="6" t="n"/>
      <c r="CV154" s="6" t="n"/>
    </row>
    <row r="155" ht="19.5" customHeight="1" s="126">
      <c r="BP155" s="12" t="n"/>
      <c r="BQ155" s="12" t="n"/>
      <c r="BR155" s="6" t="n"/>
      <c r="BS155" s="6" t="n"/>
      <c r="BT155" s="6" t="n"/>
      <c r="BU155" s="6" t="n"/>
      <c r="BV155" s="6" t="n"/>
      <c r="BW155" s="6" t="n"/>
      <c r="BX155" s="6" t="n"/>
      <c r="BY155" s="6" t="n"/>
      <c r="BZ155" s="6" t="n"/>
      <c r="CA155" s="6" t="n"/>
      <c r="CB155" s="6" t="n"/>
      <c r="CC155" s="6" t="n"/>
      <c r="CD155" s="6" t="n"/>
      <c r="CF155" s="13" t="n"/>
      <c r="CG155" s="13" t="n"/>
      <c r="CH155" s="13" t="n"/>
      <c r="CI155" s="13" t="n"/>
      <c r="CJ155" s="13" t="n"/>
      <c r="CK155" s="13" t="n"/>
      <c r="CL155" s="13" t="n"/>
      <c r="CM155" s="13" t="n"/>
      <c r="CN155" s="13" t="n"/>
      <c r="CO155" s="13" t="n"/>
      <c r="CP155" s="13" t="n"/>
      <c r="CQ155" s="13" t="n"/>
      <c r="CR155" s="13" t="n"/>
      <c r="CS155" s="13" t="n"/>
      <c r="CT155" s="6" t="n"/>
      <c r="CU155" s="6" t="n"/>
      <c r="CV155" s="6" t="n"/>
    </row>
    <row r="156" ht="19.5" customHeight="1" s="126">
      <c r="BP156" s="12" t="n"/>
      <c r="BQ156" s="12" t="n"/>
      <c r="BR156" s="6" t="n"/>
      <c r="BS156" s="6" t="n"/>
      <c r="BT156" s="6" t="n"/>
      <c r="BU156" s="6" t="n"/>
      <c r="BV156" s="6" t="n"/>
      <c r="BW156" s="6" t="n"/>
      <c r="BX156" s="6" t="n"/>
      <c r="BY156" s="6" t="n"/>
      <c r="BZ156" s="6" t="n"/>
      <c r="CA156" s="6" t="n"/>
      <c r="CB156" s="6" t="n"/>
      <c r="CC156" s="6" t="n"/>
      <c r="CD156" s="6" t="n"/>
      <c r="CF156" s="13" t="n"/>
      <c r="CG156" s="13" t="n"/>
      <c r="CH156" s="13" t="n"/>
      <c r="CI156" s="13" t="n"/>
      <c r="CJ156" s="13" t="n"/>
      <c r="CK156" s="13" t="n"/>
      <c r="CL156" s="13" t="n"/>
      <c r="CM156" s="13" t="n"/>
      <c r="CN156" s="13" t="n"/>
      <c r="CO156" s="13" t="n"/>
      <c r="CP156" s="13" t="n"/>
      <c r="CQ156" s="13" t="n"/>
      <c r="CR156" s="13" t="n"/>
      <c r="CS156" s="13" t="n"/>
      <c r="CT156" s="6" t="n"/>
      <c r="CU156" s="6" t="n"/>
      <c r="CV156" s="6" t="n"/>
    </row>
    <row r="157" ht="19.5" customHeight="1" s="126">
      <c r="BP157" s="12" t="n"/>
      <c r="BQ157" s="12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F157" s="13" t="n"/>
      <c r="CG157" s="13" t="n"/>
      <c r="CH157" s="13" t="n"/>
      <c r="CI157" s="13" t="n"/>
      <c r="CJ157" s="13" t="n"/>
      <c r="CK157" s="13" t="n"/>
      <c r="CL157" s="13" t="n"/>
      <c r="CM157" s="13" t="n"/>
      <c r="CN157" s="13" t="n"/>
      <c r="CO157" s="13" t="n"/>
      <c r="CP157" s="13" t="n"/>
      <c r="CQ157" s="13" t="n"/>
      <c r="CR157" s="13" t="n"/>
      <c r="CS157" s="13" t="n"/>
      <c r="CT157" s="6" t="n"/>
      <c r="CU157" s="6" t="n"/>
      <c r="CV157" s="6" t="n"/>
    </row>
    <row r="158" ht="19.5" customHeight="1" s="126">
      <c r="BP158" s="12" t="n"/>
      <c r="BQ158" s="12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F158" s="13" t="n"/>
      <c r="CG158" s="13" t="n"/>
      <c r="CH158" s="13" t="n"/>
      <c r="CI158" s="13" t="n"/>
      <c r="CJ158" s="13" t="n"/>
      <c r="CK158" s="13" t="n"/>
      <c r="CL158" s="13" t="n"/>
      <c r="CM158" s="13" t="n"/>
      <c r="CN158" s="13" t="n"/>
      <c r="CO158" s="13" t="n"/>
      <c r="CP158" s="13" t="n"/>
      <c r="CQ158" s="13" t="n"/>
      <c r="CR158" s="13" t="n"/>
      <c r="CS158" s="13" t="n"/>
      <c r="CT158" s="6" t="n"/>
      <c r="CU158" s="6" t="n"/>
      <c r="CV158" s="6" t="n"/>
    </row>
    <row r="159" ht="19.5" customHeight="1" s="126">
      <c r="BP159" s="12" t="n"/>
      <c r="BQ159" s="12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F159" s="13" t="n"/>
      <c r="CG159" s="13" t="n"/>
      <c r="CH159" s="13" t="n"/>
      <c r="CI159" s="13" t="n"/>
      <c r="CJ159" s="13" t="n"/>
      <c r="CK159" s="13" t="n"/>
      <c r="CL159" s="13" t="n"/>
      <c r="CM159" s="13" t="n"/>
      <c r="CN159" s="13" t="n"/>
      <c r="CO159" s="13" t="n"/>
      <c r="CP159" s="13" t="n"/>
      <c r="CQ159" s="13" t="n"/>
      <c r="CR159" s="13" t="n"/>
      <c r="CS159" s="13" t="n"/>
      <c r="CT159" s="6" t="n"/>
      <c r="CU159" s="6" t="n"/>
      <c r="CV159" s="6" t="n"/>
    </row>
    <row r="160" ht="19.5" customHeight="1" s="126">
      <c r="BP160" s="12" t="n"/>
      <c r="BQ160" s="12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F160" s="13" t="n"/>
      <c r="CG160" s="13" t="n"/>
      <c r="CH160" s="13" t="n"/>
      <c r="CI160" s="13" t="n"/>
      <c r="CJ160" s="13" t="n"/>
      <c r="CK160" s="13" t="n"/>
      <c r="CL160" s="13" t="n"/>
      <c r="CM160" s="13" t="n"/>
      <c r="CN160" s="13" t="n"/>
      <c r="CO160" s="13" t="n"/>
      <c r="CP160" s="13" t="n"/>
      <c r="CQ160" s="13" t="n"/>
      <c r="CR160" s="13" t="n"/>
      <c r="CS160" s="13" t="n"/>
      <c r="CT160" s="6" t="n"/>
      <c r="CU160" s="6" t="n"/>
      <c r="CV160" s="6" t="n"/>
    </row>
    <row r="161" ht="19.5" customHeight="1" s="126">
      <c r="BP161" s="12" t="n"/>
      <c r="BQ161" s="12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F161" s="13" t="n"/>
      <c r="CG161" s="13" t="n"/>
      <c r="CH161" s="13" t="n"/>
      <c r="CI161" s="13" t="n"/>
      <c r="CJ161" s="13" t="n"/>
      <c r="CK161" s="13" t="n"/>
      <c r="CL161" s="13" t="n"/>
      <c r="CM161" s="13" t="n"/>
      <c r="CN161" s="13" t="n"/>
      <c r="CO161" s="13" t="n"/>
      <c r="CP161" s="13" t="n"/>
      <c r="CQ161" s="13" t="n"/>
      <c r="CR161" s="13" t="n"/>
      <c r="CS161" s="13" t="n"/>
      <c r="CT161" s="6" t="n"/>
      <c r="CU161" s="6" t="n"/>
      <c r="CV161" s="6" t="n"/>
    </row>
    <row r="162" ht="19.5" customHeight="1" s="126">
      <c r="BP162" s="12" t="n"/>
      <c r="BQ162" s="12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F162" s="13" t="n"/>
      <c r="CG162" s="13" t="n"/>
      <c r="CH162" s="13" t="n"/>
      <c r="CI162" s="13" t="n"/>
      <c r="CJ162" s="13" t="n"/>
      <c r="CK162" s="13" t="n"/>
      <c r="CL162" s="13" t="n"/>
      <c r="CM162" s="13" t="n"/>
      <c r="CN162" s="13" t="n"/>
      <c r="CO162" s="13" t="n"/>
      <c r="CP162" s="13" t="n"/>
      <c r="CQ162" s="13" t="n"/>
      <c r="CR162" s="13" t="n"/>
      <c r="CS162" s="13" t="n"/>
      <c r="CT162" s="6" t="n"/>
      <c r="CU162" s="6" t="n"/>
      <c r="CV162" s="6" t="n"/>
    </row>
    <row r="163" ht="19.5" customHeight="1" s="126">
      <c r="BP163" s="12" t="n"/>
      <c r="BQ163" s="12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F163" s="13" t="n"/>
      <c r="CG163" s="13" t="n"/>
      <c r="CH163" s="13" t="n"/>
      <c r="CI163" s="13" t="n"/>
      <c r="CJ163" s="13" t="n"/>
      <c r="CK163" s="13" t="n"/>
      <c r="CL163" s="13" t="n"/>
      <c r="CM163" s="13" t="n"/>
      <c r="CN163" s="13" t="n"/>
      <c r="CO163" s="13" t="n"/>
      <c r="CP163" s="13" t="n"/>
      <c r="CQ163" s="13" t="n"/>
      <c r="CR163" s="13" t="n"/>
      <c r="CS163" s="13" t="n"/>
      <c r="CT163" s="6" t="n"/>
      <c r="CU163" s="6" t="n"/>
      <c r="CV163" s="6" t="n"/>
    </row>
    <row r="164" ht="19.5" customHeight="1" s="126">
      <c r="BP164" s="12" t="n"/>
      <c r="BQ164" s="12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F164" s="13" t="n"/>
      <c r="CG164" s="13" t="n"/>
      <c r="CH164" s="13" t="n"/>
      <c r="CI164" s="13" t="n"/>
      <c r="CJ164" s="13" t="n"/>
      <c r="CK164" s="13" t="n"/>
      <c r="CL164" s="13" t="n"/>
      <c r="CM164" s="13" t="n"/>
      <c r="CN164" s="13" t="n"/>
      <c r="CO164" s="13" t="n"/>
      <c r="CP164" s="13" t="n"/>
      <c r="CQ164" s="13" t="n"/>
      <c r="CR164" s="13" t="n"/>
      <c r="CS164" s="13" t="n"/>
      <c r="CT164" s="6" t="n"/>
      <c r="CU164" s="6" t="n"/>
      <c r="CV164" s="6" t="n"/>
    </row>
    <row r="165" ht="19.5" customHeight="1" s="126">
      <c r="BP165" s="12" t="n"/>
      <c r="BQ165" s="12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F165" s="13" t="n"/>
      <c r="CG165" s="13" t="n"/>
      <c r="CH165" s="13" t="n"/>
      <c r="CI165" s="13" t="n"/>
      <c r="CJ165" s="13" t="n"/>
      <c r="CK165" s="13" t="n"/>
      <c r="CL165" s="13" t="n"/>
      <c r="CM165" s="13" t="n"/>
      <c r="CN165" s="13" t="n"/>
      <c r="CO165" s="13" t="n"/>
      <c r="CP165" s="13" t="n"/>
      <c r="CQ165" s="13" t="n"/>
      <c r="CR165" s="13" t="n"/>
      <c r="CS165" s="13" t="n"/>
      <c r="CT165" s="6" t="n"/>
      <c r="CU165" s="6" t="n"/>
      <c r="CV165" s="6" t="n"/>
    </row>
    <row r="166" ht="19.5" customHeight="1" s="126">
      <c r="BP166" s="12" t="n"/>
      <c r="BQ166" s="12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F166" s="13" t="n"/>
      <c r="CG166" s="13" t="n"/>
      <c r="CH166" s="13" t="n"/>
      <c r="CI166" s="13" t="n"/>
      <c r="CJ166" s="13" t="n"/>
      <c r="CK166" s="13" t="n"/>
      <c r="CL166" s="13" t="n"/>
      <c r="CM166" s="13" t="n"/>
      <c r="CN166" s="13" t="n"/>
      <c r="CO166" s="13" t="n"/>
      <c r="CP166" s="13" t="n"/>
      <c r="CQ166" s="13" t="n"/>
      <c r="CR166" s="13" t="n"/>
      <c r="CS166" s="13" t="n"/>
      <c r="CT166" s="6" t="n"/>
      <c r="CU166" s="6" t="n"/>
      <c r="CV166" s="6" t="n"/>
    </row>
    <row r="167" ht="19.5" customHeight="1" s="126">
      <c r="BP167" s="12" t="n"/>
      <c r="BQ167" s="12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F167" s="13" t="n"/>
      <c r="CG167" s="13" t="n"/>
      <c r="CH167" s="13" t="n"/>
      <c r="CI167" s="13" t="n"/>
      <c r="CJ167" s="13" t="n"/>
      <c r="CK167" s="13" t="n"/>
      <c r="CL167" s="13" t="n"/>
      <c r="CM167" s="13" t="n"/>
      <c r="CN167" s="13" t="n"/>
      <c r="CO167" s="13" t="n"/>
      <c r="CP167" s="13" t="n"/>
      <c r="CQ167" s="13" t="n"/>
      <c r="CR167" s="13" t="n"/>
      <c r="CS167" s="13" t="n"/>
      <c r="CT167" s="6" t="n"/>
      <c r="CU167" s="6" t="n"/>
      <c r="CV167" s="6" t="n"/>
    </row>
    <row r="168" ht="19.5" customHeight="1" s="126">
      <c r="BP168" s="12" t="n"/>
      <c r="BQ168" s="12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F168" s="13" t="n"/>
      <c r="CG168" s="13" t="n"/>
      <c r="CH168" s="13" t="n"/>
      <c r="CI168" s="13" t="n"/>
      <c r="CJ168" s="13" t="n"/>
      <c r="CK168" s="13" t="n"/>
      <c r="CL168" s="13" t="n"/>
      <c r="CM168" s="13" t="n"/>
      <c r="CN168" s="13" t="n"/>
      <c r="CO168" s="13" t="n"/>
      <c r="CP168" s="13" t="n"/>
      <c r="CQ168" s="13" t="n"/>
      <c r="CR168" s="13" t="n"/>
      <c r="CS168" s="13" t="n"/>
      <c r="CT168" s="6" t="n"/>
      <c r="CU168" s="6" t="n"/>
      <c r="CV168" s="6" t="n"/>
    </row>
    <row r="169" ht="19.5" customHeight="1" s="126">
      <c r="BP169" s="12" t="n"/>
      <c r="BQ169" s="12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F169" s="13" t="n"/>
      <c r="CG169" s="13" t="n"/>
      <c r="CH169" s="13" t="n"/>
      <c r="CI169" s="13" t="n"/>
      <c r="CJ169" s="13" t="n"/>
      <c r="CK169" s="13" t="n"/>
      <c r="CL169" s="13" t="n"/>
      <c r="CM169" s="13" t="n"/>
      <c r="CN169" s="13" t="n"/>
      <c r="CO169" s="13" t="n"/>
      <c r="CP169" s="13" t="n"/>
      <c r="CQ169" s="13" t="n"/>
      <c r="CR169" s="13" t="n"/>
      <c r="CS169" s="13" t="n"/>
      <c r="CT169" s="6" t="n"/>
      <c r="CU169" s="6" t="n"/>
      <c r="CV169" s="6" t="n"/>
    </row>
    <row r="170" ht="19.5" customHeight="1" s="126">
      <c r="BP170" s="12" t="n"/>
      <c r="BQ170" s="12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F170" s="13" t="n"/>
      <c r="CG170" s="13" t="n"/>
      <c r="CH170" s="13" t="n"/>
      <c r="CI170" s="13" t="n"/>
      <c r="CJ170" s="13" t="n"/>
      <c r="CK170" s="13" t="n"/>
      <c r="CL170" s="13" t="n"/>
      <c r="CM170" s="13" t="n"/>
      <c r="CN170" s="13" t="n"/>
      <c r="CO170" s="13" t="n"/>
      <c r="CP170" s="13" t="n"/>
      <c r="CQ170" s="13" t="n"/>
      <c r="CR170" s="13" t="n"/>
      <c r="CS170" s="13" t="n"/>
      <c r="CT170" s="6" t="n"/>
      <c r="CU170" s="6" t="n"/>
      <c r="CV170" s="6" t="n"/>
    </row>
    <row r="171" ht="19.5" customHeight="1" s="126">
      <c r="BP171" s="12" t="n"/>
      <c r="BQ171" s="12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F171" s="13" t="n"/>
      <c r="CG171" s="13" t="n"/>
      <c r="CH171" s="13" t="n"/>
      <c r="CI171" s="13" t="n"/>
      <c r="CJ171" s="13" t="n"/>
      <c r="CK171" s="13" t="n"/>
      <c r="CL171" s="13" t="n"/>
      <c r="CM171" s="13" t="n"/>
      <c r="CN171" s="13" t="n"/>
      <c r="CO171" s="13" t="n"/>
      <c r="CP171" s="13" t="n"/>
      <c r="CQ171" s="13" t="n"/>
      <c r="CR171" s="13" t="n"/>
      <c r="CS171" s="13" t="n"/>
      <c r="CT171" s="6" t="n"/>
      <c r="CU171" s="6" t="n"/>
      <c r="CV171" s="6" t="n"/>
    </row>
    <row r="172" ht="19.5" customHeight="1" s="126">
      <c r="BP172" s="12" t="n"/>
      <c r="BQ172" s="12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F172" s="13" t="n"/>
      <c r="CG172" s="13" t="n"/>
      <c r="CH172" s="13" t="n"/>
      <c r="CI172" s="13" t="n"/>
      <c r="CJ172" s="13" t="n"/>
      <c r="CK172" s="13" t="n"/>
      <c r="CL172" s="13" t="n"/>
      <c r="CM172" s="13" t="n"/>
      <c r="CN172" s="13" t="n"/>
      <c r="CO172" s="13" t="n"/>
      <c r="CP172" s="13" t="n"/>
      <c r="CQ172" s="13" t="n"/>
      <c r="CR172" s="13" t="n"/>
      <c r="CS172" s="13" t="n"/>
      <c r="CT172" s="6" t="n"/>
      <c r="CU172" s="6" t="n"/>
      <c r="CV172" s="6" t="n"/>
    </row>
    <row r="173" ht="19.5" customHeight="1" s="126">
      <c r="BP173" s="12" t="n"/>
      <c r="BQ173" s="12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F173" s="13" t="n"/>
      <c r="CG173" s="13" t="n"/>
      <c r="CH173" s="13" t="n"/>
      <c r="CI173" s="13" t="n"/>
      <c r="CJ173" s="13" t="n"/>
      <c r="CK173" s="13" t="n"/>
      <c r="CL173" s="13" t="n"/>
      <c r="CM173" s="13" t="n"/>
      <c r="CN173" s="13" t="n"/>
      <c r="CO173" s="13" t="n"/>
      <c r="CP173" s="13" t="n"/>
      <c r="CQ173" s="13" t="n"/>
      <c r="CR173" s="13" t="n"/>
      <c r="CS173" s="13" t="n"/>
      <c r="CT173" s="6" t="n"/>
      <c r="CU173" s="6" t="n"/>
      <c r="CV173" s="6" t="n"/>
    </row>
    <row r="174" ht="19.5" customHeight="1" s="126">
      <c r="BP174" s="12" t="n"/>
      <c r="BQ174" s="12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F174" s="13" t="n"/>
      <c r="CG174" s="13" t="n"/>
      <c r="CH174" s="13" t="n"/>
      <c r="CI174" s="13" t="n"/>
      <c r="CJ174" s="13" t="n"/>
      <c r="CK174" s="13" t="n"/>
      <c r="CL174" s="13" t="n"/>
      <c r="CM174" s="13" t="n"/>
      <c r="CN174" s="13" t="n"/>
      <c r="CO174" s="13" t="n"/>
      <c r="CP174" s="13" t="n"/>
      <c r="CQ174" s="13" t="n"/>
      <c r="CR174" s="13" t="n"/>
      <c r="CS174" s="13" t="n"/>
      <c r="CT174" s="6" t="n"/>
      <c r="CU174" s="6" t="n"/>
      <c r="CV174" s="6" t="n"/>
    </row>
    <row r="175" ht="19.5" customHeight="1" s="126">
      <c r="BP175" s="12" t="n"/>
      <c r="BQ175" s="12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F175" s="13" t="n"/>
      <c r="CG175" s="13" t="n"/>
      <c r="CH175" s="13" t="n"/>
      <c r="CI175" s="13" t="n"/>
      <c r="CJ175" s="13" t="n"/>
      <c r="CK175" s="13" t="n"/>
      <c r="CL175" s="13" t="n"/>
      <c r="CM175" s="13" t="n"/>
      <c r="CN175" s="13" t="n"/>
      <c r="CO175" s="13" t="n"/>
      <c r="CP175" s="13" t="n"/>
      <c r="CQ175" s="13" t="n"/>
      <c r="CR175" s="13" t="n"/>
      <c r="CS175" s="13" t="n"/>
      <c r="CT175" s="6" t="n"/>
      <c r="CU175" s="6" t="n"/>
      <c r="CV175" s="6" t="n"/>
    </row>
    <row r="176" ht="19.5" customHeight="1" s="126">
      <c r="BP176" s="12" t="n"/>
      <c r="BQ176" s="12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F176" s="13" t="n"/>
      <c r="CG176" s="13" t="n"/>
      <c r="CH176" s="13" t="n"/>
      <c r="CI176" s="13" t="n"/>
      <c r="CJ176" s="13" t="n"/>
      <c r="CK176" s="13" t="n"/>
      <c r="CL176" s="13" t="n"/>
      <c r="CM176" s="13" t="n"/>
      <c r="CN176" s="13" t="n"/>
      <c r="CO176" s="13" t="n"/>
      <c r="CP176" s="13" t="n"/>
      <c r="CQ176" s="13" t="n"/>
      <c r="CR176" s="13" t="n"/>
      <c r="CS176" s="13" t="n"/>
      <c r="CT176" s="6" t="n"/>
      <c r="CU176" s="6" t="n"/>
      <c r="CV176" s="6" t="n"/>
    </row>
    <row r="177" ht="19.5" customHeight="1" s="126">
      <c r="BP177" s="12" t="n"/>
      <c r="BQ177" s="12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F177" s="13" t="n"/>
      <c r="CG177" s="13" t="n"/>
      <c r="CH177" s="13" t="n"/>
      <c r="CI177" s="13" t="n"/>
      <c r="CJ177" s="13" t="n"/>
      <c r="CK177" s="13" t="n"/>
      <c r="CL177" s="13" t="n"/>
      <c r="CM177" s="13" t="n"/>
      <c r="CN177" s="13" t="n"/>
      <c r="CO177" s="13" t="n"/>
      <c r="CP177" s="13" t="n"/>
      <c r="CQ177" s="13" t="n"/>
      <c r="CR177" s="13" t="n"/>
      <c r="CS177" s="13" t="n"/>
      <c r="CT177" s="6" t="n"/>
      <c r="CU177" s="6" t="n"/>
      <c r="CV177" s="6" t="n"/>
    </row>
    <row r="178" ht="19.5" customHeight="1" s="126">
      <c r="BP178" s="12" t="n"/>
      <c r="BQ178" s="12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F178" s="13" t="n"/>
      <c r="CG178" s="13" t="n"/>
      <c r="CH178" s="13" t="n"/>
      <c r="CI178" s="13" t="n"/>
      <c r="CJ178" s="13" t="n"/>
      <c r="CK178" s="13" t="n"/>
      <c r="CL178" s="13" t="n"/>
      <c r="CM178" s="13" t="n"/>
      <c r="CN178" s="13" t="n"/>
      <c r="CO178" s="13" t="n"/>
      <c r="CP178" s="13" t="n"/>
      <c r="CQ178" s="13" t="n"/>
      <c r="CR178" s="13" t="n"/>
      <c r="CS178" s="13" t="n"/>
      <c r="CT178" s="6" t="n"/>
      <c r="CU178" s="6" t="n"/>
      <c r="CV178" s="6" t="n"/>
    </row>
    <row r="179" ht="19.5" customHeight="1" s="126">
      <c r="BP179" s="12" t="n"/>
      <c r="BQ179" s="12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F179" s="13" t="n"/>
      <c r="CG179" s="13" t="n"/>
      <c r="CH179" s="13" t="n"/>
      <c r="CI179" s="13" t="n"/>
      <c r="CJ179" s="13" t="n"/>
      <c r="CK179" s="13" t="n"/>
      <c r="CL179" s="13" t="n"/>
      <c r="CM179" s="13" t="n"/>
      <c r="CN179" s="13" t="n"/>
      <c r="CO179" s="13" t="n"/>
      <c r="CP179" s="13" t="n"/>
      <c r="CQ179" s="13" t="n"/>
      <c r="CR179" s="13" t="n"/>
      <c r="CS179" s="13" t="n"/>
      <c r="CT179" s="6" t="n"/>
      <c r="CU179" s="6" t="n"/>
      <c r="CV179" s="6" t="n"/>
    </row>
    <row r="180" ht="19.5" customHeight="1" s="126">
      <c r="BP180" s="12" t="n"/>
      <c r="BQ180" s="12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F180" s="13" t="n"/>
      <c r="CG180" s="13" t="n"/>
      <c r="CH180" s="13" t="n"/>
      <c r="CI180" s="13" t="n"/>
      <c r="CJ180" s="13" t="n"/>
      <c r="CK180" s="13" t="n"/>
      <c r="CL180" s="13" t="n"/>
      <c r="CM180" s="13" t="n"/>
      <c r="CN180" s="13" t="n"/>
      <c r="CO180" s="13" t="n"/>
      <c r="CP180" s="13" t="n"/>
      <c r="CQ180" s="13" t="n"/>
      <c r="CR180" s="13" t="n"/>
      <c r="CS180" s="13" t="n"/>
      <c r="CT180" s="6" t="n"/>
      <c r="CU180" s="6" t="n"/>
      <c r="CV180" s="6" t="n"/>
    </row>
    <row r="181" ht="19.5" customHeight="1" s="126">
      <c r="BP181" s="12" t="n"/>
      <c r="BQ181" s="12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F181" s="13" t="n"/>
      <c r="CG181" s="13" t="n"/>
      <c r="CH181" s="13" t="n"/>
      <c r="CI181" s="13" t="n"/>
      <c r="CJ181" s="13" t="n"/>
      <c r="CK181" s="13" t="n"/>
      <c r="CL181" s="13" t="n"/>
      <c r="CM181" s="13" t="n"/>
      <c r="CN181" s="13" t="n"/>
      <c r="CO181" s="13" t="n"/>
      <c r="CP181" s="13" t="n"/>
      <c r="CQ181" s="13" t="n"/>
      <c r="CR181" s="13" t="n"/>
      <c r="CS181" s="13" t="n"/>
      <c r="CT181" s="6" t="n"/>
      <c r="CU181" s="6" t="n"/>
      <c r="CV181" s="6" t="n"/>
    </row>
    <row r="182" ht="19.5" customHeight="1" s="126">
      <c r="BP182" s="12" t="n"/>
      <c r="BQ182" s="12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F182" s="13" t="n"/>
      <c r="CG182" s="13" t="n"/>
      <c r="CH182" s="13" t="n"/>
      <c r="CI182" s="13" t="n"/>
      <c r="CJ182" s="13" t="n"/>
      <c r="CK182" s="13" t="n"/>
      <c r="CL182" s="13" t="n"/>
      <c r="CM182" s="13" t="n"/>
      <c r="CN182" s="13" t="n"/>
      <c r="CO182" s="13" t="n"/>
      <c r="CP182" s="13" t="n"/>
      <c r="CQ182" s="13" t="n"/>
      <c r="CR182" s="13" t="n"/>
      <c r="CS182" s="13" t="n"/>
      <c r="CT182" s="6" t="n"/>
      <c r="CU182" s="6" t="n"/>
      <c r="CV182" s="6" t="n"/>
    </row>
    <row r="183" ht="19.5" customHeight="1" s="126">
      <c r="BP183" s="12" t="n"/>
      <c r="BQ183" s="12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F183" s="13" t="n"/>
      <c r="CG183" s="13" t="n"/>
      <c r="CH183" s="13" t="n"/>
      <c r="CI183" s="13" t="n"/>
      <c r="CJ183" s="13" t="n"/>
      <c r="CK183" s="13" t="n"/>
      <c r="CL183" s="13" t="n"/>
      <c r="CM183" s="13" t="n"/>
      <c r="CN183" s="13" t="n"/>
      <c r="CO183" s="13" t="n"/>
      <c r="CP183" s="13" t="n"/>
      <c r="CQ183" s="13" t="n"/>
      <c r="CR183" s="13" t="n"/>
      <c r="CS183" s="13" t="n"/>
      <c r="CT183" s="6" t="n"/>
      <c r="CU183" s="6" t="n"/>
      <c r="CV183" s="6" t="n"/>
    </row>
    <row r="184" ht="19.5" customHeight="1" s="126">
      <c r="BP184" s="12" t="n"/>
      <c r="BQ184" s="12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F184" s="13" t="n"/>
      <c r="CG184" s="13" t="n"/>
      <c r="CH184" s="13" t="n"/>
      <c r="CI184" s="13" t="n"/>
      <c r="CJ184" s="13" t="n"/>
      <c r="CK184" s="13" t="n"/>
      <c r="CL184" s="13" t="n"/>
      <c r="CM184" s="13" t="n"/>
      <c r="CN184" s="13" t="n"/>
      <c r="CO184" s="13" t="n"/>
      <c r="CP184" s="13" t="n"/>
      <c r="CQ184" s="13" t="n"/>
      <c r="CR184" s="13" t="n"/>
      <c r="CS184" s="13" t="n"/>
      <c r="CT184" s="6" t="n"/>
      <c r="CU184" s="6" t="n"/>
      <c r="CV184" s="6" t="n"/>
    </row>
    <row r="185" ht="19.5" customHeight="1" s="126">
      <c r="BP185" s="12" t="n"/>
      <c r="BQ185" s="12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F185" s="13" t="n"/>
      <c r="CG185" s="13" t="n"/>
      <c r="CH185" s="13" t="n"/>
      <c r="CI185" s="13" t="n"/>
      <c r="CJ185" s="13" t="n"/>
      <c r="CK185" s="13" t="n"/>
      <c r="CL185" s="13" t="n"/>
      <c r="CM185" s="13" t="n"/>
      <c r="CN185" s="13" t="n"/>
      <c r="CO185" s="13" t="n"/>
      <c r="CP185" s="13" t="n"/>
      <c r="CQ185" s="13" t="n"/>
      <c r="CR185" s="13" t="n"/>
      <c r="CS185" s="13" t="n"/>
      <c r="CT185" s="6" t="n"/>
      <c r="CU185" s="6" t="n"/>
      <c r="CV185" s="6" t="n"/>
    </row>
    <row r="186" ht="19.5" customHeight="1" s="126">
      <c r="BP186" s="12" t="n"/>
      <c r="BQ186" s="12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F186" s="13" t="n"/>
      <c r="CG186" s="13" t="n"/>
      <c r="CH186" s="13" t="n"/>
      <c r="CI186" s="13" t="n"/>
      <c r="CJ186" s="13" t="n"/>
      <c r="CK186" s="13" t="n"/>
      <c r="CL186" s="13" t="n"/>
      <c r="CM186" s="13" t="n"/>
      <c r="CN186" s="13" t="n"/>
      <c r="CO186" s="13" t="n"/>
      <c r="CP186" s="13" t="n"/>
      <c r="CQ186" s="13" t="n"/>
      <c r="CR186" s="13" t="n"/>
      <c r="CS186" s="13" t="n"/>
      <c r="CT186" s="6" t="n"/>
      <c r="CU186" s="6" t="n"/>
      <c r="CV186" s="6" t="n"/>
    </row>
    <row r="187" ht="19.5" customHeight="1" s="126">
      <c r="BP187" s="12" t="n"/>
      <c r="BQ187" s="12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F187" s="13" t="n"/>
      <c r="CG187" s="13" t="n"/>
      <c r="CH187" s="13" t="n"/>
      <c r="CI187" s="13" t="n"/>
      <c r="CJ187" s="13" t="n"/>
      <c r="CK187" s="13" t="n"/>
      <c r="CL187" s="13" t="n"/>
      <c r="CM187" s="13" t="n"/>
      <c r="CN187" s="13" t="n"/>
      <c r="CO187" s="13" t="n"/>
      <c r="CP187" s="13" t="n"/>
      <c r="CQ187" s="13" t="n"/>
      <c r="CR187" s="13" t="n"/>
      <c r="CS187" s="13" t="n"/>
      <c r="CT187" s="6" t="n"/>
      <c r="CU187" s="6" t="n"/>
      <c r="CV187" s="6" t="n"/>
    </row>
    <row r="188" ht="19.5" customHeight="1" s="126">
      <c r="BP188" s="12" t="n"/>
      <c r="BQ188" s="12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F188" s="13" t="n"/>
      <c r="CG188" s="13" t="n"/>
      <c r="CH188" s="13" t="n"/>
      <c r="CI188" s="13" t="n"/>
      <c r="CJ188" s="13" t="n"/>
      <c r="CK188" s="13" t="n"/>
      <c r="CL188" s="13" t="n"/>
      <c r="CM188" s="13" t="n"/>
      <c r="CN188" s="13" t="n"/>
      <c r="CO188" s="13" t="n"/>
      <c r="CP188" s="13" t="n"/>
      <c r="CQ188" s="13" t="n"/>
      <c r="CR188" s="13" t="n"/>
      <c r="CS188" s="13" t="n"/>
      <c r="CT188" s="6" t="n"/>
      <c r="CU188" s="6" t="n"/>
      <c r="CV188" s="6" t="n"/>
    </row>
    <row r="189" ht="19.5" customHeight="1" s="126">
      <c r="BP189" s="12" t="n"/>
      <c r="BQ189" s="12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F189" s="13" t="n"/>
      <c r="CG189" s="13" t="n"/>
      <c r="CH189" s="13" t="n"/>
      <c r="CI189" s="13" t="n"/>
      <c r="CJ189" s="13" t="n"/>
      <c r="CK189" s="13" t="n"/>
      <c r="CL189" s="13" t="n"/>
      <c r="CM189" s="13" t="n"/>
      <c r="CN189" s="13" t="n"/>
      <c r="CO189" s="13" t="n"/>
      <c r="CP189" s="13" t="n"/>
      <c r="CQ189" s="13" t="n"/>
      <c r="CR189" s="13" t="n"/>
      <c r="CS189" s="13" t="n"/>
      <c r="CT189" s="6" t="n"/>
      <c r="CU189" s="6" t="n"/>
      <c r="CV189" s="6" t="n"/>
    </row>
    <row r="190" ht="19.5" customHeight="1" s="126">
      <c r="BP190" s="12" t="n"/>
      <c r="BQ190" s="12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F190" s="13" t="n"/>
      <c r="CG190" s="13" t="n"/>
      <c r="CH190" s="13" t="n"/>
      <c r="CI190" s="13" t="n"/>
      <c r="CJ190" s="13" t="n"/>
      <c r="CK190" s="13" t="n"/>
      <c r="CL190" s="13" t="n"/>
      <c r="CM190" s="13" t="n"/>
      <c r="CN190" s="13" t="n"/>
      <c r="CO190" s="13" t="n"/>
      <c r="CP190" s="13" t="n"/>
      <c r="CQ190" s="13" t="n"/>
      <c r="CR190" s="13" t="n"/>
      <c r="CS190" s="13" t="n"/>
      <c r="CT190" s="6" t="n"/>
      <c r="CU190" s="6" t="n"/>
      <c r="CV190" s="6" t="n"/>
    </row>
    <row r="191" ht="19.5" customHeight="1" s="126">
      <c r="BP191" s="12" t="n"/>
      <c r="BQ191" s="12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F191" s="13" t="n"/>
      <c r="CG191" s="13" t="n"/>
      <c r="CH191" s="13" t="n"/>
      <c r="CI191" s="13" t="n"/>
      <c r="CJ191" s="13" t="n"/>
      <c r="CK191" s="13" t="n"/>
      <c r="CL191" s="13" t="n"/>
      <c r="CM191" s="13" t="n"/>
      <c r="CN191" s="13" t="n"/>
      <c r="CO191" s="13" t="n"/>
      <c r="CP191" s="13" t="n"/>
      <c r="CQ191" s="13" t="n"/>
      <c r="CR191" s="13" t="n"/>
      <c r="CS191" s="13" t="n"/>
      <c r="CT191" s="6" t="n"/>
      <c r="CU191" s="6" t="n"/>
      <c r="CV191" s="6" t="n"/>
    </row>
    <row r="192" ht="19.5" customHeight="1" s="126">
      <c r="BP192" s="12" t="n"/>
      <c r="BQ192" s="12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F192" s="13" t="n"/>
      <c r="CG192" s="13" t="n"/>
      <c r="CH192" s="13" t="n"/>
      <c r="CI192" s="13" t="n"/>
      <c r="CJ192" s="13" t="n"/>
      <c r="CK192" s="13" t="n"/>
      <c r="CL192" s="13" t="n"/>
      <c r="CM192" s="13" t="n"/>
      <c r="CN192" s="13" t="n"/>
      <c r="CO192" s="13" t="n"/>
      <c r="CP192" s="13" t="n"/>
      <c r="CQ192" s="13" t="n"/>
      <c r="CR192" s="13" t="n"/>
      <c r="CS192" s="13" t="n"/>
      <c r="CT192" s="6" t="n"/>
      <c r="CU192" s="6" t="n"/>
      <c r="CV192" s="6" t="n"/>
    </row>
    <row r="193" ht="19.5" customHeight="1" s="126">
      <c r="BP193" s="12" t="n"/>
      <c r="BQ193" s="12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F193" s="13" t="n"/>
      <c r="CG193" s="13" t="n"/>
      <c r="CH193" s="13" t="n"/>
      <c r="CI193" s="13" t="n"/>
      <c r="CJ193" s="13" t="n"/>
      <c r="CK193" s="13" t="n"/>
      <c r="CL193" s="13" t="n"/>
      <c r="CM193" s="13" t="n"/>
      <c r="CN193" s="13" t="n"/>
      <c r="CO193" s="13" t="n"/>
      <c r="CP193" s="13" t="n"/>
      <c r="CQ193" s="13" t="n"/>
      <c r="CR193" s="13" t="n"/>
      <c r="CS193" s="13" t="n"/>
      <c r="CT193" s="6" t="n"/>
      <c r="CU193" s="6" t="n"/>
      <c r="CV193" s="6" t="n"/>
    </row>
    <row r="194" ht="19.5" customHeight="1" s="126">
      <c r="BP194" s="12" t="n"/>
      <c r="BQ194" s="12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F194" s="13" t="n"/>
      <c r="CG194" s="13" t="n"/>
      <c r="CH194" s="13" t="n"/>
      <c r="CI194" s="13" t="n"/>
      <c r="CJ194" s="13" t="n"/>
      <c r="CK194" s="13" t="n"/>
      <c r="CL194" s="13" t="n"/>
      <c r="CM194" s="13" t="n"/>
      <c r="CN194" s="13" t="n"/>
      <c r="CO194" s="13" t="n"/>
      <c r="CP194" s="13" t="n"/>
      <c r="CQ194" s="13" t="n"/>
      <c r="CR194" s="13" t="n"/>
      <c r="CS194" s="13" t="n"/>
      <c r="CT194" s="6" t="n"/>
      <c r="CU194" s="6" t="n"/>
      <c r="CV194" s="6" t="n"/>
    </row>
    <row r="195" ht="19.5" customHeight="1" s="126">
      <c r="BP195" s="12" t="n"/>
      <c r="BQ195" s="12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F195" s="13" t="n"/>
      <c r="CG195" s="13" t="n"/>
      <c r="CH195" s="13" t="n"/>
      <c r="CI195" s="13" t="n"/>
      <c r="CJ195" s="13" t="n"/>
      <c r="CK195" s="13" t="n"/>
      <c r="CL195" s="13" t="n"/>
      <c r="CM195" s="13" t="n"/>
      <c r="CN195" s="13" t="n"/>
      <c r="CO195" s="13" t="n"/>
      <c r="CP195" s="13" t="n"/>
      <c r="CQ195" s="13" t="n"/>
      <c r="CR195" s="13" t="n"/>
      <c r="CS195" s="13" t="n"/>
      <c r="CT195" s="6" t="n"/>
      <c r="CU195" s="6" t="n"/>
      <c r="CV195" s="6" t="n"/>
    </row>
    <row r="196" ht="19.5" customHeight="1" s="126">
      <c r="BP196" s="12" t="n"/>
      <c r="BQ196" s="12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F196" s="13" t="n"/>
      <c r="CG196" s="13" t="n"/>
      <c r="CH196" s="13" t="n"/>
      <c r="CI196" s="13" t="n"/>
      <c r="CJ196" s="13" t="n"/>
      <c r="CK196" s="13" t="n"/>
      <c r="CL196" s="13" t="n"/>
      <c r="CM196" s="13" t="n"/>
      <c r="CN196" s="13" t="n"/>
      <c r="CO196" s="13" t="n"/>
      <c r="CP196" s="13" t="n"/>
      <c r="CQ196" s="13" t="n"/>
      <c r="CR196" s="13" t="n"/>
      <c r="CS196" s="13" t="n"/>
      <c r="CT196" s="6" t="n"/>
      <c r="CU196" s="6" t="n"/>
      <c r="CV196" s="6" t="n"/>
    </row>
    <row r="197" ht="19.5" customHeight="1" s="126">
      <c r="BP197" s="12" t="n"/>
      <c r="BQ197" s="12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F197" s="13" t="n"/>
      <c r="CG197" s="13" t="n"/>
      <c r="CH197" s="13" t="n"/>
      <c r="CI197" s="13" t="n"/>
      <c r="CJ197" s="13" t="n"/>
      <c r="CK197" s="13" t="n"/>
      <c r="CL197" s="13" t="n"/>
      <c r="CM197" s="13" t="n"/>
      <c r="CN197" s="13" t="n"/>
      <c r="CO197" s="13" t="n"/>
      <c r="CP197" s="13" t="n"/>
      <c r="CQ197" s="13" t="n"/>
      <c r="CR197" s="13" t="n"/>
      <c r="CS197" s="13" t="n"/>
      <c r="CT197" s="6" t="n"/>
      <c r="CU197" s="6" t="n"/>
      <c r="CV197" s="6" t="n"/>
    </row>
    <row r="198" ht="19.5" customHeight="1" s="126">
      <c r="BP198" s="12" t="n"/>
      <c r="BQ198" s="12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F198" s="13" t="n"/>
      <c r="CG198" s="13" t="n"/>
      <c r="CH198" s="13" t="n"/>
      <c r="CI198" s="13" t="n"/>
      <c r="CJ198" s="13" t="n"/>
      <c r="CK198" s="13" t="n"/>
      <c r="CL198" s="13" t="n"/>
      <c r="CM198" s="13" t="n"/>
      <c r="CN198" s="13" t="n"/>
      <c r="CO198" s="13" t="n"/>
      <c r="CP198" s="13" t="n"/>
      <c r="CQ198" s="13" t="n"/>
      <c r="CR198" s="13" t="n"/>
      <c r="CS198" s="13" t="n"/>
      <c r="CT198" s="6" t="n"/>
      <c r="CU198" s="6" t="n"/>
      <c r="CV198" s="6" t="n"/>
    </row>
    <row r="199" ht="19.5" customHeight="1" s="126">
      <c r="BP199" s="12" t="n"/>
      <c r="BQ199" s="12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F199" s="13" t="n"/>
      <c r="CG199" s="13" t="n"/>
      <c r="CH199" s="13" t="n"/>
      <c r="CI199" s="13" t="n"/>
      <c r="CJ199" s="13" t="n"/>
      <c r="CK199" s="13" t="n"/>
      <c r="CL199" s="13" t="n"/>
      <c r="CM199" s="13" t="n"/>
      <c r="CN199" s="13" t="n"/>
      <c r="CO199" s="13" t="n"/>
      <c r="CP199" s="13" t="n"/>
      <c r="CQ199" s="13" t="n"/>
      <c r="CR199" s="13" t="n"/>
      <c r="CS199" s="13" t="n"/>
      <c r="CT199" s="6" t="n"/>
      <c r="CU199" s="6" t="n"/>
      <c r="CV199" s="6" t="n"/>
    </row>
    <row r="200" ht="19.5" customHeight="1" s="126">
      <c r="BP200" s="12" t="n"/>
      <c r="BQ200" s="12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F200" s="13" t="n"/>
      <c r="CG200" s="13" t="n"/>
      <c r="CH200" s="13" t="n"/>
      <c r="CI200" s="13" t="n"/>
      <c r="CJ200" s="13" t="n"/>
      <c r="CK200" s="13" t="n"/>
      <c r="CL200" s="13" t="n"/>
      <c r="CM200" s="13" t="n"/>
      <c r="CN200" s="13" t="n"/>
      <c r="CO200" s="13" t="n"/>
      <c r="CP200" s="13" t="n"/>
      <c r="CQ200" s="13" t="n"/>
      <c r="CR200" s="13" t="n"/>
      <c r="CS200" s="13" t="n"/>
      <c r="CT200" s="6" t="n"/>
      <c r="CU200" s="6" t="n"/>
      <c r="CV200" s="6" t="n"/>
    </row>
    <row r="201" ht="19.5" customHeight="1" s="126">
      <c r="BP201" s="12" t="n"/>
      <c r="BQ201" s="12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F201" s="13" t="n"/>
      <c r="CG201" s="13" t="n"/>
      <c r="CH201" s="13" t="n"/>
      <c r="CI201" s="13" t="n"/>
      <c r="CJ201" s="13" t="n"/>
      <c r="CK201" s="13" t="n"/>
      <c r="CL201" s="13" t="n"/>
      <c r="CM201" s="13" t="n"/>
      <c r="CN201" s="13" t="n"/>
      <c r="CO201" s="13" t="n"/>
      <c r="CP201" s="13" t="n"/>
      <c r="CQ201" s="13" t="n"/>
      <c r="CR201" s="13" t="n"/>
      <c r="CS201" s="13" t="n"/>
      <c r="CT201" s="6" t="n"/>
      <c r="CU201" s="6" t="n"/>
      <c r="CV201" s="6" t="n"/>
    </row>
    <row r="202" ht="19.5" customHeight="1" s="126">
      <c r="BP202" s="12" t="n"/>
      <c r="BQ202" s="12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F202" s="13" t="n"/>
      <c r="CG202" s="13" t="n"/>
      <c r="CH202" s="13" t="n"/>
      <c r="CI202" s="13" t="n"/>
      <c r="CJ202" s="13" t="n"/>
      <c r="CK202" s="13" t="n"/>
      <c r="CL202" s="13" t="n"/>
      <c r="CM202" s="13" t="n"/>
      <c r="CN202" s="13" t="n"/>
      <c r="CO202" s="13" t="n"/>
      <c r="CP202" s="13" t="n"/>
      <c r="CQ202" s="13" t="n"/>
      <c r="CR202" s="13" t="n"/>
      <c r="CS202" s="13" t="n"/>
      <c r="CT202" s="6" t="n"/>
      <c r="CU202" s="6" t="n"/>
      <c r="CV202" s="6" t="n"/>
    </row>
    <row r="203" ht="19.5" customHeight="1" s="126">
      <c r="BP203" s="12" t="n"/>
      <c r="BQ203" s="12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F203" s="13" t="n"/>
      <c r="CG203" s="13" t="n"/>
      <c r="CH203" s="13" t="n"/>
      <c r="CI203" s="13" t="n"/>
      <c r="CJ203" s="13" t="n"/>
      <c r="CK203" s="13" t="n"/>
      <c r="CL203" s="13" t="n"/>
      <c r="CM203" s="13" t="n"/>
      <c r="CN203" s="13" t="n"/>
      <c r="CO203" s="13" t="n"/>
      <c r="CP203" s="13" t="n"/>
      <c r="CQ203" s="13" t="n"/>
      <c r="CR203" s="13" t="n"/>
      <c r="CS203" s="13" t="n"/>
      <c r="CT203" s="6" t="n"/>
      <c r="CU203" s="6" t="n"/>
      <c r="CV203" s="6" t="n"/>
    </row>
    <row r="204" ht="19.5" customHeight="1" s="126">
      <c r="BP204" s="12" t="n"/>
      <c r="BQ204" s="12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F204" s="13" t="n"/>
      <c r="CG204" s="13" t="n"/>
      <c r="CH204" s="13" t="n"/>
      <c r="CI204" s="13" t="n"/>
      <c r="CJ204" s="13" t="n"/>
      <c r="CK204" s="13" t="n"/>
      <c r="CL204" s="13" t="n"/>
      <c r="CM204" s="13" t="n"/>
      <c r="CN204" s="13" t="n"/>
      <c r="CO204" s="13" t="n"/>
      <c r="CP204" s="13" t="n"/>
      <c r="CQ204" s="13" t="n"/>
      <c r="CR204" s="13" t="n"/>
      <c r="CS204" s="13" t="n"/>
      <c r="CT204" s="6" t="n"/>
      <c r="CU204" s="6" t="n"/>
      <c r="CV204" s="6" t="n"/>
    </row>
    <row r="205" ht="19.5" customHeight="1" s="126">
      <c r="BP205" s="12" t="n"/>
      <c r="BQ205" s="12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F205" s="13" t="n"/>
      <c r="CG205" s="13" t="n"/>
      <c r="CH205" s="13" t="n"/>
      <c r="CI205" s="13" t="n"/>
      <c r="CJ205" s="13" t="n"/>
      <c r="CK205" s="13" t="n"/>
      <c r="CL205" s="13" t="n"/>
      <c r="CM205" s="13" t="n"/>
      <c r="CN205" s="13" t="n"/>
      <c r="CO205" s="13" t="n"/>
      <c r="CP205" s="13" t="n"/>
      <c r="CQ205" s="13" t="n"/>
      <c r="CR205" s="13" t="n"/>
      <c r="CS205" s="13" t="n"/>
      <c r="CT205" s="6" t="n"/>
      <c r="CU205" s="6" t="n"/>
      <c r="CV205" s="6" t="n"/>
    </row>
    <row r="206" ht="19.5" customHeight="1" s="126">
      <c r="BP206" s="12" t="n"/>
      <c r="BQ206" s="12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F206" s="13" t="n"/>
      <c r="CG206" s="13" t="n"/>
      <c r="CH206" s="13" t="n"/>
      <c r="CI206" s="13" t="n"/>
      <c r="CJ206" s="13" t="n"/>
      <c r="CK206" s="13" t="n"/>
      <c r="CL206" s="13" t="n"/>
      <c r="CM206" s="13" t="n"/>
      <c r="CN206" s="13" t="n"/>
      <c r="CO206" s="13" t="n"/>
      <c r="CP206" s="13" t="n"/>
      <c r="CQ206" s="13" t="n"/>
      <c r="CR206" s="13" t="n"/>
      <c r="CS206" s="13" t="n"/>
      <c r="CT206" s="6" t="n"/>
      <c r="CU206" s="6" t="n"/>
      <c r="CV206" s="6" t="n"/>
    </row>
    <row r="207" ht="19.5" customHeight="1" s="126">
      <c r="BP207" s="12" t="n"/>
      <c r="BQ207" s="12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F207" s="13" t="n"/>
      <c r="CG207" s="13" t="n"/>
      <c r="CH207" s="13" t="n"/>
      <c r="CI207" s="13" t="n"/>
      <c r="CJ207" s="13" t="n"/>
      <c r="CK207" s="13" t="n"/>
      <c r="CL207" s="13" t="n"/>
      <c r="CM207" s="13" t="n"/>
      <c r="CN207" s="13" t="n"/>
      <c r="CO207" s="13" t="n"/>
      <c r="CP207" s="13" t="n"/>
      <c r="CQ207" s="13" t="n"/>
      <c r="CR207" s="13" t="n"/>
      <c r="CS207" s="13" t="n"/>
      <c r="CT207" s="6" t="n"/>
      <c r="CU207" s="6" t="n"/>
      <c r="CV207" s="6" t="n"/>
    </row>
    <row r="208" ht="19.5" customHeight="1" s="126">
      <c r="BP208" s="12" t="n"/>
      <c r="BQ208" s="12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F208" s="13" t="n"/>
      <c r="CG208" s="13" t="n"/>
      <c r="CH208" s="13" t="n"/>
      <c r="CI208" s="13" t="n"/>
      <c r="CJ208" s="13" t="n"/>
      <c r="CK208" s="13" t="n"/>
      <c r="CL208" s="13" t="n"/>
      <c r="CM208" s="13" t="n"/>
      <c r="CN208" s="13" t="n"/>
      <c r="CO208" s="13" t="n"/>
      <c r="CP208" s="13" t="n"/>
      <c r="CQ208" s="13" t="n"/>
      <c r="CR208" s="13" t="n"/>
      <c r="CS208" s="13" t="n"/>
      <c r="CT208" s="6" t="n"/>
      <c r="CU208" s="6" t="n"/>
      <c r="CV208" s="6" t="n"/>
    </row>
    <row r="209" ht="19.5" customHeight="1" s="126">
      <c r="BP209" s="12" t="n"/>
      <c r="BQ209" s="12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F209" s="13" t="n"/>
      <c r="CG209" s="13" t="n"/>
      <c r="CH209" s="13" t="n"/>
      <c r="CI209" s="13" t="n"/>
      <c r="CJ209" s="13" t="n"/>
      <c r="CK209" s="13" t="n"/>
      <c r="CL209" s="13" t="n"/>
      <c r="CM209" s="13" t="n"/>
      <c r="CN209" s="13" t="n"/>
      <c r="CO209" s="13" t="n"/>
      <c r="CP209" s="13" t="n"/>
      <c r="CQ209" s="13" t="n"/>
      <c r="CR209" s="13" t="n"/>
      <c r="CS209" s="13" t="n"/>
      <c r="CT209" s="6" t="n"/>
      <c r="CU209" s="6" t="n"/>
      <c r="CV209" s="6" t="n"/>
    </row>
    <row r="210" ht="19.5" customHeight="1" s="126">
      <c r="BP210" s="12" t="n"/>
      <c r="BQ210" s="12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F210" s="13" t="n"/>
      <c r="CG210" s="13" t="n"/>
      <c r="CH210" s="13" t="n"/>
      <c r="CI210" s="13" t="n"/>
      <c r="CJ210" s="13" t="n"/>
      <c r="CK210" s="13" t="n"/>
      <c r="CL210" s="13" t="n"/>
      <c r="CM210" s="13" t="n"/>
      <c r="CN210" s="13" t="n"/>
      <c r="CO210" s="13" t="n"/>
      <c r="CP210" s="13" t="n"/>
      <c r="CQ210" s="13" t="n"/>
      <c r="CR210" s="13" t="n"/>
      <c r="CS210" s="13" t="n"/>
      <c r="CT210" s="6" t="n"/>
      <c r="CU210" s="6" t="n"/>
      <c r="CV210" s="6" t="n"/>
    </row>
    <row r="211" ht="19.5" customHeight="1" s="126">
      <c r="BP211" s="12" t="n"/>
      <c r="BQ211" s="12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F211" s="13" t="n"/>
      <c r="CG211" s="13" t="n"/>
      <c r="CH211" s="13" t="n"/>
      <c r="CI211" s="13" t="n"/>
      <c r="CJ211" s="13" t="n"/>
      <c r="CK211" s="13" t="n"/>
      <c r="CL211" s="13" t="n"/>
      <c r="CM211" s="13" t="n"/>
      <c r="CN211" s="13" t="n"/>
      <c r="CO211" s="13" t="n"/>
      <c r="CP211" s="13" t="n"/>
      <c r="CQ211" s="13" t="n"/>
      <c r="CR211" s="13" t="n"/>
      <c r="CS211" s="13" t="n"/>
      <c r="CT211" s="6" t="n"/>
      <c r="CU211" s="6" t="n"/>
      <c r="CV211" s="6" t="n"/>
    </row>
    <row r="212" ht="19.5" customHeight="1" s="126">
      <c r="BP212" s="12" t="n"/>
      <c r="BQ212" s="12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F212" s="13" t="n"/>
      <c r="CG212" s="13" t="n"/>
      <c r="CH212" s="13" t="n"/>
      <c r="CI212" s="13" t="n"/>
      <c r="CJ212" s="13" t="n"/>
      <c r="CK212" s="13" t="n"/>
      <c r="CL212" s="13" t="n"/>
      <c r="CM212" s="13" t="n"/>
      <c r="CN212" s="13" t="n"/>
      <c r="CO212" s="13" t="n"/>
      <c r="CP212" s="13" t="n"/>
      <c r="CQ212" s="13" t="n"/>
      <c r="CR212" s="13" t="n"/>
      <c r="CS212" s="13" t="n"/>
      <c r="CT212" s="6" t="n"/>
      <c r="CU212" s="6" t="n"/>
      <c r="CV212" s="6" t="n"/>
    </row>
    <row r="213" ht="19.5" customHeight="1" s="126">
      <c r="BP213" s="12" t="n"/>
      <c r="BQ213" s="12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F213" s="13" t="n"/>
      <c r="CG213" s="13" t="n"/>
      <c r="CH213" s="13" t="n"/>
      <c r="CI213" s="13" t="n"/>
      <c r="CJ213" s="13" t="n"/>
      <c r="CK213" s="13" t="n"/>
      <c r="CL213" s="13" t="n"/>
      <c r="CM213" s="13" t="n"/>
      <c r="CN213" s="13" t="n"/>
      <c r="CO213" s="13" t="n"/>
      <c r="CP213" s="13" t="n"/>
      <c r="CQ213" s="13" t="n"/>
      <c r="CR213" s="13" t="n"/>
      <c r="CS213" s="13" t="n"/>
      <c r="CT213" s="6" t="n"/>
      <c r="CU213" s="6" t="n"/>
      <c r="CV213" s="6" t="n"/>
    </row>
    <row r="214" ht="19.5" customHeight="1" s="126">
      <c r="BP214" s="12" t="n"/>
      <c r="BQ214" s="12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F214" s="13" t="n"/>
      <c r="CG214" s="13" t="n"/>
      <c r="CH214" s="13" t="n"/>
      <c r="CI214" s="13" t="n"/>
      <c r="CJ214" s="13" t="n"/>
      <c r="CK214" s="13" t="n"/>
      <c r="CL214" s="13" t="n"/>
      <c r="CM214" s="13" t="n"/>
      <c r="CN214" s="13" t="n"/>
      <c r="CO214" s="13" t="n"/>
      <c r="CP214" s="13" t="n"/>
      <c r="CQ214" s="13" t="n"/>
      <c r="CR214" s="13" t="n"/>
      <c r="CS214" s="13" t="n"/>
      <c r="CT214" s="6" t="n"/>
      <c r="CU214" s="6" t="n"/>
      <c r="CV214" s="6" t="n"/>
    </row>
    <row r="215" ht="19.5" customHeight="1" s="126">
      <c r="BP215" s="12" t="n"/>
      <c r="BQ215" s="12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F215" s="13" t="n"/>
      <c r="CG215" s="13" t="n"/>
      <c r="CH215" s="13" t="n"/>
      <c r="CI215" s="13" t="n"/>
      <c r="CJ215" s="13" t="n"/>
      <c r="CK215" s="13" t="n"/>
      <c r="CL215" s="13" t="n"/>
      <c r="CM215" s="13" t="n"/>
      <c r="CN215" s="13" t="n"/>
      <c r="CO215" s="13" t="n"/>
      <c r="CP215" s="13" t="n"/>
      <c r="CQ215" s="13" t="n"/>
      <c r="CR215" s="13" t="n"/>
      <c r="CS215" s="13" t="n"/>
      <c r="CT215" s="6" t="n"/>
      <c r="CU215" s="6" t="n"/>
      <c r="CV215" s="6" t="n"/>
    </row>
    <row r="216" ht="19.5" customHeight="1" s="126">
      <c r="BP216" s="12" t="n"/>
      <c r="BQ216" s="12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F216" s="13" t="n"/>
      <c r="CG216" s="13" t="n"/>
      <c r="CH216" s="13" t="n"/>
      <c r="CI216" s="13" t="n"/>
      <c r="CJ216" s="13" t="n"/>
      <c r="CK216" s="13" t="n"/>
      <c r="CL216" s="13" t="n"/>
      <c r="CM216" s="13" t="n"/>
      <c r="CN216" s="13" t="n"/>
      <c r="CO216" s="13" t="n"/>
      <c r="CP216" s="13" t="n"/>
      <c r="CQ216" s="13" t="n"/>
      <c r="CR216" s="13" t="n"/>
      <c r="CS216" s="13" t="n"/>
      <c r="CT216" s="6" t="n"/>
      <c r="CU216" s="6" t="n"/>
      <c r="CV216" s="6" t="n"/>
    </row>
    <row r="217" ht="19.5" customHeight="1" s="126">
      <c r="BP217" s="12" t="n"/>
      <c r="BQ217" s="12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F217" s="13" t="n"/>
      <c r="CG217" s="13" t="n"/>
      <c r="CH217" s="13" t="n"/>
      <c r="CI217" s="13" t="n"/>
      <c r="CJ217" s="13" t="n"/>
      <c r="CK217" s="13" t="n"/>
      <c r="CL217" s="13" t="n"/>
      <c r="CM217" s="13" t="n"/>
      <c r="CN217" s="13" t="n"/>
      <c r="CO217" s="13" t="n"/>
      <c r="CP217" s="13" t="n"/>
      <c r="CQ217" s="13" t="n"/>
      <c r="CR217" s="13" t="n"/>
      <c r="CS217" s="13" t="n"/>
      <c r="CT217" s="6" t="n"/>
      <c r="CU217" s="6" t="n"/>
      <c r="CV217" s="6" t="n"/>
    </row>
    <row r="218" ht="19.5" customHeight="1" s="126">
      <c r="BP218" s="12" t="n"/>
      <c r="BQ218" s="12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F218" s="13" t="n"/>
      <c r="CG218" s="13" t="n"/>
      <c r="CH218" s="13" t="n"/>
      <c r="CI218" s="13" t="n"/>
      <c r="CJ218" s="13" t="n"/>
      <c r="CK218" s="13" t="n"/>
      <c r="CL218" s="13" t="n"/>
      <c r="CM218" s="13" t="n"/>
      <c r="CN218" s="13" t="n"/>
      <c r="CO218" s="13" t="n"/>
      <c r="CP218" s="13" t="n"/>
      <c r="CQ218" s="13" t="n"/>
      <c r="CR218" s="13" t="n"/>
      <c r="CS218" s="13" t="n"/>
      <c r="CT218" s="6" t="n"/>
      <c r="CU218" s="6" t="n"/>
      <c r="CV218" s="6" t="n"/>
    </row>
    <row r="219" ht="19.5" customHeight="1" s="126">
      <c r="BP219" s="12" t="n"/>
      <c r="BQ219" s="12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F219" s="13" t="n"/>
      <c r="CG219" s="13" t="n"/>
      <c r="CH219" s="13" t="n"/>
      <c r="CI219" s="13" t="n"/>
      <c r="CJ219" s="13" t="n"/>
      <c r="CK219" s="13" t="n"/>
      <c r="CL219" s="13" t="n"/>
      <c r="CM219" s="13" t="n"/>
      <c r="CN219" s="13" t="n"/>
      <c r="CO219" s="13" t="n"/>
      <c r="CP219" s="13" t="n"/>
      <c r="CQ219" s="13" t="n"/>
      <c r="CR219" s="13" t="n"/>
      <c r="CS219" s="13" t="n"/>
      <c r="CT219" s="6" t="n"/>
      <c r="CU219" s="6" t="n"/>
      <c r="CV219" s="6" t="n"/>
    </row>
    <row r="220" ht="19.5" customHeight="1" s="126">
      <c r="BP220" s="12" t="n"/>
      <c r="BQ220" s="12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F220" s="13" t="n"/>
      <c r="CG220" s="13" t="n"/>
      <c r="CH220" s="13" t="n"/>
      <c r="CI220" s="13" t="n"/>
      <c r="CJ220" s="13" t="n"/>
      <c r="CK220" s="13" t="n"/>
      <c r="CL220" s="13" t="n"/>
      <c r="CM220" s="13" t="n"/>
      <c r="CN220" s="13" t="n"/>
      <c r="CO220" s="13" t="n"/>
      <c r="CP220" s="13" t="n"/>
      <c r="CQ220" s="13" t="n"/>
      <c r="CR220" s="13" t="n"/>
      <c r="CS220" s="13" t="n"/>
      <c r="CT220" s="6" t="n"/>
      <c r="CU220" s="6" t="n"/>
      <c r="CV220" s="6" t="n"/>
    </row>
    <row r="221" ht="19.5" customHeight="1" s="126">
      <c r="BP221" s="12" t="n"/>
      <c r="BQ221" s="12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F221" s="13" t="n"/>
      <c r="CG221" s="13" t="n"/>
      <c r="CH221" s="13" t="n"/>
      <c r="CI221" s="13" t="n"/>
      <c r="CJ221" s="13" t="n"/>
      <c r="CK221" s="13" t="n"/>
      <c r="CL221" s="13" t="n"/>
      <c r="CM221" s="13" t="n"/>
      <c r="CN221" s="13" t="n"/>
      <c r="CO221" s="13" t="n"/>
      <c r="CP221" s="13" t="n"/>
      <c r="CQ221" s="13" t="n"/>
      <c r="CR221" s="13" t="n"/>
      <c r="CS221" s="13" t="n"/>
      <c r="CT221" s="6" t="n"/>
      <c r="CU221" s="6" t="n"/>
      <c r="CV221" s="6" t="n"/>
    </row>
    <row r="222" ht="19.5" customHeight="1" s="126">
      <c r="BP222" s="12" t="n"/>
      <c r="BQ222" s="12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F222" s="13" t="n"/>
      <c r="CG222" s="13" t="n"/>
      <c r="CH222" s="13" t="n"/>
      <c r="CI222" s="13" t="n"/>
      <c r="CJ222" s="13" t="n"/>
      <c r="CK222" s="13" t="n"/>
      <c r="CL222" s="13" t="n"/>
      <c r="CM222" s="13" t="n"/>
      <c r="CN222" s="13" t="n"/>
      <c r="CO222" s="13" t="n"/>
      <c r="CP222" s="13" t="n"/>
      <c r="CQ222" s="13" t="n"/>
      <c r="CR222" s="13" t="n"/>
      <c r="CS222" s="13" t="n"/>
      <c r="CT222" s="6" t="n"/>
      <c r="CU222" s="6" t="n"/>
      <c r="CV222" s="6" t="n"/>
    </row>
    <row r="223" ht="19.5" customHeight="1" s="126">
      <c r="BP223" s="12" t="n"/>
      <c r="BQ223" s="12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F223" s="13" t="n"/>
      <c r="CG223" s="13" t="n"/>
      <c r="CH223" s="13" t="n"/>
      <c r="CI223" s="13" t="n"/>
      <c r="CJ223" s="13" t="n"/>
      <c r="CK223" s="13" t="n"/>
      <c r="CL223" s="13" t="n"/>
      <c r="CM223" s="13" t="n"/>
      <c r="CN223" s="13" t="n"/>
      <c r="CO223" s="13" t="n"/>
      <c r="CP223" s="13" t="n"/>
      <c r="CQ223" s="13" t="n"/>
      <c r="CR223" s="13" t="n"/>
      <c r="CS223" s="13" t="n"/>
      <c r="CT223" s="6" t="n"/>
      <c r="CU223" s="6" t="n"/>
      <c r="CV223" s="6" t="n"/>
    </row>
    <row r="224" ht="19.5" customHeight="1" s="126">
      <c r="BP224" s="12" t="n"/>
      <c r="BQ224" s="12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F224" s="13" t="n"/>
      <c r="CG224" s="13" t="n"/>
      <c r="CH224" s="13" t="n"/>
      <c r="CI224" s="13" t="n"/>
      <c r="CJ224" s="13" t="n"/>
      <c r="CK224" s="13" t="n"/>
      <c r="CL224" s="13" t="n"/>
      <c r="CM224" s="13" t="n"/>
      <c r="CN224" s="13" t="n"/>
      <c r="CO224" s="13" t="n"/>
      <c r="CP224" s="13" t="n"/>
      <c r="CQ224" s="13" t="n"/>
      <c r="CR224" s="13" t="n"/>
      <c r="CS224" s="13" t="n"/>
      <c r="CT224" s="6" t="n"/>
      <c r="CU224" s="6" t="n"/>
      <c r="CV224" s="6" t="n"/>
    </row>
    <row r="225" ht="19.5" customHeight="1" s="126">
      <c r="BP225" s="12" t="n"/>
      <c r="BQ225" s="12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F225" s="13" t="n"/>
      <c r="CG225" s="13" t="n"/>
      <c r="CH225" s="13" t="n"/>
      <c r="CI225" s="13" t="n"/>
      <c r="CJ225" s="13" t="n"/>
      <c r="CK225" s="13" t="n"/>
      <c r="CL225" s="13" t="n"/>
      <c r="CM225" s="13" t="n"/>
      <c r="CN225" s="13" t="n"/>
      <c r="CO225" s="13" t="n"/>
      <c r="CP225" s="13" t="n"/>
      <c r="CQ225" s="13" t="n"/>
      <c r="CR225" s="13" t="n"/>
      <c r="CS225" s="13" t="n"/>
      <c r="CT225" s="6" t="n"/>
      <c r="CU225" s="6" t="n"/>
      <c r="CV225" s="6" t="n"/>
    </row>
    <row r="226" ht="19.5" customHeight="1" s="126">
      <c r="BP226" s="12" t="n"/>
      <c r="BQ226" s="12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F226" s="13" t="n"/>
      <c r="CG226" s="13" t="n"/>
      <c r="CH226" s="13" t="n"/>
      <c r="CI226" s="13" t="n"/>
      <c r="CJ226" s="13" t="n"/>
      <c r="CK226" s="13" t="n"/>
      <c r="CL226" s="13" t="n"/>
      <c r="CM226" s="13" t="n"/>
      <c r="CN226" s="13" t="n"/>
      <c r="CO226" s="13" t="n"/>
      <c r="CP226" s="13" t="n"/>
      <c r="CQ226" s="13" t="n"/>
      <c r="CR226" s="13" t="n"/>
      <c r="CS226" s="13" t="n"/>
      <c r="CT226" s="6" t="n"/>
      <c r="CU226" s="6" t="n"/>
      <c r="CV226" s="6" t="n"/>
    </row>
    <row r="227" ht="19.5" customHeight="1" s="126">
      <c r="BP227" s="12" t="n"/>
      <c r="BQ227" s="12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F227" s="13" t="n"/>
      <c r="CG227" s="13" t="n"/>
      <c r="CH227" s="13" t="n"/>
      <c r="CI227" s="13" t="n"/>
      <c r="CJ227" s="13" t="n"/>
      <c r="CK227" s="13" t="n"/>
      <c r="CL227" s="13" t="n"/>
      <c r="CM227" s="13" t="n"/>
      <c r="CN227" s="13" t="n"/>
      <c r="CO227" s="13" t="n"/>
      <c r="CP227" s="13" t="n"/>
      <c r="CQ227" s="13" t="n"/>
      <c r="CR227" s="13" t="n"/>
      <c r="CS227" s="13" t="n"/>
      <c r="CT227" s="6" t="n"/>
      <c r="CU227" s="6" t="n"/>
      <c r="CV227" s="6" t="n"/>
    </row>
    <row r="228" ht="19.5" customHeight="1" s="126">
      <c r="BP228" s="12" t="n"/>
      <c r="BQ228" s="12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F228" s="13" t="n"/>
      <c r="CG228" s="13" t="n"/>
      <c r="CH228" s="13" t="n"/>
      <c r="CI228" s="13" t="n"/>
      <c r="CJ228" s="13" t="n"/>
      <c r="CK228" s="13" t="n"/>
      <c r="CL228" s="13" t="n"/>
      <c r="CM228" s="13" t="n"/>
      <c r="CN228" s="13" t="n"/>
      <c r="CO228" s="13" t="n"/>
      <c r="CP228" s="13" t="n"/>
      <c r="CQ228" s="13" t="n"/>
      <c r="CR228" s="13" t="n"/>
      <c r="CS228" s="13" t="n"/>
      <c r="CT228" s="6" t="n"/>
      <c r="CU228" s="6" t="n"/>
      <c r="CV228" s="6" t="n"/>
    </row>
    <row r="229" ht="19.5" customHeight="1" s="126">
      <c r="BP229" s="12" t="n"/>
      <c r="BQ229" s="12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F229" s="13" t="n"/>
      <c r="CG229" s="13" t="n"/>
      <c r="CH229" s="13" t="n"/>
      <c r="CI229" s="13" t="n"/>
      <c r="CJ229" s="13" t="n"/>
      <c r="CK229" s="13" t="n"/>
      <c r="CL229" s="13" t="n"/>
      <c r="CM229" s="13" t="n"/>
      <c r="CN229" s="13" t="n"/>
      <c r="CO229" s="13" t="n"/>
      <c r="CP229" s="13" t="n"/>
      <c r="CQ229" s="13" t="n"/>
      <c r="CR229" s="13" t="n"/>
      <c r="CS229" s="13" t="n"/>
      <c r="CT229" s="6" t="n"/>
      <c r="CU229" s="6" t="n"/>
      <c r="CV229" s="6" t="n"/>
    </row>
    <row r="230" ht="19.5" customHeight="1" s="126">
      <c r="BP230" s="12" t="n"/>
      <c r="BQ230" s="12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F230" s="13" t="n"/>
      <c r="CG230" s="13" t="n"/>
      <c r="CH230" s="13" t="n"/>
      <c r="CI230" s="13" t="n"/>
      <c r="CJ230" s="13" t="n"/>
      <c r="CK230" s="13" t="n"/>
      <c r="CL230" s="13" t="n"/>
      <c r="CM230" s="13" t="n"/>
      <c r="CN230" s="13" t="n"/>
      <c r="CO230" s="13" t="n"/>
      <c r="CP230" s="13" t="n"/>
      <c r="CQ230" s="13" t="n"/>
      <c r="CR230" s="13" t="n"/>
      <c r="CS230" s="13" t="n"/>
      <c r="CT230" s="6" t="n"/>
      <c r="CU230" s="6" t="n"/>
      <c r="CV230" s="6" t="n"/>
    </row>
    <row r="231" ht="19.5" customHeight="1" s="126">
      <c r="BP231" s="12" t="n"/>
      <c r="BQ231" s="12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F231" s="13" t="n"/>
      <c r="CG231" s="13" t="n"/>
      <c r="CH231" s="13" t="n"/>
      <c r="CI231" s="13" t="n"/>
      <c r="CJ231" s="13" t="n"/>
      <c r="CK231" s="13" t="n"/>
      <c r="CL231" s="13" t="n"/>
      <c r="CM231" s="13" t="n"/>
      <c r="CN231" s="13" t="n"/>
      <c r="CO231" s="13" t="n"/>
      <c r="CP231" s="13" t="n"/>
      <c r="CQ231" s="13" t="n"/>
      <c r="CR231" s="13" t="n"/>
      <c r="CS231" s="13" t="n"/>
      <c r="CT231" s="6" t="n"/>
      <c r="CU231" s="6" t="n"/>
      <c r="CV231" s="6" t="n"/>
    </row>
    <row r="232" ht="19.5" customHeight="1" s="126">
      <c r="BP232" s="12" t="n"/>
      <c r="BQ232" s="12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F232" s="13" t="n"/>
      <c r="CG232" s="13" t="n"/>
      <c r="CH232" s="13" t="n"/>
      <c r="CI232" s="13" t="n"/>
      <c r="CJ232" s="13" t="n"/>
      <c r="CK232" s="13" t="n"/>
      <c r="CL232" s="13" t="n"/>
      <c r="CM232" s="13" t="n"/>
      <c r="CN232" s="13" t="n"/>
      <c r="CO232" s="13" t="n"/>
      <c r="CP232" s="13" t="n"/>
      <c r="CQ232" s="13" t="n"/>
      <c r="CR232" s="13" t="n"/>
      <c r="CS232" s="13" t="n"/>
      <c r="CT232" s="6" t="n"/>
      <c r="CU232" s="6" t="n"/>
      <c r="CV232" s="6" t="n"/>
    </row>
    <row r="233" ht="19.5" customHeight="1" s="126">
      <c r="BP233" s="12" t="n"/>
      <c r="BQ233" s="12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F233" s="13" t="n"/>
      <c r="CG233" s="13" t="n"/>
      <c r="CH233" s="13" t="n"/>
      <c r="CI233" s="13" t="n"/>
      <c r="CJ233" s="13" t="n"/>
      <c r="CK233" s="13" t="n"/>
      <c r="CL233" s="13" t="n"/>
      <c r="CM233" s="13" t="n"/>
      <c r="CN233" s="13" t="n"/>
      <c r="CO233" s="13" t="n"/>
      <c r="CP233" s="13" t="n"/>
      <c r="CQ233" s="13" t="n"/>
      <c r="CR233" s="13" t="n"/>
      <c r="CS233" s="13" t="n"/>
      <c r="CT233" s="6" t="n"/>
      <c r="CU233" s="6" t="n"/>
      <c r="CV233" s="6" t="n"/>
    </row>
    <row r="234" ht="19.5" customHeight="1" s="126">
      <c r="BP234" s="12" t="n"/>
      <c r="BQ234" s="12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F234" s="13" t="n"/>
      <c r="CG234" s="13" t="n"/>
      <c r="CH234" s="13" t="n"/>
      <c r="CI234" s="13" t="n"/>
      <c r="CJ234" s="13" t="n"/>
      <c r="CK234" s="13" t="n"/>
      <c r="CL234" s="13" t="n"/>
      <c r="CM234" s="13" t="n"/>
      <c r="CN234" s="13" t="n"/>
      <c r="CO234" s="13" t="n"/>
      <c r="CP234" s="13" t="n"/>
      <c r="CQ234" s="13" t="n"/>
      <c r="CR234" s="13" t="n"/>
      <c r="CS234" s="13" t="n"/>
      <c r="CT234" s="6" t="n"/>
      <c r="CU234" s="6" t="n"/>
      <c r="CV234" s="6" t="n"/>
    </row>
    <row r="235" ht="19.5" customHeight="1" s="126">
      <c r="BP235" s="12" t="n"/>
      <c r="BQ235" s="12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F235" s="13" t="n"/>
      <c r="CG235" s="13" t="n"/>
      <c r="CH235" s="13" t="n"/>
      <c r="CI235" s="13" t="n"/>
      <c r="CJ235" s="13" t="n"/>
      <c r="CK235" s="13" t="n"/>
      <c r="CL235" s="13" t="n"/>
      <c r="CM235" s="13" t="n"/>
      <c r="CN235" s="13" t="n"/>
      <c r="CO235" s="13" t="n"/>
      <c r="CP235" s="13" t="n"/>
      <c r="CQ235" s="13" t="n"/>
      <c r="CR235" s="13" t="n"/>
      <c r="CS235" s="13" t="n"/>
      <c r="CT235" s="6" t="n"/>
      <c r="CU235" s="6" t="n"/>
      <c r="CV235" s="6" t="n"/>
    </row>
    <row r="236" ht="19.5" customHeight="1" s="126">
      <c r="BP236" s="12" t="n"/>
      <c r="BQ236" s="12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F236" s="13" t="n"/>
      <c r="CG236" s="13" t="n"/>
      <c r="CH236" s="13" t="n"/>
      <c r="CI236" s="13" t="n"/>
      <c r="CJ236" s="13" t="n"/>
      <c r="CK236" s="13" t="n"/>
      <c r="CL236" s="13" t="n"/>
      <c r="CM236" s="13" t="n"/>
      <c r="CN236" s="13" t="n"/>
      <c r="CO236" s="13" t="n"/>
      <c r="CP236" s="13" t="n"/>
      <c r="CQ236" s="13" t="n"/>
      <c r="CR236" s="13" t="n"/>
      <c r="CS236" s="13" t="n"/>
      <c r="CT236" s="6" t="n"/>
      <c r="CU236" s="6" t="n"/>
      <c r="CV236" s="6" t="n"/>
    </row>
    <row r="237" ht="19.5" customHeight="1" s="126">
      <c r="BP237" s="12" t="n"/>
      <c r="BQ237" s="12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F237" s="13" t="n"/>
      <c r="CG237" s="13" t="n"/>
      <c r="CH237" s="13" t="n"/>
      <c r="CI237" s="13" t="n"/>
      <c r="CJ237" s="13" t="n"/>
      <c r="CK237" s="13" t="n"/>
      <c r="CL237" s="13" t="n"/>
      <c r="CM237" s="13" t="n"/>
      <c r="CN237" s="13" t="n"/>
      <c r="CO237" s="13" t="n"/>
      <c r="CP237" s="13" t="n"/>
      <c r="CQ237" s="13" t="n"/>
      <c r="CR237" s="13" t="n"/>
      <c r="CS237" s="13" t="n"/>
      <c r="CT237" s="6" t="n"/>
      <c r="CU237" s="6" t="n"/>
      <c r="CV237" s="6" t="n"/>
    </row>
    <row r="238" ht="19.5" customHeight="1" s="126">
      <c r="BP238" s="12" t="n"/>
      <c r="BQ238" s="12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F238" s="13" t="n"/>
      <c r="CG238" s="13" t="n"/>
      <c r="CH238" s="13" t="n"/>
      <c r="CI238" s="13" t="n"/>
      <c r="CJ238" s="13" t="n"/>
      <c r="CK238" s="13" t="n"/>
      <c r="CL238" s="13" t="n"/>
      <c r="CM238" s="13" t="n"/>
      <c r="CN238" s="13" t="n"/>
      <c r="CO238" s="13" t="n"/>
      <c r="CP238" s="13" t="n"/>
      <c r="CQ238" s="13" t="n"/>
      <c r="CR238" s="13" t="n"/>
      <c r="CS238" s="13" t="n"/>
      <c r="CT238" s="6" t="n"/>
      <c r="CU238" s="6" t="n"/>
      <c r="CV238" s="6" t="n"/>
    </row>
    <row r="239" ht="19.5" customHeight="1" s="126">
      <c r="BP239" s="12" t="n"/>
      <c r="BQ239" s="12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F239" s="13" t="n"/>
      <c r="CG239" s="13" t="n"/>
      <c r="CH239" s="13" t="n"/>
      <c r="CI239" s="13" t="n"/>
      <c r="CJ239" s="13" t="n"/>
      <c r="CK239" s="13" t="n"/>
      <c r="CL239" s="13" t="n"/>
      <c r="CM239" s="13" t="n"/>
      <c r="CN239" s="13" t="n"/>
      <c r="CO239" s="13" t="n"/>
      <c r="CP239" s="13" t="n"/>
      <c r="CQ239" s="13" t="n"/>
      <c r="CR239" s="13" t="n"/>
      <c r="CS239" s="13" t="n"/>
      <c r="CT239" s="6" t="n"/>
      <c r="CU239" s="6" t="n"/>
      <c r="CV239" s="6" t="n"/>
    </row>
    <row r="240" ht="19.5" customHeight="1" s="126">
      <c r="BP240" s="12" t="n"/>
      <c r="BQ240" s="12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F240" s="13" t="n"/>
      <c r="CG240" s="13" t="n"/>
      <c r="CH240" s="13" t="n"/>
      <c r="CI240" s="13" t="n"/>
      <c r="CJ240" s="13" t="n"/>
      <c r="CK240" s="13" t="n"/>
      <c r="CL240" s="13" t="n"/>
      <c r="CM240" s="13" t="n"/>
      <c r="CN240" s="13" t="n"/>
      <c r="CO240" s="13" t="n"/>
      <c r="CP240" s="13" t="n"/>
      <c r="CQ240" s="13" t="n"/>
      <c r="CR240" s="13" t="n"/>
      <c r="CS240" s="13" t="n"/>
      <c r="CT240" s="6" t="n"/>
      <c r="CU240" s="6" t="n"/>
      <c r="CV240" s="6" t="n"/>
    </row>
    <row r="241" ht="19.5" customHeight="1" s="126">
      <c r="BP241" s="12" t="n"/>
      <c r="BQ241" s="12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F241" s="13" t="n"/>
      <c r="CG241" s="13" t="n"/>
      <c r="CH241" s="13" t="n"/>
      <c r="CI241" s="13" t="n"/>
      <c r="CJ241" s="13" t="n"/>
      <c r="CK241" s="13" t="n"/>
      <c r="CL241" s="13" t="n"/>
      <c r="CM241" s="13" t="n"/>
      <c r="CN241" s="13" t="n"/>
      <c r="CO241" s="13" t="n"/>
      <c r="CP241" s="13" t="n"/>
      <c r="CQ241" s="13" t="n"/>
      <c r="CR241" s="13" t="n"/>
      <c r="CS241" s="13" t="n"/>
      <c r="CT241" s="6" t="n"/>
      <c r="CU241" s="6" t="n"/>
      <c r="CV241" s="6" t="n"/>
    </row>
    <row r="242" ht="19.5" customHeight="1" s="126">
      <c r="BP242" s="12" t="n"/>
      <c r="BQ242" s="12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F242" s="13" t="n"/>
      <c r="CG242" s="13" t="n"/>
      <c r="CH242" s="13" t="n"/>
      <c r="CI242" s="13" t="n"/>
      <c r="CJ242" s="13" t="n"/>
      <c r="CK242" s="13" t="n"/>
      <c r="CL242" s="13" t="n"/>
      <c r="CM242" s="13" t="n"/>
      <c r="CN242" s="13" t="n"/>
      <c r="CO242" s="13" t="n"/>
      <c r="CP242" s="13" t="n"/>
      <c r="CQ242" s="13" t="n"/>
      <c r="CR242" s="13" t="n"/>
      <c r="CS242" s="13" t="n"/>
      <c r="CT242" s="6" t="n"/>
      <c r="CU242" s="6" t="n"/>
      <c r="CV242" s="6" t="n"/>
    </row>
    <row r="243" ht="19.5" customHeight="1" s="126">
      <c r="BP243" s="12" t="n"/>
      <c r="BQ243" s="12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F243" s="13" t="n"/>
      <c r="CG243" s="13" t="n"/>
      <c r="CH243" s="13" t="n"/>
      <c r="CI243" s="13" t="n"/>
      <c r="CJ243" s="13" t="n"/>
      <c r="CK243" s="13" t="n"/>
      <c r="CL243" s="13" t="n"/>
      <c r="CM243" s="13" t="n"/>
      <c r="CN243" s="13" t="n"/>
      <c r="CO243" s="13" t="n"/>
      <c r="CP243" s="13" t="n"/>
      <c r="CQ243" s="13" t="n"/>
      <c r="CR243" s="13" t="n"/>
      <c r="CS243" s="13" t="n"/>
      <c r="CT243" s="6" t="n"/>
      <c r="CU243" s="6" t="n"/>
      <c r="CV243" s="6" t="n"/>
    </row>
    <row r="244" ht="19.5" customHeight="1" s="126">
      <c r="BP244" s="12" t="n"/>
      <c r="BQ244" s="12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F244" s="13" t="n"/>
      <c r="CG244" s="13" t="n"/>
      <c r="CH244" s="13" t="n"/>
      <c r="CI244" s="13" t="n"/>
      <c r="CJ244" s="13" t="n"/>
      <c r="CK244" s="13" t="n"/>
      <c r="CL244" s="13" t="n"/>
      <c r="CM244" s="13" t="n"/>
      <c r="CN244" s="13" t="n"/>
      <c r="CO244" s="13" t="n"/>
      <c r="CP244" s="13" t="n"/>
      <c r="CQ244" s="13" t="n"/>
      <c r="CR244" s="13" t="n"/>
      <c r="CS244" s="13" t="n"/>
      <c r="CT244" s="6" t="n"/>
      <c r="CU244" s="6" t="n"/>
      <c r="CV244" s="6" t="n"/>
    </row>
    <row r="245" ht="19.5" customHeight="1" s="126">
      <c r="BP245" s="12" t="n"/>
      <c r="BQ245" s="12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F245" s="13" t="n"/>
      <c r="CG245" s="13" t="n"/>
      <c r="CH245" s="13" t="n"/>
      <c r="CI245" s="13" t="n"/>
      <c r="CJ245" s="13" t="n"/>
      <c r="CK245" s="13" t="n"/>
      <c r="CL245" s="13" t="n"/>
      <c r="CM245" s="13" t="n"/>
      <c r="CN245" s="13" t="n"/>
      <c r="CO245" s="13" t="n"/>
      <c r="CP245" s="13" t="n"/>
      <c r="CQ245" s="13" t="n"/>
      <c r="CR245" s="13" t="n"/>
      <c r="CS245" s="13" t="n"/>
      <c r="CT245" s="6" t="n"/>
      <c r="CU245" s="6" t="n"/>
      <c r="CV245" s="6" t="n"/>
    </row>
    <row r="246" ht="19.5" customHeight="1" s="126">
      <c r="BP246" s="12" t="n"/>
      <c r="BQ246" s="12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F246" s="13" t="n"/>
      <c r="CG246" s="13" t="n"/>
      <c r="CH246" s="13" t="n"/>
      <c r="CI246" s="13" t="n"/>
      <c r="CJ246" s="13" t="n"/>
      <c r="CK246" s="13" t="n"/>
      <c r="CL246" s="13" t="n"/>
      <c r="CM246" s="13" t="n"/>
      <c r="CN246" s="13" t="n"/>
      <c r="CO246" s="13" t="n"/>
      <c r="CP246" s="13" t="n"/>
      <c r="CQ246" s="13" t="n"/>
      <c r="CR246" s="13" t="n"/>
      <c r="CS246" s="13" t="n"/>
      <c r="CT246" s="6" t="n"/>
      <c r="CU246" s="6" t="n"/>
      <c r="CV246" s="6" t="n"/>
    </row>
    <row r="247" ht="19.5" customHeight="1" s="126">
      <c r="BP247" s="12" t="n"/>
      <c r="BQ247" s="12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F247" s="13" t="n"/>
      <c r="CG247" s="13" t="n"/>
      <c r="CH247" s="13" t="n"/>
      <c r="CI247" s="13" t="n"/>
      <c r="CJ247" s="13" t="n"/>
      <c r="CK247" s="13" t="n"/>
      <c r="CL247" s="13" t="n"/>
      <c r="CM247" s="13" t="n"/>
      <c r="CN247" s="13" t="n"/>
      <c r="CO247" s="13" t="n"/>
      <c r="CP247" s="13" t="n"/>
      <c r="CQ247" s="13" t="n"/>
      <c r="CR247" s="13" t="n"/>
      <c r="CS247" s="13" t="n"/>
      <c r="CT247" s="6" t="n"/>
      <c r="CU247" s="6" t="n"/>
      <c r="CV247" s="6" t="n"/>
    </row>
    <row r="248" ht="19.5" customHeight="1" s="126">
      <c r="BP248" s="12" t="n"/>
      <c r="BQ248" s="12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F248" s="13" t="n"/>
      <c r="CG248" s="13" t="n"/>
      <c r="CH248" s="13" t="n"/>
      <c r="CI248" s="13" t="n"/>
      <c r="CJ248" s="13" t="n"/>
      <c r="CK248" s="13" t="n"/>
      <c r="CL248" s="13" t="n"/>
      <c r="CM248" s="13" t="n"/>
      <c r="CN248" s="13" t="n"/>
      <c r="CO248" s="13" t="n"/>
      <c r="CP248" s="13" t="n"/>
      <c r="CQ248" s="13" t="n"/>
      <c r="CR248" s="13" t="n"/>
      <c r="CS248" s="13" t="n"/>
      <c r="CT248" s="6" t="n"/>
      <c r="CU248" s="6" t="n"/>
      <c r="CV248" s="6" t="n"/>
    </row>
    <row r="249" ht="19.5" customHeight="1" s="126">
      <c r="BP249" s="12" t="n"/>
      <c r="BQ249" s="12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F249" s="13" t="n"/>
      <c r="CG249" s="13" t="n"/>
      <c r="CH249" s="13" t="n"/>
      <c r="CI249" s="13" t="n"/>
      <c r="CJ249" s="13" t="n"/>
      <c r="CK249" s="13" t="n"/>
      <c r="CL249" s="13" t="n"/>
      <c r="CM249" s="13" t="n"/>
      <c r="CN249" s="13" t="n"/>
      <c r="CO249" s="13" t="n"/>
      <c r="CP249" s="13" t="n"/>
      <c r="CQ249" s="13" t="n"/>
      <c r="CR249" s="13" t="n"/>
      <c r="CS249" s="13" t="n"/>
      <c r="CT249" s="6" t="n"/>
      <c r="CU249" s="6" t="n"/>
      <c r="CV249" s="6" t="n"/>
    </row>
    <row r="250" ht="19.5" customHeight="1" s="126">
      <c r="BP250" s="12" t="n"/>
      <c r="BQ250" s="12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F250" s="13" t="n"/>
      <c r="CG250" s="13" t="n"/>
      <c r="CH250" s="13" t="n"/>
      <c r="CI250" s="13" t="n"/>
      <c r="CJ250" s="13" t="n"/>
      <c r="CK250" s="13" t="n"/>
      <c r="CL250" s="13" t="n"/>
      <c r="CM250" s="13" t="n"/>
      <c r="CN250" s="13" t="n"/>
      <c r="CO250" s="13" t="n"/>
      <c r="CP250" s="13" t="n"/>
      <c r="CQ250" s="13" t="n"/>
      <c r="CR250" s="13" t="n"/>
      <c r="CS250" s="13" t="n"/>
      <c r="CT250" s="6" t="n"/>
      <c r="CU250" s="6" t="n"/>
      <c r="CV250" s="6" t="n"/>
    </row>
    <row r="251" ht="19.5" customHeight="1" s="126">
      <c r="BP251" s="12" t="n"/>
      <c r="BQ251" s="12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F251" s="13" t="n"/>
      <c r="CG251" s="13" t="n"/>
      <c r="CH251" s="13" t="n"/>
      <c r="CI251" s="13" t="n"/>
      <c r="CJ251" s="13" t="n"/>
      <c r="CK251" s="13" t="n"/>
      <c r="CL251" s="13" t="n"/>
      <c r="CM251" s="13" t="n"/>
      <c r="CN251" s="13" t="n"/>
      <c r="CO251" s="13" t="n"/>
      <c r="CP251" s="13" t="n"/>
      <c r="CQ251" s="13" t="n"/>
      <c r="CR251" s="13" t="n"/>
      <c r="CS251" s="13" t="n"/>
      <c r="CT251" s="6" t="n"/>
      <c r="CU251" s="6" t="n"/>
      <c r="CV251" s="6" t="n"/>
    </row>
    <row r="252" ht="19.5" customHeight="1" s="126">
      <c r="BP252" s="12" t="n"/>
      <c r="BQ252" s="12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F252" s="13" t="n"/>
      <c r="CG252" s="13" t="n"/>
      <c r="CH252" s="13" t="n"/>
      <c r="CI252" s="13" t="n"/>
      <c r="CJ252" s="13" t="n"/>
      <c r="CK252" s="13" t="n"/>
      <c r="CL252" s="13" t="n"/>
      <c r="CM252" s="13" t="n"/>
      <c r="CN252" s="13" t="n"/>
      <c r="CO252" s="13" t="n"/>
      <c r="CP252" s="13" t="n"/>
      <c r="CQ252" s="13" t="n"/>
      <c r="CR252" s="13" t="n"/>
      <c r="CS252" s="13" t="n"/>
      <c r="CT252" s="6" t="n"/>
      <c r="CU252" s="6" t="n"/>
      <c r="CV252" s="6" t="n"/>
    </row>
    <row r="253" ht="19.5" customHeight="1" s="126">
      <c r="BP253" s="12" t="n"/>
      <c r="BQ253" s="12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F253" s="13" t="n"/>
      <c r="CG253" s="13" t="n"/>
      <c r="CH253" s="13" t="n"/>
      <c r="CI253" s="13" t="n"/>
      <c r="CJ253" s="13" t="n"/>
      <c r="CK253" s="13" t="n"/>
      <c r="CL253" s="13" t="n"/>
      <c r="CM253" s="13" t="n"/>
      <c r="CN253" s="13" t="n"/>
      <c r="CO253" s="13" t="n"/>
      <c r="CP253" s="13" t="n"/>
      <c r="CQ253" s="13" t="n"/>
      <c r="CR253" s="13" t="n"/>
      <c r="CS253" s="13" t="n"/>
      <c r="CT253" s="6" t="n"/>
      <c r="CU253" s="6" t="n"/>
      <c r="CV253" s="6" t="n"/>
    </row>
    <row r="254" ht="19.5" customHeight="1" s="126">
      <c r="BP254" s="12" t="n"/>
      <c r="BQ254" s="12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F254" s="13" t="n"/>
      <c r="CG254" s="13" t="n"/>
      <c r="CH254" s="13" t="n"/>
      <c r="CI254" s="13" t="n"/>
      <c r="CJ254" s="13" t="n"/>
      <c r="CK254" s="13" t="n"/>
      <c r="CL254" s="13" t="n"/>
      <c r="CM254" s="13" t="n"/>
      <c r="CN254" s="13" t="n"/>
      <c r="CO254" s="13" t="n"/>
      <c r="CP254" s="13" t="n"/>
      <c r="CQ254" s="13" t="n"/>
      <c r="CR254" s="13" t="n"/>
      <c r="CS254" s="13" t="n"/>
      <c r="CT254" s="6" t="n"/>
      <c r="CU254" s="6" t="n"/>
      <c r="CV254" s="6" t="n"/>
    </row>
    <row r="255" ht="19.5" customHeight="1" s="126">
      <c r="BP255" s="12" t="n"/>
      <c r="BQ255" s="12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F255" s="13" t="n"/>
      <c r="CG255" s="13" t="n"/>
      <c r="CH255" s="13" t="n"/>
      <c r="CI255" s="13" t="n"/>
      <c r="CJ255" s="13" t="n"/>
      <c r="CK255" s="13" t="n"/>
      <c r="CL255" s="13" t="n"/>
      <c r="CM255" s="13" t="n"/>
      <c r="CN255" s="13" t="n"/>
      <c r="CO255" s="13" t="n"/>
      <c r="CP255" s="13" t="n"/>
      <c r="CQ255" s="13" t="n"/>
      <c r="CR255" s="13" t="n"/>
      <c r="CS255" s="13" t="n"/>
      <c r="CT255" s="6" t="n"/>
      <c r="CU255" s="6" t="n"/>
      <c r="CV255" s="6" t="n"/>
    </row>
    <row r="256" ht="19.5" customHeight="1" s="126">
      <c r="BP256" s="12" t="n"/>
      <c r="BQ256" s="12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F256" s="13" t="n"/>
      <c r="CG256" s="13" t="n"/>
      <c r="CH256" s="13" t="n"/>
      <c r="CI256" s="13" t="n"/>
      <c r="CJ256" s="13" t="n"/>
      <c r="CK256" s="13" t="n"/>
      <c r="CL256" s="13" t="n"/>
      <c r="CM256" s="13" t="n"/>
      <c r="CN256" s="13" t="n"/>
      <c r="CO256" s="13" t="n"/>
      <c r="CP256" s="13" t="n"/>
      <c r="CQ256" s="13" t="n"/>
      <c r="CR256" s="13" t="n"/>
      <c r="CS256" s="13" t="n"/>
      <c r="CT256" s="6" t="n"/>
      <c r="CU256" s="6" t="n"/>
      <c r="CV256" s="6" t="n"/>
    </row>
    <row r="257" ht="19.5" customHeight="1" s="126">
      <c r="BP257" s="12" t="n"/>
      <c r="BQ257" s="12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F257" s="13" t="n"/>
      <c r="CG257" s="13" t="n"/>
      <c r="CH257" s="13" t="n"/>
      <c r="CI257" s="13" t="n"/>
      <c r="CJ257" s="13" t="n"/>
      <c r="CK257" s="13" t="n"/>
      <c r="CL257" s="13" t="n"/>
      <c r="CM257" s="13" t="n"/>
      <c r="CN257" s="13" t="n"/>
      <c r="CO257" s="13" t="n"/>
      <c r="CP257" s="13" t="n"/>
      <c r="CQ257" s="13" t="n"/>
      <c r="CR257" s="13" t="n"/>
      <c r="CS257" s="13" t="n"/>
      <c r="CT257" s="6" t="n"/>
      <c r="CU257" s="6" t="n"/>
      <c r="CV257" s="6" t="n"/>
    </row>
    <row r="258" ht="19.5" customHeight="1" s="126">
      <c r="BP258" s="12" t="n"/>
      <c r="BQ258" s="12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F258" s="13" t="n"/>
      <c r="CG258" s="13" t="n"/>
      <c r="CH258" s="13" t="n"/>
      <c r="CI258" s="13" t="n"/>
      <c r="CJ258" s="13" t="n"/>
      <c r="CK258" s="13" t="n"/>
      <c r="CL258" s="13" t="n"/>
      <c r="CM258" s="13" t="n"/>
      <c r="CN258" s="13" t="n"/>
      <c r="CO258" s="13" t="n"/>
      <c r="CP258" s="13" t="n"/>
      <c r="CQ258" s="13" t="n"/>
      <c r="CR258" s="13" t="n"/>
      <c r="CS258" s="13" t="n"/>
      <c r="CT258" s="6" t="n"/>
      <c r="CU258" s="6" t="n"/>
      <c r="CV258" s="6" t="n"/>
    </row>
    <row r="259" ht="19.5" customHeight="1" s="126">
      <c r="BP259" s="12" t="n"/>
      <c r="BQ259" s="12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F259" s="13" t="n"/>
      <c r="CG259" s="13" t="n"/>
      <c r="CH259" s="13" t="n"/>
      <c r="CI259" s="13" t="n"/>
      <c r="CJ259" s="13" t="n"/>
      <c r="CK259" s="13" t="n"/>
      <c r="CL259" s="13" t="n"/>
      <c r="CM259" s="13" t="n"/>
      <c r="CN259" s="13" t="n"/>
      <c r="CO259" s="13" t="n"/>
      <c r="CP259" s="13" t="n"/>
      <c r="CQ259" s="13" t="n"/>
      <c r="CR259" s="13" t="n"/>
      <c r="CS259" s="13" t="n"/>
      <c r="CT259" s="6" t="n"/>
      <c r="CU259" s="6" t="n"/>
      <c r="CV259" s="6" t="n"/>
    </row>
    <row r="260" ht="19.5" customHeight="1" s="126">
      <c r="BP260" s="12" t="n"/>
      <c r="BQ260" s="12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F260" s="13" t="n"/>
      <c r="CG260" s="13" t="n"/>
      <c r="CH260" s="13" t="n"/>
      <c r="CI260" s="13" t="n"/>
      <c r="CJ260" s="13" t="n"/>
      <c r="CK260" s="13" t="n"/>
      <c r="CL260" s="13" t="n"/>
      <c r="CM260" s="13" t="n"/>
      <c r="CN260" s="13" t="n"/>
      <c r="CO260" s="13" t="n"/>
      <c r="CP260" s="13" t="n"/>
      <c r="CQ260" s="13" t="n"/>
      <c r="CR260" s="13" t="n"/>
      <c r="CS260" s="13" t="n"/>
      <c r="CT260" s="6" t="n"/>
      <c r="CU260" s="6" t="n"/>
      <c r="CV260" s="6" t="n"/>
    </row>
  </sheetData>
  <autoFilter ref="A5:BO69"/>
  <mergeCells count="3">
    <mergeCell ref="AR2:AS4"/>
    <mergeCell ref="J1:J2"/>
    <mergeCell ref="A1:B1"/>
  </mergeCells>
  <conditionalFormatting sqref="J8:J67">
    <cfRule type="expression" priority="3" dxfId="2">
      <formula>$J8&lt;$D8</formula>
    </cfRule>
  </conditionalFormatting>
  <conditionalFormatting sqref="J70">
    <cfRule type="expression" priority="1" dxfId="2">
      <formula>$J70&lt;$D70</formula>
    </cfRule>
  </conditionalFormatting>
  <conditionalFormatting sqref="BL7:BL67">
    <cfRule type="cellIs" priority="4" operator="greaterThan" dxfId="0">
      <formula>"40歳"</formula>
    </cfRule>
  </conditionalFormatting>
  <conditionalFormatting sqref="BL70">
    <cfRule type="cellIs" priority="2" operator="greaterThan" dxfId="0">
      <formula>"40歳"</formula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増本 奈々子</dc:creator>
  <dcterms:created xmlns:dcterms="http://purl.org/dc/terms/" xmlns:xsi="http://www.w3.org/2001/XMLSchema-instance" xsi:type="dcterms:W3CDTF">2024-03-12T05:45:52Z</dcterms:created>
  <dcterms:modified xmlns:dcterms="http://purl.org/dc/terms/" xmlns:xsi="http://www.w3.org/2001/XMLSchema-instance" xsi:type="dcterms:W3CDTF">2024-03-20T21:43:16Z</dcterms:modified>
  <cp:lastModifiedBy>増本 奈々子</cp:lastModifiedBy>
</cp:coreProperties>
</file>