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F9FC420-132F-42CC-B772-FEF50DB9C11C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H69" i="1"/>
  <c r="H70" i="1"/>
  <c r="O73" i="1"/>
  <c r="N53" i="1"/>
  <c r="O71" i="1"/>
  <c r="N57" i="1"/>
  <c r="N55" i="1"/>
  <c r="N49" i="1"/>
  <c r="N47" i="1"/>
  <c r="R105" i="1"/>
  <c r="R103" i="1"/>
  <c r="R111" i="1"/>
  <c r="R109" i="1"/>
  <c r="O67" i="1"/>
  <c r="Q91" i="1"/>
  <c r="Q89" i="1"/>
  <c r="Q95" i="1"/>
  <c r="Q97" i="1"/>
  <c r="Q83" i="1"/>
  <c r="Q81" i="1"/>
  <c r="O65" i="1"/>
  <c r="P83" i="1"/>
  <c r="P81" i="1"/>
  <c r="N59" i="1"/>
  <c r="M39" i="1"/>
  <c r="M33" i="1"/>
  <c r="M31" i="1"/>
  <c r="M29" i="1"/>
  <c r="M27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S6" i="1" l="1"/>
  <c r="L99" i="1"/>
  <c r="M99" i="1"/>
  <c r="N99" i="1"/>
  <c r="O99" i="1"/>
  <c r="P99" i="1"/>
  <c r="Q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Q77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<sst xmlns="http://schemas.openxmlformats.org/spreadsheetml/2006/main" count="515" uniqueCount="91">
  <si>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</si>
  <si>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</si>
  <si>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</si>
  <si>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</si>
  <si>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</si>
  <si>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</si>
  <si>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</si>
  <si>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</si>
  <si>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</si>
  <si>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</si>
  <si>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</si>
  <si>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</si>
  <si>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</si>
  <si>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</si>
  <si>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</si>
  <si>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</si>
  <si>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</si>
  <si>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</si>
  <si>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</si>
  <si>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</si>
  <si>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</si>
  <si>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</si>
  <si>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</si>
  <si>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</si>
  <si>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</si>
  <si>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</si>
  <si>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</si>
  <si>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</si>
  <si>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</si>
  <si>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</si>
  <si>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</si>
  <si>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</si>
  <si>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</si>
  <si>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</si>
  <si>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</si>
  <si>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</si>
  <si>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</si>
  <si>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</si>
  <si>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</si>
  <si>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</si>
  <si>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</si>
  <si>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</si>
  <si>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</si>
  <si>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</si>
  <si>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</si>
  <si>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</si>
  <si>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</si>
  <si>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</si>
  <si>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</si>
  <si>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</si>
  <si>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</si>
  <si>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</si>
  <si>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</si>
  <si>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</si>
  <si>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</si>
  <si>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</si>
  <si>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</si>
  <si>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</si>
  <si>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</si>
  <si>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</si>
  <si>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</si>
  <si>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</si>
  <si>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</si>
  <si>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</si>
  <si>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</si>
  <si>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</si>
  <si>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</si>
  <si>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</si>
  <si>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</si>
  <si>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</si>
  <si>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</si>
  <si>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</si>
  <si>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</si>
  <si>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</si>
  <si>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</si>
  <si>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片岡</t>
  </si>
  <si>
    <t>上村、山本、片岡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</si>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</sst>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G12" activePane="bottomRight" state="frozen"/>
      <selection pane="topRight" activeCell="E1" sqref="E1"/>
      <selection pane="bottomLeft" activeCell="A5" sqref="A5"/>
      <selection pane="bottomRight" activeCell="I27" sqref="I2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S5" si="0">SUM(K7,K23,K43,K59,K77,K85,K99)</f>
        <v>109.25</v>
      </c>
      <c r="L5" s="27">
        <f t="shared" si="0"/>
        <v>15</v>
      </c>
      <c r="M5" s="27">
        <f t="shared" si="0"/>
        <v>17.5</v>
      </c>
      <c r="N5" s="27">
        <f t="shared" si="0"/>
        <v>15</v>
      </c>
      <c r="O5" s="27">
        <f t="shared" si="0"/>
        <v>16.75</v>
      </c>
      <c r="P5" s="27">
        <f t="shared" si="0"/>
        <v>0</v>
      </c>
      <c r="Q5" s="27">
        <f t="shared" si="0"/>
        <v>17.5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S6" si="1">SUM(L8,L24,L44,L60,L78,L86)</f>
        <v>6.25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6.25</v>
      </c>
      <c r="L8" s="38">
        <f t="shared" ref="L8:S8" si="3">SUMPRODUCT((MOD(ROW(L$9:L$22),2)=0)*L$9:L$22)</f>
        <v>6.25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52"/>
      <c r="J14" s="52"/>
      <c r="K14" s="10">
        <f>SUM(L14:S14)</f>
        <v>0</v>
      </c>
      <c r="L14" s="33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>実績</v>
      </c>
      <c r="I18" s="52"/>
      <c r="J18" s="52"/>
      <c r="K18" s="10">
        <f t="shared" ref="K18:K20" si="4">SUM(L18:S18)</f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>実績</v>
      </c>
      <c r="I20" s="52"/>
      <c r="J20" s="52"/>
      <c r="K20" s="10">
        <f t="shared" si="4"/>
        <v>0</v>
      </c>
      <c r="L20" s="33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>実績</v>
      </c>
      <c r="I22" s="52"/>
      <c r="J22" s="52"/>
      <c r="K22" s="10">
        <f>SUM(L22:S22)</f>
        <v>0</v>
      </c>
      <c r="L22" s="33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S23" si="5">SUMPRODUCT((MOD(ROW(K$25:K$42),2)=1)*K$25:K$42)</f>
        <v>22</v>
      </c>
      <c r="L23" s="34">
        <f t="shared" si="5"/>
        <v>4.5</v>
      </c>
      <c r="M23" s="35">
        <f t="shared" si="5"/>
        <v>17.5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S24" si="6">SUMPRODUCT((MOD(ROW(K$25:K$42),2)=0)*K$25:K$42)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90</v>
      </c>
      <c r="J27" s="8">
        <v>3</v>
      </c>
      <c r="K27" s="9">
        <f t="shared" ref="K27:K34" si="7">SUM(L27:S27)</f>
        <v>7.5</v>
      </c>
      <c r="L27" s="30">
        <f>3</f>
        <v>3</v>
      </c>
      <c r="M27" s="31">
        <f>1.5*3</f>
        <v>4.5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>実績</v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4.5</v>
      </c>
      <c r="L29" s="30">
        <f>0.75*2</f>
        <v>1.5</v>
      </c>
      <c r="M29" s="31">
        <f>1.5*2</f>
        <v>3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>実績</v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75</v>
      </c>
      <c r="J31" s="8">
        <v>1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>実績</v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76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>実績</v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2" t="s">
        <v>77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78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79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80</v>
      </c>
      <c r="J47" s="8">
        <v>3</v>
      </c>
      <c r="K47" s="9">
        <f>SUM(L47:S47)</f>
        <v>6</v>
      </c>
      <c r="L47" s="33"/>
      <c r="M47" s="31"/>
      <c r="N47" s="31">
        <f>2*3</f>
        <v>6</v>
      </c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81</v>
      </c>
      <c r="J49" s="8">
        <v>2</v>
      </c>
      <c r="K49" s="9">
        <f>SUM(L49:S49)</f>
        <v>4</v>
      </c>
      <c r="L49" s="33"/>
      <c r="M49" s="31"/>
      <c r="N49" s="31">
        <f>2*2</f>
        <v>4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77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77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82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77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77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77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">
        <v>83</v>
      </c>
      <c r="I71" s="8" t="s">
        <v>77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">
        <v>84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">
        <v>83</v>
      </c>
      <c r="I73" s="8" t="s">
        <v>77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">
        <v>84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">
        <v>83</v>
      </c>
      <c r="I75" s="8" t="s">
        <v>82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">
        <v>84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22.5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/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85</v>
      </c>
      <c r="J81" s="8">
        <v>3</v>
      </c>
      <c r="K81" s="9">
        <f t="shared" ref="K81:K84" si="20">SUM(L81:S81)</f>
        <v>13.5</v>
      </c>
      <c r="L81" s="33"/>
      <c r="M81" s="31"/>
      <c r="N81" s="31"/>
      <c r="O81" s="31"/>
      <c r="P81" s="31">
        <f>3*3</f>
        <v>9</v>
      </c>
      <c r="Q81" s="31">
        <f>1.5*3</f>
        <v>4.5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73</v>
      </c>
      <c r="J83" s="8">
        <v>2</v>
      </c>
      <c r="K83" s="9">
        <f t="shared" si="20"/>
        <v>9</v>
      </c>
      <c r="L83" s="33"/>
      <c r="M83" s="31"/>
      <c r="N83" s="31"/>
      <c r="O83" s="31"/>
      <c r="P83" s="31">
        <f>3*2</f>
        <v>6</v>
      </c>
      <c r="Q83" s="31">
        <f>1.5*2</f>
        <v>3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10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10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86</v>
      </c>
      <c r="J89" s="8">
        <v>3</v>
      </c>
      <c r="K89" s="9">
        <f>SUM(L89:S89)</f>
        <v>4.5</v>
      </c>
      <c r="L89" s="33"/>
      <c r="M89" s="31"/>
      <c r="N89" s="31"/>
      <c r="O89" s="31"/>
      <c r="P89" s="31"/>
      <c r="Q89" s="31">
        <f>1.5*3</f>
        <v>4.5</v>
      </c>
      <c r="R89" s="31"/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87</v>
      </c>
      <c r="J91" s="8">
        <v>2</v>
      </c>
      <c r="K91" s="9">
        <f>SUM(L91:S91)</f>
        <v>3</v>
      </c>
      <c r="L91" s="33"/>
      <c r="M91" s="31"/>
      <c r="N91" s="31"/>
      <c r="O91" s="31"/>
      <c r="P91" s="31"/>
      <c r="Q91" s="31">
        <f>1.5*2</f>
        <v>3</v>
      </c>
      <c r="R91" s="31"/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77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79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Q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/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77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77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88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89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2020-06-02T04:45:57Z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