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DB50195-0175-42B2-AF5B-A7669A9A6ADF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P6" i="1"/>
  <c r="O6" i="1"/>
  <c r="N6" i="1"/>
  <c r="M6" i="1"/>
  <c r="L6" i="1"/>
  <c r="K6" i="1"/>
  <c r="M20" i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R99" i="1"/>
  <c r="P77" i="1"/>
  <c r="Q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O65" i="1"/>
  <c r="N59" i="1"/>
  <c r="M39" i="1"/>
  <c r="M33" i="1"/>
  <c r="M31" i="1"/>
  <c r="M37" i="1"/>
  <c r="L19" i="1"/>
  <c r="L21" i="1" l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R100" i="4" s="1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K63" i="4" s="1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K33" i="4" s="1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L6" i="3" l="1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K40" i="1" l="1"/>
  <c r="H40" i="1"/>
  <c r="K39" i="1"/>
  <c r="H39" i="1"/>
  <c r="L29" i="1" l="1"/>
  <c r="K29" i="1" s="1"/>
  <c r="K37" i="1"/>
  <c r="K19" i="1"/>
  <c r="K42" i="1"/>
  <c r="H42" i="1"/>
  <c r="K41" i="1"/>
  <c r="H41" i="1"/>
  <c r="K38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O8" i="1" l="1"/>
  <c r="S8" i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<sst xmlns="http://schemas.openxmlformats.org/spreadsheetml/2006/main" count="522" uniqueCount="92">
  <si>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</si>
  <si>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</si>
  <si>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</si>
  <si>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</si>
  <si>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</si>
  <si>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</si>
  <si>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</si>
  <si>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</si>
  <si>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</si>
  <si>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</si>
  <si>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</si>
  <si>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</si>
  <si>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</si>
  <si>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</si>
  <si>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</si>
  <si>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</si>
  <si>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</si>
  <si>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</si>
  <si>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</si>
  <si>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</si>
  <si>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</si>
  <si>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</si>
  <si>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</si>
  <si>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</si>
  <si>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</si>
  <si>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</si>
  <si>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</si>
  <si>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</si>
  <si>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</si>
  <si>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</si>
  <si>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</si>
  <si>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</si>
  <si>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</si>
  <si>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</si>
  <si>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</si>
  <si>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</si>
  <si>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</si>
  <si>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</si>
  <si>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</si>
  <si>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</si>
  <si>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</si>
  <si>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</si>
  <si>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</si>
  <si>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</si>
  <si>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</si>
  <si>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</si>
  <si>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</si>
  <si>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</si>
  <si>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</si>
  <si>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</si>
  <si>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</si>
  <si>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</si>
  <si>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</si>
  <si>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</si>
  <si>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</si>
  <si>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</si>
  <si>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</si>
  <si>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</si>
  <si>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</si>
  <si>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</si>
  <si>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</si>
  <si>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</si>
  <si>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</si>
  <si>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</si>
  <si>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</si>
  <si>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</si>
  <si>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</si>
  <si>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</si>
  <si>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</si>
  <si>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</si>
  <si>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</si>
  <si>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</si>
  <si>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</si>
  <si>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</t>
  </si>
  <si>
    <t>福岡、源川</t>
  </si>
  <si>
    <t>福岡、源川、山本、上村,片岡</t>
  </si>
  <si>
    <t>福岡、源川、山本、片岡</t>
  </si>
  <si>
    <t>上村</t>
  </si>
  <si>
    <t>源川、福岡、片岡</t>
  </si>
  <si>
    <t>山本、上村</t>
  </si>
  <si>
    <t>山本</t>
  </si>
  <si>
    <t>予定</t>
  </si>
  <si>
    <t>実績</t>
  </si>
  <si>
    <t>片岡、源川、福岡</t>
  </si>
  <si>
    <t>上村、山本、源川</t>
  </si>
  <si>
    <t>片岡、福岡</t>
  </si>
  <si>
    <t>福岡、山本、上村,片岡</t>
  </si>
  <si>
    <t>源川</t>
  </si>
  <si>
    <t>上村、山本,片岡</t>
    <rPh sb="6" eb="8">
      <t>カタオカ</t>
    </rPh>
    <phoneticPr fontId="1"/>
  </si>
  <si>
    <t>上村、山本、源川</t>
    <phoneticPr fontId="1"/>
  </si>
  <si>
    <t>片岡,福岡</t>
    <rPh sb="3" eb="5">
      <t>フクオカ</t>
    </rPh>
    <phoneticPr fontId="1"/>
  </si>
  <si>
    <t>片岡,源川、山本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</si>
</sst>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43987</v>
      </c>
      <c r="M1" s="109"/>
      <c r="N1" s="108">
        <v>43990</v>
      </c>
      <c r="O1" s="109"/>
      <c r="P1" s="108">
        <v>43991</v>
      </c>
      <c r="Q1" s="109"/>
      <c r="R1" s="108">
        <v>43992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/>
      <c r="F11" s="63"/>
      <c r="G11" s="5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/>
      <c r="F13" s="63"/>
      <c r="G13" s="5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43992</v>
      </c>
      <c r="M1" s="109"/>
      <c r="N1" s="108">
        <v>43993</v>
      </c>
      <c r="O1" s="109"/>
      <c r="P1" s="108">
        <v>43994</v>
      </c>
      <c r="Q1" s="109"/>
      <c r="R1" s="108">
        <v>43997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/>
      <c r="G11" s="5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2" t="str">
        <f>IF(E11="","","実績")</f>
        <v>実績</v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/>
      <c r="G13" s="5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2" t="str">
        <f>IF(E13="","","実績")</f>
        <v>実績</v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71" activePane="bottomRight" state="frozen"/>
      <selection pane="topRight" activeCell="E1" sqref="E1"/>
      <selection pane="bottomLeft" activeCell="A5" sqref="A5"/>
      <selection pane="bottomRight" activeCell="S86" sqref="S8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 t="shared" ref="K5:S5" si="0">SUM(K7,K23,K43,K59,K77,K85,K99)</f>
        <v>104.25</v>
      </c>
      <c r="L5" s="27">
        <f t="shared" si="0"/>
        <v>15</v>
      </c>
      <c r="M5" s="27">
        <f t="shared" si="0"/>
        <v>16.25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SUM(K8,K24,K44,K60,K78,K86)</f>
        <v>24</v>
      </c>
      <c r="L6" s="47">
        <f>SUM(L8,L24,L44,L60,L78,L86)</f>
        <v>12.5</v>
      </c>
      <c r="M6" s="47">
        <f>SUM(M8,M24,M44,M60,M78,M86)</f>
        <v>11.5</v>
      </c>
      <c r="N6" s="47">
        <f>SUM(N8,N24,N44,N60,N78,N86)</f>
        <v>0</v>
      </c>
      <c r="O6" s="47">
        <f>SUM(O8,O24,O44,O60,O78,O86)</f>
        <v>0</v>
      </c>
      <c r="P6" s="47">
        <f>SUM(P8,P24,P44,P60,P78,P86)</f>
        <v>0</v>
      </c>
      <c r="Q6" s="47">
        <f>SUM(Q8,Q24,Q44,RQ60,Q78,Q86)</f>
        <v>0</v>
      </c>
      <c r="R6" s="47">
        <f>SUM(R8,R24,R44,R60,R78,R86)</f>
        <v>0</v>
      </c>
      <c r="S6" s="47">
        <f>SUM(S8,S24,S44,S60,S78,S86)</f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1">SUMPRODUCT((MOD(ROW(L$9:L$22),2)=1)*L$9:L$22)</f>
        <v>10.5</v>
      </c>
      <c r="M7" s="28">
        <f t="shared" si="1"/>
        <v>0</v>
      </c>
      <c r="N7" s="28">
        <f t="shared" si="1"/>
        <v>0</v>
      </c>
      <c r="O7" s="28">
        <f t="shared" si="1"/>
        <v>0</v>
      </c>
      <c r="P7" s="28">
        <f t="shared" si="1"/>
        <v>0</v>
      </c>
      <c r="Q7" s="28">
        <f t="shared" si="1"/>
        <v>0</v>
      </c>
      <c r="R7" s="28">
        <f t="shared" si="1"/>
        <v>0</v>
      </c>
      <c r="S7" s="28">
        <f t="shared" si="1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15</v>
      </c>
      <c r="L8" s="38">
        <f t="shared" ref="L8:S8" si="2">SUMPRODUCT((MOD(ROW(L$9:L$22),2)=0)*L$9:L$22)</f>
        <v>12.5</v>
      </c>
      <c r="M8" s="29">
        <f t="shared" si="2"/>
        <v>2.5</v>
      </c>
      <c r="N8" s="29">
        <f t="shared" si="2"/>
        <v>0</v>
      </c>
      <c r="O8" s="29">
        <f t="shared" si="2"/>
        <v>0</v>
      </c>
      <c r="P8" s="29">
        <f t="shared" si="2"/>
        <v>0</v>
      </c>
      <c r="Q8" s="29">
        <f t="shared" si="2"/>
        <v>0</v>
      </c>
      <c r="R8" s="29">
        <f t="shared" si="2"/>
        <v>0</v>
      </c>
      <c r="S8" s="29">
        <f t="shared" si="2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 t="s">
        <v>67</v>
      </c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 t="s">
        <v>68</v>
      </c>
      <c r="G11" s="5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2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 t="s">
        <v>67</v>
      </c>
      <c r="G13" s="54"/>
      <c r="H13" s="8" t="str">
        <f>IF(E13="","","予定")</f>
        <v>予定</v>
      </c>
      <c r="I13" s="8" t="s">
        <v>91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2" t="str">
        <f>IF(E13="","","実績")</f>
        <v>実績</v>
      </c>
      <c r="I14" s="8" t="s">
        <v>91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 t="s">
        <v>66</v>
      </c>
      <c r="F17" s="63" t="s">
        <v>68</v>
      </c>
      <c r="G17" s="54"/>
      <c r="H17" s="8" t="str">
        <f>IF(E17="","","予定")</f>
        <v>予定</v>
      </c>
      <c r="I17" s="8" t="s">
        <v>70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2" t="str">
        <f>IF(E17="","","実績")</f>
        <v>実績</v>
      </c>
      <c r="I18" s="8" t="s">
        <v>70</v>
      </c>
      <c r="J18" s="8">
        <v>5</v>
      </c>
      <c r="K18" s="10">
        <f t="shared" ref="K18:K20" si="3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 t="s">
        <v>66</v>
      </c>
      <c r="F19" s="63" t="s">
        <v>68</v>
      </c>
      <c r="G19" s="54"/>
      <c r="H19" s="8" t="str">
        <f>IF(E19="","","予定")</f>
        <v>予定</v>
      </c>
      <c r="I19" s="8" t="s">
        <v>71</v>
      </c>
      <c r="J19" s="8">
        <v>2</v>
      </c>
      <c r="K19" s="9">
        <f t="shared" si="3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2" t="str">
        <f>IF(E19="","","実績")</f>
        <v>実績</v>
      </c>
      <c r="I20" s="8" t="s">
        <v>71</v>
      </c>
      <c r="J20" s="8">
        <v>2</v>
      </c>
      <c r="K20" s="10">
        <f t="shared" si="3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 t="s">
        <v>66</v>
      </c>
      <c r="F21" s="63" t="s">
        <v>68</v>
      </c>
      <c r="G21" s="54"/>
      <c r="H21" s="8" t="str">
        <f>IF(E21="","","予定")</f>
        <v>予定</v>
      </c>
      <c r="I21" s="8" t="s">
        <v>72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2" t="str">
        <f>IF(E21="","","実績")</f>
        <v>実績</v>
      </c>
      <c r="I22" s="8" t="s">
        <v>72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 t="shared" ref="K23:S23" si="4">SUMPRODUCT((MOD(ROW(K$25:K$42),2)=1)*K$25:K$42)</f>
        <v>20.75</v>
      </c>
      <c r="L23" s="34">
        <f t="shared" si="4"/>
        <v>4.5</v>
      </c>
      <c r="M23" s="35">
        <f t="shared" si="4"/>
        <v>16.25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  <c r="R23" s="35">
        <f t="shared" si="4"/>
        <v>0</v>
      </c>
      <c r="S23" s="35">
        <f t="shared" si="4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 t="shared" ref="K24:S24" si="5">SUMPRODUCT((MOD(ROW(K$25:K$42),2)=0)*K$25:K$42)</f>
        <v>9</v>
      </c>
      <c r="L24" s="42">
        <f t="shared" si="5"/>
        <v>0</v>
      </c>
      <c r="M24" s="36">
        <f t="shared" si="5"/>
        <v>9</v>
      </c>
      <c r="N24" s="36">
        <f t="shared" si="5"/>
        <v>0</v>
      </c>
      <c r="O24" s="36">
        <f t="shared" si="5"/>
        <v>0</v>
      </c>
      <c r="P24" s="36">
        <f t="shared" si="5"/>
        <v>0</v>
      </c>
      <c r="Q24" s="36">
        <f t="shared" si="5"/>
        <v>0</v>
      </c>
      <c r="R24" s="37">
        <f t="shared" si="5"/>
        <v>0</v>
      </c>
      <c r="S24" s="36">
        <f t="shared" si="5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 t="s">
        <v>66</v>
      </c>
      <c r="F27" s="63"/>
      <c r="G27" s="54"/>
      <c r="H27" s="8" t="str">
        <f>IF(E27="","","予定")</f>
        <v>予定</v>
      </c>
      <c r="I27" s="8" t="s">
        <v>88</v>
      </c>
      <c r="J27" s="8">
        <v>3</v>
      </c>
      <c r="K27" s="9">
        <f t="shared" ref="K27:K34" si="6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2" t="str">
        <f>IF(E27="","","実績")</f>
        <v>実績</v>
      </c>
      <c r="I28" s="52"/>
      <c r="J28" s="52"/>
      <c r="K28" s="10">
        <f t="shared" si="6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 t="s">
        <v>66</v>
      </c>
      <c r="F29" s="63"/>
      <c r="G29" s="54"/>
      <c r="H29" s="8" t="str">
        <f>IF(E29="","","予定")</f>
        <v>予定</v>
      </c>
      <c r="I29" s="8" t="s">
        <v>74</v>
      </c>
      <c r="J29" s="8">
        <v>2</v>
      </c>
      <c r="K29" s="9">
        <f t="shared" si="6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2" t="str">
        <f>IF(E29="","","実績")</f>
        <v>実績</v>
      </c>
      <c r="I30" s="52"/>
      <c r="J30" s="52"/>
      <c r="K30" s="10">
        <f t="shared" si="6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 t="s">
        <v>66</v>
      </c>
      <c r="F31" s="63"/>
      <c r="G31" s="54"/>
      <c r="H31" s="8" t="str">
        <f>IF(E31="","","予定")</f>
        <v>予定</v>
      </c>
      <c r="I31" s="8" t="s">
        <v>90</v>
      </c>
      <c r="J31" s="8">
        <v>2</v>
      </c>
      <c r="K31" s="9">
        <f t="shared" si="6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2" t="str">
        <f>IF(E31="","","実績")</f>
        <v>実績</v>
      </c>
      <c r="I32" s="52"/>
      <c r="J32" s="52"/>
      <c r="K32" s="10">
        <f t="shared" si="6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 t="s">
        <v>66</v>
      </c>
      <c r="F33" s="63"/>
      <c r="G33" s="54"/>
      <c r="H33" s="8" t="str">
        <f>IF(E33="","","予定")</f>
        <v>予定</v>
      </c>
      <c r="I33" s="8" t="s">
        <v>89</v>
      </c>
      <c r="J33" s="8">
        <v>3</v>
      </c>
      <c r="K33" s="9">
        <f t="shared" si="6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2" t="str">
        <f>IF(E33="","","実績")</f>
        <v>実績</v>
      </c>
      <c r="I34" s="52"/>
      <c r="J34" s="52"/>
      <c r="K34" s="10">
        <f t="shared" si="6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 t="s">
        <v>66</v>
      </c>
      <c r="F37" s="63"/>
      <c r="G37" s="54"/>
      <c r="H37" s="8" t="str">
        <f>IF(E37="","","予定")</f>
        <v>予定</v>
      </c>
      <c r="I37" s="52" t="s">
        <v>75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2" t="str">
        <f>IF(E37="","","実績")</f>
        <v>実績</v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 t="s">
        <v>66</v>
      </c>
      <c r="F39" s="63"/>
      <c r="G39" s="54"/>
      <c r="H39" s="8" t="str">
        <f>IF(E39="","","予定")</f>
        <v>予定</v>
      </c>
      <c r="I39" s="8" t="s">
        <v>76</v>
      </c>
      <c r="J39" s="8">
        <v>4</v>
      </c>
      <c r="K39" s="9">
        <f>SUM(L39:S39)</f>
        <v>2</v>
      </c>
      <c r="L39" s="33"/>
      <c r="M39" s="31">
        <f>0.5*4</f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2" t="str">
        <f>IF(E39="","","実績")</f>
        <v>実績</v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 t="s">
        <v>66</v>
      </c>
      <c r="F41" s="63"/>
      <c r="G41" s="54"/>
      <c r="H41" s="8" t="str">
        <f>IF(E41="","","予定")</f>
        <v>予定</v>
      </c>
      <c r="I41" s="8" t="s">
        <v>77</v>
      </c>
      <c r="J41" s="8">
        <v>1</v>
      </c>
      <c r="K41" s="9">
        <f>SUM(L41:S41)</f>
        <v>0.5</v>
      </c>
      <c r="L41" s="33"/>
      <c r="M41" s="31">
        <v>0.5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2" t="str">
        <f>IF(E41="","","実績")</f>
        <v>実績</v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7">SUMPRODUCT((MOD(ROW(L$45:L$58),2)=1)*L$45:L$58)</f>
        <v>0</v>
      </c>
      <c r="M43" s="35">
        <f t="shared" si="7"/>
        <v>0</v>
      </c>
      <c r="N43" s="35">
        <f>SUMPRODUCT((MOD(ROW(N$45:N$58),2)=1)*N$45:N$58)</f>
        <v>13.75</v>
      </c>
      <c r="O43" s="35">
        <f t="shared" ref="O43:S43" si="8">SUMPRODUCT((MOD(ROW(O$45:O$58),2)=1)*O$45:O$58)</f>
        <v>0</v>
      </c>
      <c r="P43" s="35">
        <f t="shared" si="8"/>
        <v>0</v>
      </c>
      <c r="Q43" s="35">
        <f t="shared" si="8"/>
        <v>0</v>
      </c>
      <c r="R43" s="35">
        <f t="shared" si="8"/>
        <v>0</v>
      </c>
      <c r="S43" s="35">
        <f t="shared" si="8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9">SUMPRODUCT((MOD(ROW(L$45:L$58),2)=0)*L$45:L$58)</f>
        <v>0</v>
      </c>
      <c r="M44" s="36">
        <f>SUMPRODUCT((MOD(ROW(M$45:M$58),2)=0)*M$45:M$58)</f>
        <v>0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  <c r="R44" s="36">
        <f t="shared" si="9"/>
        <v>0</v>
      </c>
      <c r="S44" s="36">
        <f t="shared" si="9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 t="s">
        <v>66</v>
      </c>
      <c r="F47" s="63"/>
      <c r="G47" s="54"/>
      <c r="H47" s="8" t="str">
        <f>IF(E47="","","予定")</f>
        <v>予定</v>
      </c>
      <c r="I47" s="8" t="s">
        <v>78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2" t="str">
        <f>IF(E47="","","実績")</f>
        <v>実績</v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 t="s">
        <v>66</v>
      </c>
      <c r="F49" s="63"/>
      <c r="G49" s="54"/>
      <c r="H49" s="8" t="str">
        <f>IF(E49="","","予定")</f>
        <v>予定</v>
      </c>
      <c r="I49" s="8" t="s">
        <v>79</v>
      </c>
      <c r="J49" s="8">
        <v>2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2" t="str">
        <f>IF(E49="","","実績")</f>
        <v>実績</v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 t="s">
        <v>66</v>
      </c>
      <c r="F53" s="63"/>
      <c r="G53" s="54"/>
      <c r="H53" s="8" t="str">
        <f>IF(E53="","","予定")</f>
        <v>予定</v>
      </c>
      <c r="I53" s="8" t="s">
        <v>75</v>
      </c>
      <c r="J53" s="8">
        <v>5</v>
      </c>
      <c r="K53" s="9">
        <f t="shared" ref="K53:K58" si="10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2" t="str">
        <f>IF(E53="","","実績")</f>
        <v>実績</v>
      </c>
      <c r="I54" s="52"/>
      <c r="J54" s="52"/>
      <c r="K54" s="10">
        <f t="shared" si="10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 t="s">
        <v>66</v>
      </c>
      <c r="F55" s="63"/>
      <c r="G55" s="54"/>
      <c r="H55" s="8" t="str">
        <f>IF(E55="","","予定")</f>
        <v>予定</v>
      </c>
      <c r="I55" s="8" t="s">
        <v>75</v>
      </c>
      <c r="J55" s="8">
        <v>5</v>
      </c>
      <c r="K55" s="9">
        <f t="shared" si="10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2" t="str">
        <f>IF(E55="","","実績")</f>
        <v>実績</v>
      </c>
      <c r="I56" s="52"/>
      <c r="J56" s="52"/>
      <c r="K56" s="10">
        <f t="shared" si="10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 t="s">
        <v>66</v>
      </c>
      <c r="F57" s="63"/>
      <c r="G57" s="54"/>
      <c r="H57" s="8" t="str">
        <f>IF(E57="","","予定")</f>
        <v>予定</v>
      </c>
      <c r="I57" s="8" t="s">
        <v>80</v>
      </c>
      <c r="J57" s="8">
        <v>1</v>
      </c>
      <c r="K57" s="9">
        <f t="shared" si="10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2" t="str">
        <f>IF(E57="","","実績")</f>
        <v>実績</v>
      </c>
      <c r="I58" s="52"/>
      <c r="J58" s="52"/>
      <c r="K58" s="10">
        <f t="shared" si="10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1">SUMPRODUCT((MOD(ROW(L$61:L$76),2)=1)*L$61:L$76)</f>
        <v>0</v>
      </c>
      <c r="M59" s="35">
        <f t="shared" si="11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2">SUMPRODUCT((MOD(ROW(Q$61:Q$76),2)=1)*Q$61:Q$76)</f>
        <v>0</v>
      </c>
      <c r="R59" s="35">
        <f t="shared" si="12"/>
        <v>0</v>
      </c>
      <c r="S59" s="35">
        <f t="shared" si="12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3">SUMPRODUCT((MOD(ROW(M$61:M$76),2)=0)*M$61:M$76)</f>
        <v>0</v>
      </c>
      <c r="N60" s="36">
        <f t="shared" si="13"/>
        <v>0</v>
      </c>
      <c r="O60" s="36">
        <f t="shared" si="13"/>
        <v>0</v>
      </c>
      <c r="P60" s="36">
        <f t="shared" si="13"/>
        <v>0</v>
      </c>
      <c r="Q60" s="36">
        <f t="shared" si="13"/>
        <v>0</v>
      </c>
      <c r="R60" s="36">
        <f t="shared" si="13"/>
        <v>0</v>
      </c>
      <c r="S60" s="36">
        <f t="shared" si="13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 t="s">
        <v>66</v>
      </c>
      <c r="F63" s="63"/>
      <c r="G63" s="54"/>
      <c r="H63" s="8" t="str">
        <f>IF(E63="","","予定")</f>
        <v>予定</v>
      </c>
      <c r="I63" s="8" t="s">
        <v>75</v>
      </c>
      <c r="J63" s="8">
        <v>5</v>
      </c>
      <c r="K63" s="9">
        <f t="shared" ref="K63:K68" si="14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2" t="str">
        <f>IF(E63="","","実績")</f>
        <v>実績</v>
      </c>
      <c r="I64" s="52"/>
      <c r="J64" s="52"/>
      <c r="K64" s="10">
        <f t="shared" si="14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 t="s">
        <v>66</v>
      </c>
      <c r="F65" s="63"/>
      <c r="G65" s="54"/>
      <c r="H65" s="8" t="str">
        <f>IF(E65="","","予定")</f>
        <v>予定</v>
      </c>
      <c r="I65" s="8" t="s">
        <v>75</v>
      </c>
      <c r="J65" s="8">
        <v>5</v>
      </c>
      <c r="K65" s="9">
        <f t="shared" si="14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2" t="str">
        <f>IF(E65="","","実績")</f>
        <v>実績</v>
      </c>
      <c r="J66" s="52"/>
      <c r="K66" s="10">
        <f t="shared" si="14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 t="s">
        <v>66</v>
      </c>
      <c r="F67" s="63"/>
      <c r="G67" s="54"/>
      <c r="H67" s="8" t="str">
        <f>IF(E67="","","予定")</f>
        <v>予定</v>
      </c>
      <c r="I67" s="8" t="s">
        <v>75</v>
      </c>
      <c r="J67" s="8">
        <v>5</v>
      </c>
      <c r="K67" s="9">
        <f t="shared" si="14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2" t="str">
        <f>IF(E67="","","実績")</f>
        <v>実績</v>
      </c>
      <c r="I68" s="52"/>
      <c r="J68" s="52"/>
      <c r="K68" s="10">
        <f t="shared" si="14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 t="s">
        <v>66</v>
      </c>
      <c r="F71" s="63"/>
      <c r="G71" s="54"/>
      <c r="H71" s="8" t="s">
        <v>81</v>
      </c>
      <c r="I71" s="8" t="s">
        <v>75</v>
      </c>
      <c r="J71" s="8">
        <v>5</v>
      </c>
      <c r="K71" s="9">
        <f t="shared" ref="K71:K76" si="15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3" t="s">
        <v>82</v>
      </c>
      <c r="I72" s="52"/>
      <c r="J72" s="52"/>
      <c r="K72" s="10">
        <f t="shared" si="15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 t="s">
        <v>66</v>
      </c>
      <c r="F73" s="63"/>
      <c r="G73" s="54"/>
      <c r="H73" s="8" t="s">
        <v>81</v>
      </c>
      <c r="I73" s="8" t="s">
        <v>75</v>
      </c>
      <c r="J73" s="8">
        <v>5</v>
      </c>
      <c r="K73" s="9">
        <f t="shared" si="15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3" t="s">
        <v>82</v>
      </c>
      <c r="I74" s="52"/>
      <c r="J74" s="52"/>
      <c r="K74" s="10">
        <f t="shared" si="15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 t="s">
        <v>66</v>
      </c>
      <c r="F75" s="63"/>
      <c r="G75" s="54"/>
      <c r="H75" s="8" t="s">
        <v>81</v>
      </c>
      <c r="I75" s="8" t="s">
        <v>80</v>
      </c>
      <c r="J75" s="8">
        <v>1</v>
      </c>
      <c r="K75" s="9">
        <f t="shared" si="15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3" t="s">
        <v>82</v>
      </c>
      <c r="I76" s="52"/>
      <c r="J76" s="52"/>
      <c r="K76" s="10">
        <f t="shared" si="15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 t="shared" si="16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7">SUMPRODUCT((MOD(ROW(R$79:R$84),2)=1)*R$79:R$84)</f>
        <v>0</v>
      </c>
      <c r="S77" s="35">
        <f t="shared" si="17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  <c r="R78" s="36">
        <f t="shared" si="18"/>
        <v>0</v>
      </c>
      <c r="S78" s="36">
        <f t="shared" si="18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83</v>
      </c>
      <c r="J81" s="8">
        <v>3</v>
      </c>
      <c r="K81" s="9">
        <f t="shared" ref="K81:K84" si="19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19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73</v>
      </c>
      <c r="J83" s="8">
        <v>2</v>
      </c>
      <c r="K83" s="9">
        <f t="shared" si="19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19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0">SUMPRODUCT((MOD(ROW(L$87:L$98),2)=1)*L$87:L$98)</f>
        <v>0</v>
      </c>
      <c r="M85" s="35">
        <f t="shared" si="20"/>
        <v>0</v>
      </c>
      <c r="N85" s="35">
        <f t="shared" si="20"/>
        <v>0</v>
      </c>
      <c r="O85" s="35">
        <f t="shared" si="20"/>
        <v>0</v>
      </c>
      <c r="P85" s="35">
        <f t="shared" si="20"/>
        <v>0</v>
      </c>
      <c r="Q85" s="35">
        <f>SUMPRODUCT((MOD(ROW(Q$87:Q$98),2)=1)*Q$87:Q$98)</f>
        <v>8.75</v>
      </c>
      <c r="R85" s="35"/>
      <c r="S85" s="35">
        <f t="shared" ref="S85" si="21">SUMPRODUCT((MOD(ROW(S$87:S$98),2)=1)*S$87:S$98)</f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2">SUMPRODUCT((MOD(ROW(M$87:M$98),2)=0)*M$87:M$98)</f>
        <v>0</v>
      </c>
      <c r="N86" s="36">
        <f t="shared" si="22"/>
        <v>0</v>
      </c>
      <c r="O86" s="36">
        <f t="shared" si="22"/>
        <v>0</v>
      </c>
      <c r="P86" s="36">
        <f t="shared" si="22"/>
        <v>0</v>
      </c>
      <c r="Q86" s="36">
        <f t="shared" si="22"/>
        <v>0</v>
      </c>
      <c r="R86" s="36">
        <f t="shared" si="22"/>
        <v>0</v>
      </c>
      <c r="S86" s="36">
        <f t="shared" si="22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84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85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75</v>
      </c>
      <c r="J95" s="8">
        <v>5</v>
      </c>
      <c r="K95" s="9">
        <f t="shared" ref="K95:K98" si="23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3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77</v>
      </c>
      <c r="J97" s="8">
        <v>1</v>
      </c>
      <c r="K97" s="9">
        <f t="shared" si="23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3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24">SUMPRODUCT((MOD(ROW(L$101:L$112),2)=1)*L$101:L$112)</f>
        <v>0</v>
      </c>
      <c r="M99" s="35">
        <f t="shared" si="24"/>
        <v>0</v>
      </c>
      <c r="N99" s="35">
        <f t="shared" si="24"/>
        <v>0</v>
      </c>
      <c r="O99" s="35">
        <f t="shared" si="24"/>
        <v>0</v>
      </c>
      <c r="P99" s="35">
        <f t="shared" si="24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5">SUMPRODUCT((MOD(ROW(M$101:M$112),2)=0)*M$101:M$112)</f>
        <v>0</v>
      </c>
      <c r="N100" s="37">
        <f t="shared" si="25"/>
        <v>0</v>
      </c>
      <c r="O100" s="37">
        <f t="shared" si="25"/>
        <v>0</v>
      </c>
      <c r="P100" s="37">
        <f t="shared" si="25"/>
        <v>0</v>
      </c>
      <c r="Q100" s="37">
        <f t="shared" si="25"/>
        <v>0</v>
      </c>
      <c r="R100" s="37">
        <f t="shared" si="25"/>
        <v>0</v>
      </c>
      <c r="S100" s="37">
        <f t="shared" si="25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75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75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86</v>
      </c>
      <c r="J109" s="8">
        <v>4</v>
      </c>
      <c r="K109" s="9">
        <f t="shared" ref="K109:K112" si="26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6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87</v>
      </c>
      <c r="J111" s="8">
        <v>1</v>
      </c>
      <c r="K111" s="9">
        <f t="shared" si="26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6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2020-06-02T07:21:02Z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