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6F2468D3-8AB2-4786-8D03-859F9090024D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6" i="4" l="1"/>
  <c r="P82" i="4"/>
  <c r="P90" i="4"/>
  <c r="O82" i="4" l="1"/>
  <c r="O66" i="4"/>
  <c r="O64" i="4"/>
  <c r="O76" i="4" l="1"/>
  <c r="O74" i="4"/>
  <c r="O72" i="4"/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<sst xmlns="http://schemas.openxmlformats.org/spreadsheetml/2006/main" count="737" uniqueCount="118">
  <si>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</si>
  <si>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</si>
  <si>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</si>
  <si>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</si>
  <si>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</si>
  <si>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</si>
  <si>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</si>
  <si>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</si>
  <si>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</si>
  <si>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</si>
  <si>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</si>
  <si>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</si>
  <si>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</si>
  <si>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</si>
  <si>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</si>
  <si>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</si>
  <si>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</si>
  <si>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</si>
  <si>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</si>
  <si>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</si>
  <si>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</si>
  <si>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</si>
  <si>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</si>
  <si>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</si>
  <si>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</si>
  <si>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</si>
  <si>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</si>
  <si>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</si>
  <si>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</si>
  <si>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</si>
  <si>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</si>
  <si>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</si>
  <si>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</si>
  <si>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</si>
  <si>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</si>
  <si>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</si>
  <si>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</si>
  <si>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</si>
  <si>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</si>
  <si>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</si>
  <si>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</si>
  <si>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</si>
  <si>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</si>
  <si>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</si>
  <si>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</si>
  <si>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</si>
  <si>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</si>
  <si>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</si>
  <si>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</si>
  <si>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</si>
  <si>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</si>
  <si>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</si>
  <si>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</si>
  <si>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</si>
  <si>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</si>
  <si>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</si>
  <si>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</si>
  <si>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</si>
  <si>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</si>
  <si>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</si>
  <si>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</si>
  <si>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</si>
  <si>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</si>
  <si>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</si>
  <si>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</si>
  <si>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</si>
  <si>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</si>
  <si>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</si>
  <si>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</si>
  <si>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</si>
  <si>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</si>
  <si>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</si>
  <si>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</si>
  <si>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</si>
  <si>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</si>
  <si>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</si>
  <si>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</si>
  <si>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</si>
  <si>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</si>
  <si>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</si>
  <si>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</si>
  <si>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</si>
  <si>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</si>
  <si>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</si>
  <si>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</si>
  <si>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</si>
  <si>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</si>
  <si>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</si>
  <si>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</si>
  <si>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</si>
  <si>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</si>
  <si>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</si>
  <si>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</si>
  <si>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</si>
  <si>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</si>
  <si>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</si>
  <si>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</si>
  <si>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</si>
  <si>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</si>
  <si>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</si>
  <si>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</si>
  <si>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</si>
  <si>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</si>
  <si>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</si>
  <si>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</si>
  <si>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</si>
  <si>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</si>
  <si>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</si>
  <si>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</si>
  <si>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</si>
  <si>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</si>
  <si>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</si>
  <si>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</si>
  <si>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</si>
  <si>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</si>
  <si>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</si>
  <si>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</si>
  <si>
    <t>福岡、源川、山本、片岡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</si>
</sst>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43992</v>
      </c>
      <c r="M1" s="120"/>
      <c r="N1" s="119">
        <v>43993</v>
      </c>
      <c r="O1" s="120"/>
      <c r="P1" s="119">
        <v>43994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21" t="s">
        <v>8</v>
      </c>
      <c r="M2" s="121"/>
      <c r="N2" s="122" t="s">
        <v>9</v>
      </c>
      <c r="O2" s="123"/>
      <c r="P2" s="121" t="s">
        <v>10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00" t="s">
        <v>11</v>
      </c>
      <c r="M3" s="101"/>
      <c r="N3" s="100" t="s">
        <v>12</v>
      </c>
      <c r="O3" s="101"/>
      <c r="P3" s="102" t="s">
        <v>13</v>
      </c>
      <c r="Q3" s="102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/>
      <c r="F11" s="75"/>
      <c r="G11" s="66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/>
      <c r="F13" s="75"/>
      <c r="G13" s="66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/>
      <c r="F17" s="75"/>
      <c r="G17" s="66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75"/>
      <c r="F19" s="75"/>
      <c r="G19" s="66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76"/>
      <c r="F20" s="76"/>
      <c r="G20" s="67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75"/>
      <c r="F21" s="75"/>
      <c r="G21" s="66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76"/>
      <c r="F22" s="76"/>
      <c r="G22" s="67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/>
      <c r="F27" s="75"/>
      <c r="G27" s="66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/>
      <c r="F29" s="75"/>
      <c r="G29" s="66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/>
      <c r="F31" s="75"/>
      <c r="G31" s="66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/>
      <c r="F33" s="75"/>
      <c r="G33" s="66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/>
      <c r="F37" s="75"/>
      <c r="G37" s="66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/>
      <c r="F39" s="75"/>
      <c r="G39" s="66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/>
      <c r="F41" s="75"/>
      <c r="G41" s="66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/>
      <c r="F47" s="75"/>
      <c r="G47" s="66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/>
      <c r="F49" s="75"/>
      <c r="G49" s="66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/>
      <c r="F53" s="75"/>
      <c r="G53" s="66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/>
      <c r="F55" s="75"/>
      <c r="G55" s="66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/>
      <c r="F57" s="75"/>
      <c r="G57" s="66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/>
      <c r="F63" s="75"/>
      <c r="G63" s="66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/>
      <c r="F65" s="75"/>
      <c r="G65" s="66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/>
      <c r="F67" s="75"/>
      <c r="G67" s="66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/>
      <c r="F71" s="75"/>
      <c r="G71" s="66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/>
      <c r="F73" s="75"/>
      <c r="G73" s="66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/>
      <c r="F75" s="75"/>
      <c r="G75" s="66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/>
      <c r="F81" s="75"/>
      <c r="G81" s="66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/>
      <c r="F83" s="75"/>
      <c r="G83" s="66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43984</v>
      </c>
      <c r="M1" s="120"/>
      <c r="N1" s="119">
        <v>43985</v>
      </c>
      <c r="O1" s="120"/>
      <c r="P1" s="119">
        <v>43986</v>
      </c>
      <c r="Q1" s="120"/>
      <c r="R1" s="119">
        <v>43987</v>
      </c>
      <c r="S1" s="120"/>
      <c r="T1" s="119">
        <v>43990</v>
      </c>
      <c r="U1" s="120"/>
      <c r="V1" s="119">
        <v>43991</v>
      </c>
      <c r="W1" s="120"/>
    </row>
    <row r="2" spans="1:23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68</v>
      </c>
      <c r="M2" s="123"/>
      <c r="N2" s="121" t="s">
        <v>8</v>
      </c>
      <c r="O2" s="121"/>
      <c r="P2" s="122" t="s">
        <v>9</v>
      </c>
      <c r="Q2" s="123"/>
      <c r="R2" s="121" t="s">
        <v>10</v>
      </c>
      <c r="S2" s="123"/>
      <c r="T2" s="121" t="s">
        <v>69</v>
      </c>
      <c r="U2" s="121"/>
      <c r="V2" s="121" t="s">
        <v>70</v>
      </c>
      <c r="W2" s="121"/>
    </row>
    <row r="3" spans="1:23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  <c r="R3" s="102" t="s">
        <v>71</v>
      </c>
      <c r="S3" s="102"/>
      <c r="T3" s="100" t="s">
        <v>72</v>
      </c>
      <c r="U3" s="101"/>
      <c r="V3" s="100" t="s">
        <v>73</v>
      </c>
      <c r="W3" s="101"/>
    </row>
    <row r="4" spans="1:23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8">
        <v>1</v>
      </c>
      <c r="B9" s="71" t="s">
        <v>20</v>
      </c>
      <c r="C9" s="77"/>
      <c r="D9" s="72"/>
      <c r="E9" s="79"/>
      <c r="F9" s="79" t="s">
        <v>74</v>
      </c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8"/>
      <c r="B11" s="70" t="s">
        <v>21</v>
      </c>
      <c r="C11" s="71" t="s">
        <v>22</v>
      </c>
      <c r="D11" s="72"/>
      <c r="E11" s="75" t="s">
        <v>75</v>
      </c>
      <c r="F11" s="75" t="s">
        <v>76</v>
      </c>
      <c r="G11" s="66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8"/>
      <c r="B13" s="70" t="s">
        <v>25</v>
      </c>
      <c r="C13" s="71" t="s">
        <v>26</v>
      </c>
      <c r="D13" s="72"/>
      <c r="E13" s="75" t="s">
        <v>75</v>
      </c>
      <c r="F13" s="75" t="s">
        <v>74</v>
      </c>
      <c r="G13" s="66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8"/>
      <c r="B17" s="70" t="s">
        <v>21</v>
      </c>
      <c r="C17" s="71" t="s">
        <v>27</v>
      </c>
      <c r="D17" s="72"/>
      <c r="E17" s="75" t="s">
        <v>75</v>
      </c>
      <c r="F17" s="75" t="s">
        <v>76</v>
      </c>
      <c r="G17" s="66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8"/>
      <c r="B19" s="70" t="s">
        <v>25</v>
      </c>
      <c r="C19" s="71" t="s">
        <v>28</v>
      </c>
      <c r="D19" s="72"/>
      <c r="E19" s="75" t="s">
        <v>75</v>
      </c>
      <c r="F19" s="75" t="s">
        <v>76</v>
      </c>
      <c r="G19" s="66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9"/>
      <c r="B20" s="67"/>
      <c r="C20" s="73"/>
      <c r="D20" s="74"/>
      <c r="E20" s="76"/>
      <c r="F20" s="76"/>
      <c r="G20" s="67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8"/>
      <c r="B21" s="70" t="s">
        <v>31</v>
      </c>
      <c r="C21" s="71" t="s">
        <v>32</v>
      </c>
      <c r="D21" s="72"/>
      <c r="E21" s="75" t="s">
        <v>75</v>
      </c>
      <c r="F21" s="75" t="s">
        <v>76</v>
      </c>
      <c r="G21" s="66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9"/>
      <c r="B22" s="67"/>
      <c r="C22" s="73"/>
      <c r="D22" s="74"/>
      <c r="E22" s="76"/>
      <c r="F22" s="76"/>
      <c r="G22" s="67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8"/>
      <c r="B27" s="70" t="s">
        <v>21</v>
      </c>
      <c r="C27" s="71" t="s">
        <v>37</v>
      </c>
      <c r="D27" s="72"/>
      <c r="E27" s="75" t="s">
        <v>75</v>
      </c>
      <c r="F27" s="75" t="s">
        <v>76</v>
      </c>
      <c r="G27" s="66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8"/>
      <c r="B29" s="70" t="s">
        <v>25</v>
      </c>
      <c r="C29" s="71" t="s">
        <v>40</v>
      </c>
      <c r="D29" s="72"/>
      <c r="E29" s="75" t="s">
        <v>75</v>
      </c>
      <c r="F29" s="75" t="s">
        <v>76</v>
      </c>
      <c r="G29" s="66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8"/>
      <c r="B31" s="70" t="s">
        <v>31</v>
      </c>
      <c r="C31" s="71" t="s">
        <v>43</v>
      </c>
      <c r="D31" s="72"/>
      <c r="E31" s="75" t="s">
        <v>75</v>
      </c>
      <c r="F31" s="75" t="s">
        <v>76</v>
      </c>
      <c r="G31" s="66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8"/>
      <c r="B37" s="70" t="s">
        <v>21</v>
      </c>
      <c r="C37" s="71" t="s">
        <v>27</v>
      </c>
      <c r="D37" s="72"/>
      <c r="E37" s="75" t="s">
        <v>75</v>
      </c>
      <c r="F37" s="75" t="s">
        <v>76</v>
      </c>
      <c r="G37" s="66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8"/>
      <c r="B39" s="70" t="s">
        <v>25</v>
      </c>
      <c r="C39" s="71" t="s">
        <v>49</v>
      </c>
      <c r="D39" s="72"/>
      <c r="E39" s="75" t="s">
        <v>75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8"/>
      <c r="B47" s="70" t="s">
        <v>21</v>
      </c>
      <c r="C47" s="71" t="s">
        <v>53</v>
      </c>
      <c r="D47" s="72"/>
      <c r="E47" s="75" t="s">
        <v>75</v>
      </c>
      <c r="F47" s="75" t="s">
        <v>76</v>
      </c>
      <c r="G47" s="66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8"/>
      <c r="B49" s="70" t="s">
        <v>25</v>
      </c>
      <c r="C49" s="71" t="s">
        <v>54</v>
      </c>
      <c r="D49" s="72"/>
      <c r="E49" s="75" t="s">
        <v>75</v>
      </c>
      <c r="F49" s="75" t="s">
        <v>76</v>
      </c>
      <c r="G49" s="66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8"/>
      <c r="B53" s="70" t="s">
        <v>21</v>
      </c>
      <c r="C53" s="71" t="s">
        <v>27</v>
      </c>
      <c r="D53" s="72"/>
      <c r="E53" s="75" t="s">
        <v>75</v>
      </c>
      <c r="F53" s="75" t="s">
        <v>76</v>
      </c>
      <c r="G53" s="66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8"/>
      <c r="B55" s="70" t="s">
        <v>25</v>
      </c>
      <c r="C55" s="71" t="s">
        <v>49</v>
      </c>
      <c r="D55" s="72"/>
      <c r="E55" s="75" t="s">
        <v>75</v>
      </c>
      <c r="F55" s="75" t="s">
        <v>76</v>
      </c>
      <c r="G55" s="66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8"/>
      <c r="B63" s="70" t="s">
        <v>21</v>
      </c>
      <c r="C63" s="71" t="s">
        <v>53</v>
      </c>
      <c r="D63" s="72"/>
      <c r="E63" s="75" t="s">
        <v>75</v>
      </c>
      <c r="F63" s="75" t="s">
        <v>76</v>
      </c>
      <c r="G63" s="66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8"/>
      <c r="B65" s="70" t="s">
        <v>25</v>
      </c>
      <c r="C65" s="71" t="s">
        <v>54</v>
      </c>
      <c r="D65" s="72"/>
      <c r="E65" s="75" t="s">
        <v>75</v>
      </c>
      <c r="F65" s="75" t="s">
        <v>76</v>
      </c>
      <c r="G65" s="66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 t="s">
        <v>76</v>
      </c>
      <c r="G67" s="66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8"/>
      <c r="B71" s="70" t="s">
        <v>21</v>
      </c>
      <c r="C71" s="71" t="s">
        <v>27</v>
      </c>
      <c r="D71" s="72"/>
      <c r="E71" s="75" t="s">
        <v>75</v>
      </c>
      <c r="F71" s="75" t="s">
        <v>76</v>
      </c>
      <c r="G71" s="66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9"/>
      <c r="B72" s="67"/>
      <c r="C72" s="73"/>
      <c r="D72" s="74"/>
      <c r="E72" s="76"/>
      <c r="F72" s="76"/>
      <c r="G72" s="67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8"/>
      <c r="B73" s="70" t="s">
        <v>25</v>
      </c>
      <c r="C73" s="71" t="s">
        <v>49</v>
      </c>
      <c r="D73" s="72"/>
      <c r="E73" s="75" t="s">
        <v>75</v>
      </c>
      <c r="F73" s="75" t="s">
        <v>76</v>
      </c>
      <c r="G73" s="66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9"/>
      <c r="B74" s="67"/>
      <c r="C74" s="73"/>
      <c r="D74" s="74"/>
      <c r="E74" s="76"/>
      <c r="F74" s="76"/>
      <c r="G74" s="67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9"/>
      <c r="B76" s="67"/>
      <c r="C76" s="73"/>
      <c r="D76" s="74"/>
      <c r="E76" s="76"/>
      <c r="F76" s="76"/>
      <c r="G76" s="67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8"/>
      <c r="B81" s="70" t="s">
        <v>21</v>
      </c>
      <c r="C81" s="71" t="s">
        <v>60</v>
      </c>
      <c r="D81" s="72"/>
      <c r="E81" s="75" t="s">
        <v>75</v>
      </c>
      <c r="F81" s="75" t="s">
        <v>74</v>
      </c>
      <c r="G81" s="66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9"/>
      <c r="B82" s="67"/>
      <c r="C82" s="73"/>
      <c r="D82" s="74"/>
      <c r="E82" s="76"/>
      <c r="F82" s="76"/>
      <c r="G82" s="67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8"/>
      <c r="B83" s="70" t="s">
        <v>25</v>
      </c>
      <c r="C83" s="71" t="s">
        <v>61</v>
      </c>
      <c r="D83" s="72"/>
      <c r="E83" s="75" t="s">
        <v>75</v>
      </c>
      <c r="F83" s="75" t="s">
        <v>74</v>
      </c>
      <c r="G83" s="66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9"/>
      <c r="B84" s="67"/>
      <c r="C84" s="73"/>
      <c r="D84" s="74"/>
      <c r="E84" s="76"/>
      <c r="F84" s="76"/>
      <c r="G84" s="67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H80" activePane="bottomRight" state="frozen"/>
      <selection pane="topRight" activeCell="E1" sqref="E1"/>
      <selection pane="bottomLeft" activeCell="A5" sqref="A5"/>
      <selection pane="bottomRight" activeCell="P98" sqref="P9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43993</v>
      </c>
      <c r="M1" s="120"/>
      <c r="N1" s="119">
        <v>43994</v>
      </c>
      <c r="O1" s="120"/>
      <c r="P1" s="119">
        <v>43997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9</v>
      </c>
      <c r="M2" s="123"/>
      <c r="N2" s="121" t="s">
        <v>10</v>
      </c>
      <c r="O2" s="121"/>
      <c r="P2" s="122" t="s">
        <v>101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16.600000000000001</v>
      </c>
      <c r="N6" s="47">
        <f t="shared" si="1"/>
        <v>15</v>
      </c>
      <c r="O6" s="47">
        <f t="shared" si="1"/>
        <v>5</v>
      </c>
      <c r="P6" s="47">
        <f t="shared" si="1"/>
        <v>0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 t="s">
        <v>102</v>
      </c>
      <c r="F11" s="75" t="s">
        <v>76</v>
      </c>
      <c r="G11" s="66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 t="s">
        <v>102</v>
      </c>
      <c r="F13" s="75" t="s">
        <v>76</v>
      </c>
      <c r="G13" s="66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 t="s">
        <v>103</v>
      </c>
      <c r="F17" s="75" t="s">
        <v>76</v>
      </c>
      <c r="G17" s="66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134" t="s">
        <v>102</v>
      </c>
      <c r="F19" s="75" t="s">
        <v>76</v>
      </c>
      <c r="G19" s="66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135"/>
      <c r="F20" s="76"/>
      <c r="G20" s="67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134" t="s">
        <v>75</v>
      </c>
      <c r="F21" s="75" t="s">
        <v>76</v>
      </c>
      <c r="G21" s="66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135"/>
      <c r="F22" s="76"/>
      <c r="G22" s="67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6.35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 t="s">
        <v>102</v>
      </c>
      <c r="F27" s="75" t="s">
        <v>76</v>
      </c>
      <c r="G27" s="66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 t="s">
        <v>102</v>
      </c>
      <c r="F29" s="75" t="s">
        <v>76</v>
      </c>
      <c r="G29" s="66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 t="s">
        <v>102</v>
      </c>
      <c r="F31" s="75" t="s">
        <v>76</v>
      </c>
      <c r="G31" s="66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 t="s">
        <v>103</v>
      </c>
      <c r="F37" s="75" t="s">
        <v>76</v>
      </c>
      <c r="G37" s="66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 t="s">
        <v>102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 t="s">
        <v>102</v>
      </c>
      <c r="F47" s="75" t="s">
        <v>76</v>
      </c>
      <c r="G47" s="66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 t="s">
        <v>102</v>
      </c>
      <c r="F49" s="75" t="s">
        <v>76</v>
      </c>
      <c r="G49" s="66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 t="s">
        <v>103</v>
      </c>
      <c r="F53" s="75" t="s">
        <v>76</v>
      </c>
      <c r="G53" s="66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 t="s">
        <v>102</v>
      </c>
      <c r="F55" s="75" t="s">
        <v>76</v>
      </c>
      <c r="G55" s="66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10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 t="s">
        <v>102</v>
      </c>
      <c r="F61" s="79"/>
      <c r="G61" s="81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 t="s">
        <v>102</v>
      </c>
      <c r="F63" s="75" t="s">
        <v>76</v>
      </c>
      <c r="G63" s="66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2.5</v>
      </c>
      <c r="L64" s="41"/>
      <c r="M64" s="32"/>
      <c r="N64" s="32"/>
      <c r="O64" s="32">
        <f>0.5*5</f>
        <v>2.5</v>
      </c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 t="s">
        <v>102</v>
      </c>
      <c r="F65" s="75" t="s">
        <v>76</v>
      </c>
      <c r="G65" s="66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5</v>
      </c>
      <c r="L66" s="41"/>
      <c r="M66" s="32"/>
      <c r="N66" s="32"/>
      <c r="O66" s="32">
        <f>1*5</f>
        <v>5</v>
      </c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/>
      <c r="G67" s="66"/>
      <c r="H67" s="8" t="str">
        <f>IF(E67="","","予定")</f>
        <v>予定</v>
      </c>
      <c r="I67" s="64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64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 t="s">
        <v>103</v>
      </c>
      <c r="F71" s="75" t="s">
        <v>76</v>
      </c>
      <c r="G71" s="66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tr">
        <f>IF(E71="","","実績")</f>
        <v>実績</v>
      </c>
      <c r="I72" s="8" t="s">
        <v>115</v>
      </c>
      <c r="J72" s="8">
        <v>5</v>
      </c>
      <c r="K72" s="10">
        <f t="shared" si="16"/>
        <v>1.25</v>
      </c>
      <c r="L72" s="41"/>
      <c r="M72" s="32"/>
      <c r="N72" s="32"/>
      <c r="O72" s="32">
        <f>0.25*5</f>
        <v>1.25</v>
      </c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 t="s">
        <v>102</v>
      </c>
      <c r="F73" s="75" t="s">
        <v>76</v>
      </c>
      <c r="G73" s="66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tr">
        <f>IF(E73="","","実績")</f>
        <v>実績</v>
      </c>
      <c r="I74" s="56" t="s">
        <v>117</v>
      </c>
      <c r="J74" s="56">
        <v>4</v>
      </c>
      <c r="K74" s="10">
        <f t="shared" si="16"/>
        <v>1</v>
      </c>
      <c r="L74" s="41"/>
      <c r="M74" s="32"/>
      <c r="N74" s="32"/>
      <c r="O74" s="32">
        <f>0.25*4</f>
        <v>1</v>
      </c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tr">
        <f>IF(E75="","","実績")</f>
        <v>実績</v>
      </c>
      <c r="I76" s="8" t="s">
        <v>88</v>
      </c>
      <c r="J76" s="56">
        <v>1</v>
      </c>
      <c r="K76" s="10">
        <f t="shared" si="16"/>
        <v>0.25</v>
      </c>
      <c r="L76" s="43"/>
      <c r="M76" s="44"/>
      <c r="N76" s="44"/>
      <c r="O76" s="44">
        <f>0.25*1</f>
        <v>0.25</v>
      </c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6.5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5</v>
      </c>
      <c r="P78" s="36">
        <f t="shared" si="18"/>
        <v>1.5</v>
      </c>
      <c r="Q78" s="36">
        <f t="shared" si="18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 t="s">
        <v>102</v>
      </c>
      <c r="F81" s="75" t="s">
        <v>74</v>
      </c>
      <c r="G81" s="66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tr">
        <f>IF(E81="","","実績")</f>
        <v>実績</v>
      </c>
      <c r="I82" s="56" t="s">
        <v>115</v>
      </c>
      <c r="J82" s="56">
        <v>5</v>
      </c>
      <c r="K82" s="10">
        <f>SUM(L82:Q82)</f>
        <v>6.5</v>
      </c>
      <c r="L82" s="41"/>
      <c r="M82" s="32"/>
      <c r="N82" s="32"/>
      <c r="O82" s="32">
        <f>1*5</f>
        <v>5</v>
      </c>
      <c r="P82" s="32">
        <f>0.5*3</f>
        <v>1.5</v>
      </c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 t="s">
        <v>75</v>
      </c>
      <c r="F83" s="75"/>
      <c r="G83" s="66"/>
      <c r="H83" s="8" t="str">
        <f>IF(E83="","","予定")</f>
        <v>予定</v>
      </c>
      <c r="I83" s="64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tr">
        <f>IF(E83="","","実績")</f>
        <v>実績</v>
      </c>
      <c r="I84" s="65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3.5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3.5</v>
      </c>
      <c r="Q86" s="36">
        <f t="shared" si="20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 t="s">
        <v>102</v>
      </c>
      <c r="F89" s="75"/>
      <c r="G89" s="66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>実績</v>
      </c>
      <c r="I90" s="56"/>
      <c r="J90" s="56"/>
      <c r="K90" s="10">
        <f>SUM(L90:Q90)</f>
        <v>1</v>
      </c>
      <c r="L90" s="41"/>
      <c r="M90" s="32"/>
      <c r="N90" s="32"/>
      <c r="O90" s="32"/>
      <c r="P90" s="32">
        <f>1*1</f>
        <v>1</v>
      </c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 t="s">
        <v>102</v>
      </c>
      <c r="F91" s="75"/>
      <c r="G91" s="66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 t="s">
        <v>103</v>
      </c>
      <c r="F95" s="75"/>
      <c r="G95" s="66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>実績</v>
      </c>
      <c r="I96" s="56"/>
      <c r="J96" s="56"/>
      <c r="K96" s="10">
        <f>SUM(L96:Q96)</f>
        <v>2.5</v>
      </c>
      <c r="L96" s="41"/>
      <c r="M96" s="32"/>
      <c r="N96" s="32"/>
      <c r="O96" s="32"/>
      <c r="P96" s="31">
        <f xml:space="preserve"> 0.5 * 5</f>
        <v>2.5</v>
      </c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 t="s">
        <v>75</v>
      </c>
      <c r="F97" s="75"/>
      <c r="G97" s="66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 t="s">
        <v>102</v>
      </c>
      <c r="F103" s="75"/>
      <c r="G103" s="66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 t="s">
        <v>75</v>
      </c>
      <c r="F105" s="75"/>
      <c r="G105" s="66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 t="s">
        <v>103</v>
      </c>
      <c r="F109" s="75"/>
      <c r="G109" s="66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 t="s">
        <v>75</v>
      </c>
      <c r="F111" s="75"/>
      <c r="G111" s="66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101:Q112 L45:Q58 L61:Q76 L79:Q84 L9:Q22 L25:Q42 L87:Q98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2020-06-15T00:35:06Z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