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07"/>
  <workbookPr filterPrivacy="1"/>
  <xr:revisionPtr revIDLastSave="190" documentId="13_ncr:1_{F6FFF397-986B-4ED5-9F3E-5B2949770786}" xr6:coauthVersionLast="45" xr6:coauthVersionMax="45" xr10:uidLastSave="{9CABA790-9210-4122-8EE0-D35D480DC84C}"/>
  <bookViews>
    <workbookView xWindow="-120" yWindow="-120" windowWidth="20730" windowHeight="11160" firstSheet="2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1" l="1"/>
  <c r="H69" i="1"/>
  <c r="H70" i="1"/>
  <c r="O73" i="1"/>
  <c r="N53" i="1"/>
  <c r="O71" i="1"/>
  <c r="N57" i="1"/>
  <c r="N55" i="1"/>
  <c r="N49" i="1"/>
  <c r="N47" i="1"/>
  <c r="R105" i="1"/>
  <c r="R103" i="1"/>
  <c r="R111" i="1"/>
  <c r="R109" i="1"/>
  <c r="O67" i="1"/>
  <c r="Q91" i="1"/>
  <c r="Q89" i="1"/>
  <c r="Q95" i="1"/>
  <c r="Q97" i="1"/>
  <c r="Q83" i="1"/>
  <c r="Q81" i="1"/>
  <c r="O65" i="1"/>
  <c r="P83" i="1"/>
  <c r="P81" i="1"/>
  <c r="N59" i="1"/>
  <c r="M39" i="1"/>
  <c r="M33" i="1"/>
  <c r="M31" i="1"/>
  <c r="M29" i="1"/>
  <c r="M27" i="1"/>
  <c r="M37" i="1"/>
  <c r="L19" i="1"/>
  <c r="L21" i="1" l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R100" i="4" s="1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K63" i="4" s="1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K33" i="4" s="1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L6" i="3" l="1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S6" i="1" l="1"/>
  <c r="L99" i="1"/>
  <c r="M99" i="1"/>
  <c r="N99" i="1"/>
  <c r="O99" i="1"/>
  <c r="P99" i="1"/>
  <c r="Q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Q77" i="1"/>
  <c r="R86" i="1"/>
  <c r="M44" i="1"/>
  <c r="K47" i="1"/>
  <c r="N44" i="1"/>
  <c r="K66" i="1"/>
  <c r="H66" i="1"/>
  <c r="K65" i="1"/>
  <c r="H65" i="1"/>
  <c r="K40" i="1" l="1"/>
  <c r="H40" i="1"/>
  <c r="K39" i="1"/>
  <c r="H39" i="1"/>
  <c r="L29" i="1" l="1"/>
  <c r="K29" i="1" s="1"/>
  <c r="K37" i="1"/>
  <c r="K19" i="1"/>
  <c r="K42" i="1"/>
  <c r="H42" i="1"/>
  <c r="K41" i="1"/>
  <c r="H41" i="1"/>
  <c r="K38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<sst xmlns="http://schemas.openxmlformats.org/spreadsheetml/2006/main" count="515" uniqueCount="90">
  <si>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</si>
  <si>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</si>
  <si>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</si>
  <si>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</si>
  <si>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</si>
  <si>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</si>
  <si>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</si>
  <si>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</si>
  <si>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</si>
  <si>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</si>
  <si>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</si>
  <si>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</si>
  <si>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</si>
  <si>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</si>
  <si>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</si>
  <si>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</si>
  <si>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</si>
  <si>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</si>
  <si>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</si>
  <si>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</si>
  <si>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</si>
  <si>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</si>
  <si>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</si>
  <si>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</si>
  <si>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</si>
  <si>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</si>
  <si>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</si>
  <si>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</si>
  <si>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</si>
  <si>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</si>
  <si>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</si>
  <si>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</si>
  <si>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</si>
  <si>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</si>
  <si>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</si>
  <si>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</si>
  <si>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</si>
  <si>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</si>
  <si>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</si>
  <si>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</si>
  <si>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</si>
  <si>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</si>
  <si>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</si>
  <si>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</si>
  <si>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</si>
  <si>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</si>
  <si>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</si>
  <si>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</si>
  <si>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</si>
  <si>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</si>
  <si>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</si>
  <si>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</si>
  <si>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</si>
  <si>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</si>
  <si>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</si>
  <si>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</si>
  <si>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</si>
  <si>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</si>
  <si>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</si>
  <si>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</si>
  <si>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</si>
  <si>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</si>
  <si>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</si>
  <si>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</si>
  <si>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</si>
  <si>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</si>
  <si>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</si>
  <si>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</si>
  <si>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</si>
  <si>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</si>
  <si>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</si>
  <si>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</si>
  <si>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</si>
  <si>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</t>
  </si>
  <si>
    <t>福岡、源川</t>
  </si>
  <si>
    <t>片岡</t>
  </si>
  <si>
    <t>上村、山本、片岡</t>
  </si>
  <si>
    <t>福岡、源川、山本、上村,片岡</t>
  </si>
  <si>
    <t>福岡、源川、山本、片岡</t>
  </si>
  <si>
    <t>上村</t>
  </si>
  <si>
    <t>源川、福岡、片岡</t>
  </si>
  <si>
    <t>山本、上村</t>
  </si>
  <si>
    <t>山本</t>
  </si>
  <si>
    <t>予定</t>
  </si>
  <si>
    <t>実績</t>
  </si>
  <si>
    <t>片岡、源川、福岡</t>
  </si>
  <si>
    <t>上村、山本、源川</t>
  </si>
  <si>
    <t>片岡、福岡</t>
  </si>
  <si>
    <t>福岡、山本、上村,片岡</t>
  </si>
  <si>
    <t>源川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</si>
</sst>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1">
    <cellStyle name="標準" xfId="0" builtinId="0"/>
  </cellStyles>
  <dxfs count="5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R1" sqref="R1:S1"/>
    </sheetView>
  </sheetViews>
  <sheetFormatPr defaultColWidth="9" defaultRowHeight="10.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43987</v>
      </c>
      <c r="M1" s="109"/>
      <c r="N1" s="108">
        <v>43990</v>
      </c>
      <c r="O1" s="109"/>
      <c r="P1" s="108">
        <v>43991</v>
      </c>
      <c r="Q1" s="109"/>
      <c r="R1" s="108">
        <v>43992</v>
      </c>
      <c r="S1" s="109"/>
    </row>
    <row r="2" spans="1:19" ht="13.5" customHeight="1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>
      <c r="A9" s="56">
        <v>1</v>
      </c>
      <c r="B9" s="59" t="s">
        <v>22</v>
      </c>
      <c r="C9" s="65"/>
      <c r="D9" s="60"/>
      <c r="E9" s="67"/>
      <c r="F9" s="67"/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>
      <c r="A11" s="56"/>
      <c r="B11" s="58" t="s">
        <v>23</v>
      </c>
      <c r="C11" s="59" t="s">
        <v>24</v>
      </c>
      <c r="D11" s="60"/>
      <c r="E11" s="63"/>
      <c r="F11" s="63"/>
      <c r="G11" s="54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>
      <c r="A12" s="57"/>
      <c r="B12" s="55"/>
      <c r="C12" s="61"/>
      <c r="D12" s="62"/>
      <c r="E12" s="64"/>
      <c r="F12" s="64"/>
      <c r="G12" s="55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>
      <c r="A13" s="56"/>
      <c r="B13" s="58" t="s">
        <v>26</v>
      </c>
      <c r="C13" s="59" t="s">
        <v>27</v>
      </c>
      <c r="D13" s="60"/>
      <c r="E13" s="63"/>
      <c r="F13" s="63"/>
      <c r="G13" s="54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>
      <c r="A14" s="57"/>
      <c r="B14" s="55"/>
      <c r="C14" s="61"/>
      <c r="D14" s="62"/>
      <c r="E14" s="64"/>
      <c r="F14" s="64"/>
      <c r="G14" s="55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>
      <c r="A17" s="56"/>
      <c r="B17" s="58" t="s">
        <v>23</v>
      </c>
      <c r="C17" s="59" t="s">
        <v>29</v>
      </c>
      <c r="D17" s="60"/>
      <c r="E17" s="63"/>
      <c r="F17" s="63"/>
      <c r="G17" s="5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>
      <c r="A18" s="57"/>
      <c r="B18" s="55"/>
      <c r="C18" s="61"/>
      <c r="D18" s="62"/>
      <c r="E18" s="64"/>
      <c r="F18" s="64"/>
      <c r="G18" s="55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>
      <c r="A19" s="56"/>
      <c r="B19" s="58" t="s">
        <v>26</v>
      </c>
      <c r="C19" s="59" t="s">
        <v>30</v>
      </c>
      <c r="D19" s="60"/>
      <c r="E19" s="63"/>
      <c r="F19" s="63"/>
      <c r="G19" s="5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>
      <c r="A20" s="57"/>
      <c r="B20" s="55"/>
      <c r="C20" s="61"/>
      <c r="D20" s="62"/>
      <c r="E20" s="64"/>
      <c r="F20" s="64"/>
      <c r="G20" s="55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>
      <c r="A21" s="56"/>
      <c r="B21" s="58" t="s">
        <v>32</v>
      </c>
      <c r="C21" s="59" t="s">
        <v>33</v>
      </c>
      <c r="D21" s="60"/>
      <c r="E21" s="63"/>
      <c r="F21" s="63"/>
      <c r="G21" s="5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>
      <c r="A22" s="57"/>
      <c r="B22" s="55"/>
      <c r="C22" s="61"/>
      <c r="D22" s="62"/>
      <c r="E22" s="64"/>
      <c r="F22" s="64"/>
      <c r="G22" s="55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>
      <c r="A27" s="56"/>
      <c r="B27" s="58" t="s">
        <v>23</v>
      </c>
      <c r="C27" s="59" t="s">
        <v>37</v>
      </c>
      <c r="D27" s="60"/>
      <c r="E27" s="63"/>
      <c r="F27" s="63"/>
      <c r="G27" s="5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>
      <c r="A28" s="57"/>
      <c r="B28" s="55"/>
      <c r="C28" s="61"/>
      <c r="D28" s="62"/>
      <c r="E28" s="64"/>
      <c r="F28" s="64"/>
      <c r="G28" s="55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>
      <c r="A29" s="56"/>
      <c r="B29" s="58" t="s">
        <v>26</v>
      </c>
      <c r="C29" s="59" t="s">
        <v>39</v>
      </c>
      <c r="D29" s="60"/>
      <c r="E29" s="63"/>
      <c r="F29" s="63"/>
      <c r="G29" s="5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>
      <c r="A30" s="57"/>
      <c r="B30" s="55"/>
      <c r="C30" s="61"/>
      <c r="D30" s="62"/>
      <c r="E30" s="64"/>
      <c r="F30" s="64"/>
      <c r="G30" s="55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>
      <c r="A31" s="56"/>
      <c r="B31" s="58" t="s">
        <v>32</v>
      </c>
      <c r="C31" s="59" t="s">
        <v>40</v>
      </c>
      <c r="D31" s="60"/>
      <c r="E31" s="63"/>
      <c r="F31" s="63"/>
      <c r="G31" s="5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>
      <c r="A32" s="57"/>
      <c r="B32" s="55"/>
      <c r="C32" s="61"/>
      <c r="D32" s="62"/>
      <c r="E32" s="64"/>
      <c r="F32" s="64"/>
      <c r="G32" s="55"/>
      <c r="H32" s="52" t="str">
        <f>IF(E31="","","実績")</f>
        <v/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>
      <c r="A33" s="56"/>
      <c r="B33" s="58" t="s">
        <v>42</v>
      </c>
      <c r="C33" s="59" t="s">
        <v>43</v>
      </c>
      <c r="D33" s="60"/>
      <c r="E33" s="63"/>
      <c r="F33" s="63"/>
      <c r="G33" s="5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>
      <c r="A34" s="57"/>
      <c r="B34" s="55"/>
      <c r="C34" s="61"/>
      <c r="D34" s="62"/>
      <c r="E34" s="64"/>
      <c r="F34" s="64"/>
      <c r="G34" s="55"/>
      <c r="H34" s="52" t="str">
        <f>IF(E33="","","実績")</f>
        <v/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>
      <c r="A37" s="56"/>
      <c r="B37" s="58" t="s">
        <v>23</v>
      </c>
      <c r="C37" s="59" t="s">
        <v>29</v>
      </c>
      <c r="D37" s="60"/>
      <c r="E37" s="63"/>
      <c r="F37" s="63"/>
      <c r="G37" s="54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>
      <c r="A38" s="57"/>
      <c r="B38" s="55"/>
      <c r="C38" s="61"/>
      <c r="D38" s="62"/>
      <c r="E38" s="64"/>
      <c r="F38" s="64"/>
      <c r="G38" s="55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>
      <c r="A39" s="56"/>
      <c r="B39" s="58" t="s">
        <v>26</v>
      </c>
      <c r="C39" s="59" t="s">
        <v>45</v>
      </c>
      <c r="D39" s="60"/>
      <c r="E39" s="63"/>
      <c r="F39" s="63"/>
      <c r="G39" s="5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>
      <c r="A40" s="57"/>
      <c r="B40" s="55"/>
      <c r="C40" s="61"/>
      <c r="D40" s="62"/>
      <c r="E40" s="64"/>
      <c r="F40" s="64"/>
      <c r="G40" s="55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>
      <c r="A41" s="56"/>
      <c r="B41" s="58" t="s">
        <v>32</v>
      </c>
      <c r="C41" s="59" t="s">
        <v>46</v>
      </c>
      <c r="D41" s="60"/>
      <c r="E41" s="63"/>
      <c r="F41" s="63"/>
      <c r="G41" s="5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>
      <c r="A42" s="57"/>
      <c r="B42" s="55"/>
      <c r="C42" s="61"/>
      <c r="D42" s="62"/>
      <c r="E42" s="64"/>
      <c r="F42" s="64"/>
      <c r="G42" s="55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>
      <c r="A47" s="56"/>
      <c r="B47" s="58" t="s">
        <v>23</v>
      </c>
      <c r="C47" s="59" t="s">
        <v>49</v>
      </c>
      <c r="D47" s="60"/>
      <c r="E47" s="63"/>
      <c r="F47" s="63"/>
      <c r="G47" s="5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>
      <c r="A48" s="57"/>
      <c r="B48" s="55"/>
      <c r="C48" s="61"/>
      <c r="D48" s="62"/>
      <c r="E48" s="64"/>
      <c r="F48" s="64"/>
      <c r="G48" s="55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>
      <c r="A49" s="56"/>
      <c r="B49" s="58" t="s">
        <v>26</v>
      </c>
      <c r="C49" s="59" t="s">
        <v>50</v>
      </c>
      <c r="D49" s="60"/>
      <c r="E49" s="63"/>
      <c r="F49" s="63"/>
      <c r="G49" s="5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>
      <c r="A50" s="57"/>
      <c r="B50" s="55"/>
      <c r="C50" s="61"/>
      <c r="D50" s="62"/>
      <c r="E50" s="64"/>
      <c r="F50" s="64"/>
      <c r="G50" s="55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>
      <c r="A53" s="56"/>
      <c r="B53" s="58" t="s">
        <v>23</v>
      </c>
      <c r="C53" s="59" t="s">
        <v>29</v>
      </c>
      <c r="D53" s="60"/>
      <c r="E53" s="63"/>
      <c r="F53" s="63"/>
      <c r="G53" s="5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>
      <c r="A54" s="57"/>
      <c r="B54" s="55"/>
      <c r="C54" s="61"/>
      <c r="D54" s="62"/>
      <c r="E54" s="64"/>
      <c r="F54" s="64"/>
      <c r="G54" s="55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>
      <c r="A55" s="56"/>
      <c r="B55" s="58" t="s">
        <v>26</v>
      </c>
      <c r="C55" s="59" t="s">
        <v>45</v>
      </c>
      <c r="D55" s="60"/>
      <c r="E55" s="63"/>
      <c r="F55" s="63"/>
      <c r="G55" s="5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>
      <c r="A56" s="57"/>
      <c r="B56" s="55"/>
      <c r="C56" s="61"/>
      <c r="D56" s="62"/>
      <c r="E56" s="64"/>
      <c r="F56" s="64"/>
      <c r="G56" s="55"/>
      <c r="H56" s="52" t="str">
        <f>IF(E55="","","実績")</f>
        <v/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>
      <c r="A57" s="56"/>
      <c r="B57" s="58" t="s">
        <v>32</v>
      </c>
      <c r="C57" s="59" t="s">
        <v>46</v>
      </c>
      <c r="D57" s="60"/>
      <c r="E57" s="63"/>
      <c r="F57" s="63"/>
      <c r="G57" s="5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>
      <c r="A58" s="57"/>
      <c r="B58" s="55"/>
      <c r="C58" s="61"/>
      <c r="D58" s="62"/>
      <c r="E58" s="64"/>
      <c r="F58" s="64"/>
      <c r="G58" s="55"/>
      <c r="H58" s="52" t="str">
        <f>IF(E57="","","実績")</f>
        <v/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>
      <c r="A63" s="56"/>
      <c r="B63" s="58" t="s">
        <v>23</v>
      </c>
      <c r="C63" s="59" t="s">
        <v>49</v>
      </c>
      <c r="D63" s="60"/>
      <c r="E63" s="63"/>
      <c r="F63" s="63"/>
      <c r="G63" s="5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>
      <c r="A64" s="57"/>
      <c r="B64" s="55"/>
      <c r="C64" s="61"/>
      <c r="D64" s="62"/>
      <c r="E64" s="64"/>
      <c r="F64" s="64"/>
      <c r="G64" s="55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>
      <c r="A65" s="56"/>
      <c r="B65" s="58" t="s">
        <v>26</v>
      </c>
      <c r="C65" s="59" t="s">
        <v>50</v>
      </c>
      <c r="D65" s="60"/>
      <c r="E65" s="63"/>
      <c r="F65" s="63"/>
      <c r="G65" s="5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>
      <c r="A66" s="57"/>
      <c r="B66" s="55"/>
      <c r="C66" s="61"/>
      <c r="D66" s="62"/>
      <c r="E66" s="64"/>
      <c r="F66" s="64"/>
      <c r="G66" s="55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>
      <c r="A67" s="56"/>
      <c r="B67" s="58" t="s">
        <v>32</v>
      </c>
      <c r="C67" s="59" t="s">
        <v>53</v>
      </c>
      <c r="D67" s="60"/>
      <c r="E67" s="63"/>
      <c r="F67" s="63"/>
      <c r="G67" s="5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>
      <c r="A68" s="57"/>
      <c r="B68" s="55"/>
      <c r="C68" s="61"/>
      <c r="D68" s="62"/>
      <c r="E68" s="64"/>
      <c r="F68" s="64"/>
      <c r="G68" s="55"/>
      <c r="H68" s="52" t="str">
        <f>IF(E67="","","実績")</f>
        <v/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>
      <c r="A72" s="57"/>
      <c r="B72" s="55"/>
      <c r="C72" s="61"/>
      <c r="D72" s="62"/>
      <c r="E72" s="64"/>
      <c r="F72" s="64"/>
      <c r="G72" s="55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>
      <c r="A74" s="57"/>
      <c r="B74" s="55"/>
      <c r="C74" s="61"/>
      <c r="D74" s="62"/>
      <c r="E74" s="64"/>
      <c r="F74" s="64"/>
      <c r="G74" s="55"/>
      <c r="H74" s="52" t="str">
        <f>IF(E73="","","実績")</f>
        <v/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>
      <c r="A76" s="57"/>
      <c r="B76" s="55"/>
      <c r="C76" s="61"/>
      <c r="D76" s="62"/>
      <c r="E76" s="64"/>
      <c r="F76" s="64"/>
      <c r="G76" s="55"/>
      <c r="H76" s="52" t="str">
        <f>IF(E75="","","実績")</f>
        <v/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>
      <c r="A82" s="57"/>
      <c r="B82" s="55"/>
      <c r="C82" s="61"/>
      <c r="D82" s="62"/>
      <c r="E82" s="64"/>
      <c r="F82" s="64"/>
      <c r="G82" s="55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>
      <c r="A84" s="57"/>
      <c r="B84" s="55"/>
      <c r="C84" s="61"/>
      <c r="D84" s="62"/>
      <c r="E84" s="64"/>
      <c r="F84" s="64"/>
      <c r="G84" s="55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>
      <c r="A90" s="57"/>
      <c r="B90" s="55"/>
      <c r="C90" s="61"/>
      <c r="D90" s="62"/>
      <c r="E90" s="64"/>
      <c r="F90" s="64"/>
      <c r="G90" s="55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>
      <c r="A92" s="57"/>
      <c r="B92" s="55"/>
      <c r="C92" s="61"/>
      <c r="D92" s="62"/>
      <c r="E92" s="64"/>
      <c r="F92" s="64"/>
      <c r="G92" s="55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>
      <c r="A96" s="57"/>
      <c r="B96" s="55"/>
      <c r="C96" s="61"/>
      <c r="D96" s="62"/>
      <c r="E96" s="64"/>
      <c r="F96" s="64"/>
      <c r="G96" s="55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>
      <c r="A98" s="57"/>
      <c r="B98" s="55"/>
      <c r="C98" s="61"/>
      <c r="D98" s="62"/>
      <c r="E98" s="64"/>
      <c r="F98" s="64"/>
      <c r="G98" s="55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>
      <c r="A104" s="57"/>
      <c r="B104" s="55"/>
      <c r="C104" s="61"/>
      <c r="D104" s="62"/>
      <c r="E104" s="64"/>
      <c r="F104" s="64"/>
      <c r="G104" s="55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>
      <c r="A106" s="57"/>
      <c r="B106" s="55"/>
      <c r="C106" s="61"/>
      <c r="D106" s="62"/>
      <c r="E106" s="64"/>
      <c r="F106" s="64"/>
      <c r="G106" s="55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>
      <c r="A110" s="57"/>
      <c r="B110" s="55"/>
      <c r="C110" s="61"/>
      <c r="D110" s="62"/>
      <c r="E110" s="64"/>
      <c r="F110" s="64"/>
      <c r="G110" s="55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>
      <c r="A112" s="57"/>
      <c r="B112" s="55"/>
      <c r="C112" s="61"/>
      <c r="D112" s="62"/>
      <c r="E112" s="64"/>
      <c r="F112" s="64"/>
      <c r="G112" s="55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53" priority="17" stopIfTrue="1">
      <formula>AND(ROW()&gt;4, COLUMN()&gt;8, MOD(ROW(),2)=1, ISNONTEXT(L9), L9&gt;0)</formula>
    </cfRule>
    <cfRule type="expression" dxfId="52" priority="18" stopIfTrue="1">
      <formula>AND(ROW()&gt;4, COLUMN()&gt;8,  MOD(ROW(),2)=0, ISNONTEXT(L9), L9&gt;0)</formula>
    </cfRule>
  </conditionalFormatting>
  <conditionalFormatting sqref="L45:S58">
    <cfRule type="expression" dxfId="51" priority="15" stopIfTrue="1">
      <formula>AND(ROW()&gt;4, COLUMN()&gt;8, MOD(ROW(),2)=1, ISNONTEXT(L45), L45&gt;0)</formula>
    </cfRule>
    <cfRule type="expression" dxfId="50" priority="16" stopIfTrue="1">
      <formula>AND(ROW()&gt;4, COLUMN()&gt;8,  MOD(ROW(),2)=0, ISNONTEXT(L45), L45&gt;0)</formula>
    </cfRule>
  </conditionalFormatting>
  <conditionalFormatting sqref="L19:S20">
    <cfRule type="expression" dxfId="49" priority="13" stopIfTrue="1">
      <formula>AND(ROW()&gt;4, COLUMN()&gt;8, MOD(ROW(),2)=1, ISNONTEXT(L19), L19&gt;0)</formula>
    </cfRule>
    <cfRule type="expression" dxfId="48" priority="14" stopIfTrue="1">
      <formula>AND(ROW()&gt;4, COLUMN()&gt;8,  MOD(ROW(),2)=0, ISNONTEXT(L19), L19&gt;0)</formula>
    </cfRule>
  </conditionalFormatting>
  <conditionalFormatting sqref="L61:S64 L67:S76">
    <cfRule type="expression" dxfId="47" priority="11" stopIfTrue="1">
      <formula>AND(ROW()&gt;4, COLUMN()&gt;8, MOD(ROW(),2)=1, ISNONTEXT(L61), L61&gt;0)</formula>
    </cfRule>
    <cfRule type="expression" dxfId="46" priority="12" stopIfTrue="1">
      <formula>AND(ROW()&gt;4, COLUMN()&gt;8,  MOD(ROW(),2)=0, ISNONTEXT(L61), L61&gt;0)</formula>
    </cfRule>
  </conditionalFormatting>
  <conditionalFormatting sqref="L79:S84">
    <cfRule type="expression" dxfId="45" priority="9" stopIfTrue="1">
      <formula>AND(ROW()&gt;4, COLUMN()&gt;8, MOD(ROW(),2)=1, ISNONTEXT(L79), L79&gt;0)</formula>
    </cfRule>
    <cfRule type="expression" dxfId="44" priority="10" stopIfTrue="1">
      <formula>AND(ROW()&gt;4, COLUMN()&gt;8,  MOD(ROW(),2)=0, ISNONTEXT(L79), L79&gt;0)</formula>
    </cfRule>
  </conditionalFormatting>
  <conditionalFormatting sqref="L21:S22">
    <cfRule type="expression" dxfId="43" priority="7" stopIfTrue="1">
      <formula>AND(ROW()&gt;4, COLUMN()&gt;8, MOD(ROW(),2)=1, ISNONTEXT(L21), L21&gt;0)</formula>
    </cfRule>
    <cfRule type="expression" dxfId="42" priority="8" stopIfTrue="1">
      <formula>AND(ROW()&gt;4, COLUMN()&gt;8,  MOD(ROW(),2)=0, ISNONTEXT(L21), L21&gt;0)</formula>
    </cfRule>
  </conditionalFormatting>
  <conditionalFormatting sqref="L37:S38 L41:S42">
    <cfRule type="expression" dxfId="41" priority="5" stopIfTrue="1">
      <formula>AND(ROW()&gt;4, COLUMN()&gt;8, MOD(ROW(),2)=1, ISNONTEXT(L37), L37&gt;0)</formula>
    </cfRule>
    <cfRule type="expression" dxfId="40" priority="6" stopIfTrue="1">
      <formula>AND(ROW()&gt;4, COLUMN()&gt;8,  MOD(ROW(),2)=0, ISNONTEXT(L37), L37&gt;0)</formula>
    </cfRule>
  </conditionalFormatting>
  <conditionalFormatting sqref="L39:S40">
    <cfRule type="expression" dxfId="39" priority="3" stopIfTrue="1">
      <formula>AND(ROW()&gt;4, COLUMN()&gt;8, MOD(ROW(),2)=1, ISNONTEXT(L39), L39&gt;0)</formula>
    </cfRule>
    <cfRule type="expression" dxfId="38" priority="4" stopIfTrue="1">
      <formula>AND(ROW()&gt;4, COLUMN()&gt;8,  MOD(ROW(),2)=0, ISNONTEXT(L39), L39&gt;0)</formula>
    </cfRule>
  </conditionalFormatting>
  <conditionalFormatting sqref="L65:S66">
    <cfRule type="expression" dxfId="37" priority="1" stopIfTrue="1">
      <formula>AND(ROW()&gt;4, COLUMN()&gt;8, MOD(ROW(),2)=1, ISNONTEXT(L65), L65&gt;0)</formula>
    </cfRule>
    <cfRule type="expression" dxfId="36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43992</v>
      </c>
      <c r="M1" s="109"/>
      <c r="N1" s="108">
        <v>43993</v>
      </c>
      <c r="O1" s="109"/>
      <c r="P1" s="108">
        <v>43994</v>
      </c>
      <c r="Q1" s="109"/>
      <c r="R1" s="108">
        <v>43997</v>
      </c>
      <c r="S1" s="109"/>
    </row>
    <row r="2" spans="1:19" ht="13.5" customHeight="1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>
      <c r="A9" s="56">
        <v>1</v>
      </c>
      <c r="B9" s="59" t="s">
        <v>22</v>
      </c>
      <c r="C9" s="65"/>
      <c r="D9" s="60"/>
      <c r="E9" s="67"/>
      <c r="F9" s="67"/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>
      <c r="A11" s="56"/>
      <c r="B11" s="58" t="s">
        <v>23</v>
      </c>
      <c r="C11" s="59" t="s">
        <v>24</v>
      </c>
      <c r="D11" s="60"/>
      <c r="E11" s="63" t="s">
        <v>66</v>
      </c>
      <c r="F11" s="63"/>
      <c r="G11" s="54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>
      <c r="A12" s="57"/>
      <c r="B12" s="55"/>
      <c r="C12" s="61"/>
      <c r="D12" s="62"/>
      <c r="E12" s="64"/>
      <c r="F12" s="64"/>
      <c r="G12" s="55"/>
      <c r="H12" s="52" t="str">
        <f>IF(E11="","","実績")</f>
        <v>実績</v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>
      <c r="A13" s="56"/>
      <c r="B13" s="58" t="s">
        <v>26</v>
      </c>
      <c r="C13" s="59" t="s">
        <v>27</v>
      </c>
      <c r="D13" s="60"/>
      <c r="E13" s="63" t="s">
        <v>66</v>
      </c>
      <c r="F13" s="63"/>
      <c r="G13" s="54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>
      <c r="A14" s="57"/>
      <c r="B14" s="55"/>
      <c r="C14" s="61"/>
      <c r="D14" s="62"/>
      <c r="E14" s="64"/>
      <c r="F14" s="64"/>
      <c r="G14" s="55"/>
      <c r="H14" s="52" t="str">
        <f>IF(E13="","","実績")</f>
        <v>実績</v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>
      <c r="A17" s="56"/>
      <c r="B17" s="58" t="s">
        <v>23</v>
      </c>
      <c r="C17" s="59" t="s">
        <v>29</v>
      </c>
      <c r="D17" s="60"/>
      <c r="E17" s="63"/>
      <c r="F17" s="63"/>
      <c r="G17" s="5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>
      <c r="A18" s="57"/>
      <c r="B18" s="55"/>
      <c r="C18" s="61"/>
      <c r="D18" s="62"/>
      <c r="E18" s="64"/>
      <c r="F18" s="64"/>
      <c r="G18" s="55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>
      <c r="A19" s="56"/>
      <c r="B19" s="58" t="s">
        <v>26</v>
      </c>
      <c r="C19" s="59" t="s">
        <v>30</v>
      </c>
      <c r="D19" s="60"/>
      <c r="E19" s="63"/>
      <c r="F19" s="63"/>
      <c r="G19" s="5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>
      <c r="A20" s="57"/>
      <c r="B20" s="55"/>
      <c r="C20" s="61"/>
      <c r="D20" s="62"/>
      <c r="E20" s="64"/>
      <c r="F20" s="64"/>
      <c r="G20" s="55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>
      <c r="A21" s="56"/>
      <c r="B21" s="58" t="s">
        <v>32</v>
      </c>
      <c r="C21" s="59" t="s">
        <v>33</v>
      </c>
      <c r="D21" s="60"/>
      <c r="E21" s="63"/>
      <c r="F21" s="63"/>
      <c r="G21" s="5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>
      <c r="A22" s="57"/>
      <c r="B22" s="55"/>
      <c r="C22" s="61"/>
      <c r="D22" s="62"/>
      <c r="E22" s="64"/>
      <c r="F22" s="64"/>
      <c r="G22" s="55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>
      <c r="A27" s="56"/>
      <c r="B27" s="58" t="s">
        <v>23</v>
      </c>
      <c r="C27" s="59" t="s">
        <v>37</v>
      </c>
      <c r="D27" s="60"/>
      <c r="E27" s="63"/>
      <c r="F27" s="63"/>
      <c r="G27" s="5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>
      <c r="A28" s="57"/>
      <c r="B28" s="55"/>
      <c r="C28" s="61"/>
      <c r="D28" s="62"/>
      <c r="E28" s="64"/>
      <c r="F28" s="64"/>
      <c r="G28" s="55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>
      <c r="A29" s="56"/>
      <c r="B29" s="58" t="s">
        <v>26</v>
      </c>
      <c r="C29" s="59" t="s">
        <v>39</v>
      </c>
      <c r="D29" s="60"/>
      <c r="E29" s="63"/>
      <c r="F29" s="63"/>
      <c r="G29" s="5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>
      <c r="A30" s="57"/>
      <c r="B30" s="55"/>
      <c r="C30" s="61"/>
      <c r="D30" s="62"/>
      <c r="E30" s="64"/>
      <c r="F30" s="64"/>
      <c r="G30" s="55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>
      <c r="A31" s="56"/>
      <c r="B31" s="58" t="s">
        <v>32</v>
      </c>
      <c r="C31" s="59" t="s">
        <v>40</v>
      </c>
      <c r="D31" s="60"/>
      <c r="E31" s="63"/>
      <c r="F31" s="63"/>
      <c r="G31" s="5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>
      <c r="A32" s="57"/>
      <c r="B32" s="55"/>
      <c r="C32" s="61"/>
      <c r="D32" s="62"/>
      <c r="E32" s="64"/>
      <c r="F32" s="64"/>
      <c r="G32" s="55"/>
      <c r="H32" s="52" t="str">
        <f>IF(E31="","","実績")</f>
        <v/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>
      <c r="A33" s="56"/>
      <c r="B33" s="58" t="s">
        <v>42</v>
      </c>
      <c r="C33" s="59" t="s">
        <v>43</v>
      </c>
      <c r="D33" s="60"/>
      <c r="E33" s="63"/>
      <c r="F33" s="63"/>
      <c r="G33" s="5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>
      <c r="A34" s="57"/>
      <c r="B34" s="55"/>
      <c r="C34" s="61"/>
      <c r="D34" s="62"/>
      <c r="E34" s="64"/>
      <c r="F34" s="64"/>
      <c r="G34" s="55"/>
      <c r="H34" s="52" t="str">
        <f>IF(E33="","","実績")</f>
        <v/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>
      <c r="A37" s="56"/>
      <c r="B37" s="58" t="s">
        <v>23</v>
      </c>
      <c r="C37" s="59" t="s">
        <v>29</v>
      </c>
      <c r="D37" s="60"/>
      <c r="E37" s="63"/>
      <c r="F37" s="63"/>
      <c r="G37" s="54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>
      <c r="A38" s="57"/>
      <c r="B38" s="55"/>
      <c r="C38" s="61"/>
      <c r="D38" s="62"/>
      <c r="E38" s="64"/>
      <c r="F38" s="64"/>
      <c r="G38" s="55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>
      <c r="A39" s="56"/>
      <c r="B39" s="58" t="s">
        <v>26</v>
      </c>
      <c r="C39" s="59" t="s">
        <v>45</v>
      </c>
      <c r="D39" s="60"/>
      <c r="E39" s="63"/>
      <c r="F39" s="63"/>
      <c r="G39" s="5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>
      <c r="A40" s="57"/>
      <c r="B40" s="55"/>
      <c r="C40" s="61"/>
      <c r="D40" s="62"/>
      <c r="E40" s="64"/>
      <c r="F40" s="64"/>
      <c r="G40" s="55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>
      <c r="A41" s="56"/>
      <c r="B41" s="58" t="s">
        <v>32</v>
      </c>
      <c r="C41" s="59" t="s">
        <v>46</v>
      </c>
      <c r="D41" s="60"/>
      <c r="E41" s="63"/>
      <c r="F41" s="63"/>
      <c r="G41" s="5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>
      <c r="A42" s="57"/>
      <c r="B42" s="55"/>
      <c r="C42" s="61"/>
      <c r="D42" s="62"/>
      <c r="E42" s="64"/>
      <c r="F42" s="64"/>
      <c r="G42" s="55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>
      <c r="A47" s="56"/>
      <c r="B47" s="58" t="s">
        <v>23</v>
      </c>
      <c r="C47" s="59" t="s">
        <v>49</v>
      </c>
      <c r="D47" s="60"/>
      <c r="E47" s="63"/>
      <c r="F47" s="63"/>
      <c r="G47" s="5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>
      <c r="A48" s="57"/>
      <c r="B48" s="55"/>
      <c r="C48" s="61"/>
      <c r="D48" s="62"/>
      <c r="E48" s="64"/>
      <c r="F48" s="64"/>
      <c r="G48" s="55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>
      <c r="A49" s="56"/>
      <c r="B49" s="58" t="s">
        <v>26</v>
      </c>
      <c r="C49" s="59" t="s">
        <v>50</v>
      </c>
      <c r="D49" s="60"/>
      <c r="E49" s="63"/>
      <c r="F49" s="63"/>
      <c r="G49" s="5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>
      <c r="A50" s="57"/>
      <c r="B50" s="55"/>
      <c r="C50" s="61"/>
      <c r="D50" s="62"/>
      <c r="E50" s="64"/>
      <c r="F50" s="64"/>
      <c r="G50" s="55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>
      <c r="A53" s="56"/>
      <c r="B53" s="58" t="s">
        <v>23</v>
      </c>
      <c r="C53" s="59" t="s">
        <v>29</v>
      </c>
      <c r="D53" s="60"/>
      <c r="E53" s="63"/>
      <c r="F53" s="63"/>
      <c r="G53" s="5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>
      <c r="A54" s="57"/>
      <c r="B54" s="55"/>
      <c r="C54" s="61"/>
      <c r="D54" s="62"/>
      <c r="E54" s="64"/>
      <c r="F54" s="64"/>
      <c r="G54" s="55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>
      <c r="A55" s="56"/>
      <c r="B55" s="58" t="s">
        <v>26</v>
      </c>
      <c r="C55" s="59" t="s">
        <v>45</v>
      </c>
      <c r="D55" s="60"/>
      <c r="E55" s="63"/>
      <c r="F55" s="63"/>
      <c r="G55" s="5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>
      <c r="A56" s="57"/>
      <c r="B56" s="55"/>
      <c r="C56" s="61"/>
      <c r="D56" s="62"/>
      <c r="E56" s="64"/>
      <c r="F56" s="64"/>
      <c r="G56" s="55"/>
      <c r="H56" s="52" t="str">
        <f>IF(E55="","","実績")</f>
        <v/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>
      <c r="A57" s="56"/>
      <c r="B57" s="58" t="s">
        <v>32</v>
      </c>
      <c r="C57" s="59" t="s">
        <v>46</v>
      </c>
      <c r="D57" s="60"/>
      <c r="E57" s="63"/>
      <c r="F57" s="63"/>
      <c r="G57" s="5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>
      <c r="A58" s="57"/>
      <c r="B58" s="55"/>
      <c r="C58" s="61"/>
      <c r="D58" s="62"/>
      <c r="E58" s="64"/>
      <c r="F58" s="64"/>
      <c r="G58" s="55"/>
      <c r="H58" s="52" t="str">
        <f>IF(E57="","","実績")</f>
        <v/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>
      <c r="A63" s="56"/>
      <c r="B63" s="58" t="s">
        <v>23</v>
      </c>
      <c r="C63" s="59" t="s">
        <v>49</v>
      </c>
      <c r="D63" s="60"/>
      <c r="E63" s="63"/>
      <c r="F63" s="63"/>
      <c r="G63" s="5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>
      <c r="A64" s="57"/>
      <c r="B64" s="55"/>
      <c r="C64" s="61"/>
      <c r="D64" s="62"/>
      <c r="E64" s="64"/>
      <c r="F64" s="64"/>
      <c r="G64" s="55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>
      <c r="A65" s="56"/>
      <c r="B65" s="58" t="s">
        <v>26</v>
      </c>
      <c r="C65" s="59" t="s">
        <v>50</v>
      </c>
      <c r="D65" s="60"/>
      <c r="E65" s="63"/>
      <c r="F65" s="63"/>
      <c r="G65" s="5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>
      <c r="A66" s="57"/>
      <c r="B66" s="55"/>
      <c r="C66" s="61"/>
      <c r="D66" s="62"/>
      <c r="E66" s="64"/>
      <c r="F66" s="64"/>
      <c r="G66" s="55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>
      <c r="A67" s="56"/>
      <c r="B67" s="58" t="s">
        <v>32</v>
      </c>
      <c r="C67" s="59" t="s">
        <v>53</v>
      </c>
      <c r="D67" s="60"/>
      <c r="E67" s="63"/>
      <c r="F67" s="63"/>
      <c r="G67" s="5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>
      <c r="A68" s="57"/>
      <c r="B68" s="55"/>
      <c r="C68" s="61"/>
      <c r="D68" s="62"/>
      <c r="E68" s="64"/>
      <c r="F68" s="64"/>
      <c r="G68" s="55"/>
      <c r="H68" s="52" t="str">
        <f>IF(E67="","","実績")</f>
        <v/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>
      <c r="A72" s="57"/>
      <c r="B72" s="55"/>
      <c r="C72" s="61"/>
      <c r="D72" s="62"/>
      <c r="E72" s="64"/>
      <c r="F72" s="64"/>
      <c r="G72" s="55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>
      <c r="A74" s="57"/>
      <c r="B74" s="55"/>
      <c r="C74" s="61"/>
      <c r="D74" s="62"/>
      <c r="E74" s="64"/>
      <c r="F74" s="64"/>
      <c r="G74" s="55"/>
      <c r="H74" s="52" t="str">
        <f>IF(E73="","","実績")</f>
        <v/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>
      <c r="A76" s="57"/>
      <c r="B76" s="55"/>
      <c r="C76" s="61"/>
      <c r="D76" s="62"/>
      <c r="E76" s="64"/>
      <c r="F76" s="64"/>
      <c r="G76" s="55"/>
      <c r="H76" s="52" t="str">
        <f>IF(E75="","","実績")</f>
        <v/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>
      <c r="A82" s="57"/>
      <c r="B82" s="55"/>
      <c r="C82" s="61"/>
      <c r="D82" s="62"/>
      <c r="E82" s="64"/>
      <c r="F82" s="64"/>
      <c r="G82" s="55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>
      <c r="A84" s="57"/>
      <c r="B84" s="55"/>
      <c r="C84" s="61"/>
      <c r="D84" s="62"/>
      <c r="E84" s="64"/>
      <c r="F84" s="64"/>
      <c r="G84" s="55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>
      <c r="A90" s="57"/>
      <c r="B90" s="55"/>
      <c r="C90" s="61"/>
      <c r="D90" s="62"/>
      <c r="E90" s="64"/>
      <c r="F90" s="64"/>
      <c r="G90" s="55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>
      <c r="A92" s="57"/>
      <c r="B92" s="55"/>
      <c r="C92" s="61"/>
      <c r="D92" s="62"/>
      <c r="E92" s="64"/>
      <c r="F92" s="64"/>
      <c r="G92" s="55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>
      <c r="A96" s="57"/>
      <c r="B96" s="55"/>
      <c r="C96" s="61"/>
      <c r="D96" s="62"/>
      <c r="E96" s="64"/>
      <c r="F96" s="64"/>
      <c r="G96" s="55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>
      <c r="A98" s="57"/>
      <c r="B98" s="55"/>
      <c r="C98" s="61"/>
      <c r="D98" s="62"/>
      <c r="E98" s="64"/>
      <c r="F98" s="64"/>
      <c r="G98" s="55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>
      <c r="A104" s="57"/>
      <c r="B104" s="55"/>
      <c r="C104" s="61"/>
      <c r="D104" s="62"/>
      <c r="E104" s="64"/>
      <c r="F104" s="64"/>
      <c r="G104" s="55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>
      <c r="A106" s="57"/>
      <c r="B106" s="55"/>
      <c r="C106" s="61"/>
      <c r="D106" s="62"/>
      <c r="E106" s="64"/>
      <c r="F106" s="64"/>
      <c r="G106" s="55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>
      <c r="A110" s="57"/>
      <c r="B110" s="55"/>
      <c r="C110" s="61"/>
      <c r="D110" s="62"/>
      <c r="E110" s="64"/>
      <c r="F110" s="64"/>
      <c r="G110" s="55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>
      <c r="A112" s="57"/>
      <c r="B112" s="55"/>
      <c r="C112" s="61"/>
      <c r="D112" s="62"/>
      <c r="E112" s="64"/>
      <c r="F112" s="64"/>
      <c r="G112" s="55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35" priority="17" stopIfTrue="1">
      <formula>AND(ROW()&gt;4, COLUMN()&gt;8, MOD(ROW(),2)=1, ISNONTEXT(L9), L9&gt;0)</formula>
    </cfRule>
    <cfRule type="expression" dxfId="34" priority="18" stopIfTrue="1">
      <formula>AND(ROW()&gt;4, COLUMN()&gt;8,  MOD(ROW(),2)=0, ISNONTEXT(L9), L9&gt;0)</formula>
    </cfRule>
  </conditionalFormatting>
  <conditionalFormatting sqref="L45:S58">
    <cfRule type="expression" dxfId="33" priority="15" stopIfTrue="1">
      <formula>AND(ROW()&gt;4, COLUMN()&gt;8, MOD(ROW(),2)=1, ISNONTEXT(L45), L45&gt;0)</formula>
    </cfRule>
    <cfRule type="expression" dxfId="32" priority="16" stopIfTrue="1">
      <formula>AND(ROW()&gt;4, COLUMN()&gt;8,  MOD(ROW(),2)=0, ISNONTEXT(L45), L45&gt;0)</formula>
    </cfRule>
  </conditionalFormatting>
  <conditionalFormatting sqref="L19:S20">
    <cfRule type="expression" dxfId="31" priority="13" stopIfTrue="1">
      <formula>AND(ROW()&gt;4, COLUMN()&gt;8, MOD(ROW(),2)=1, ISNONTEXT(L19), L19&gt;0)</formula>
    </cfRule>
    <cfRule type="expression" dxfId="30" priority="14" stopIfTrue="1">
      <formula>AND(ROW()&gt;4, COLUMN()&gt;8,  MOD(ROW(),2)=0, ISNONTEXT(L19), L19&gt;0)</formula>
    </cfRule>
  </conditionalFormatting>
  <conditionalFormatting sqref="L61:S64 L67:S76">
    <cfRule type="expression" dxfId="29" priority="11" stopIfTrue="1">
      <formula>AND(ROW()&gt;4, COLUMN()&gt;8, MOD(ROW(),2)=1, ISNONTEXT(L61), L61&gt;0)</formula>
    </cfRule>
    <cfRule type="expression" dxfId="28" priority="12" stopIfTrue="1">
      <formula>AND(ROW()&gt;4, COLUMN()&gt;8,  MOD(ROW(),2)=0, ISNONTEXT(L61), L61&gt;0)</formula>
    </cfRule>
  </conditionalFormatting>
  <conditionalFormatting sqref="L79:S84">
    <cfRule type="expression" dxfId="27" priority="9" stopIfTrue="1">
      <formula>AND(ROW()&gt;4, COLUMN()&gt;8, MOD(ROW(),2)=1, ISNONTEXT(L79), L79&gt;0)</formula>
    </cfRule>
    <cfRule type="expression" dxfId="26" priority="10" stopIfTrue="1">
      <formula>AND(ROW()&gt;4, COLUMN()&gt;8,  MOD(ROW(),2)=0, ISNONTEXT(L79), L79&gt;0)</formula>
    </cfRule>
  </conditionalFormatting>
  <conditionalFormatting sqref="L21:S22">
    <cfRule type="expression" dxfId="25" priority="7" stopIfTrue="1">
      <formula>AND(ROW()&gt;4, COLUMN()&gt;8, MOD(ROW(),2)=1, ISNONTEXT(L21), L21&gt;0)</formula>
    </cfRule>
    <cfRule type="expression" dxfId="24" priority="8" stopIfTrue="1">
      <formula>AND(ROW()&gt;4, COLUMN()&gt;8,  MOD(ROW(),2)=0, ISNONTEXT(L21), L21&gt;0)</formula>
    </cfRule>
  </conditionalFormatting>
  <conditionalFormatting sqref="L37:S38 L41:S42">
    <cfRule type="expression" dxfId="23" priority="5" stopIfTrue="1">
      <formula>AND(ROW()&gt;4, COLUMN()&gt;8, MOD(ROW(),2)=1, ISNONTEXT(L37), L37&gt;0)</formula>
    </cfRule>
    <cfRule type="expression" dxfId="22" priority="6" stopIfTrue="1">
      <formula>AND(ROW()&gt;4, COLUMN()&gt;8,  MOD(ROW(),2)=0, ISNONTEXT(L37), L37&gt;0)</formula>
    </cfRule>
  </conditionalFormatting>
  <conditionalFormatting sqref="L39:S40">
    <cfRule type="expression" dxfId="21" priority="3" stopIfTrue="1">
      <formula>AND(ROW()&gt;4, COLUMN()&gt;8, MOD(ROW(),2)=1, ISNONTEXT(L39), L39&gt;0)</formula>
    </cfRule>
    <cfRule type="expression" dxfId="20" priority="4" stopIfTrue="1">
      <formula>AND(ROW()&gt;4, COLUMN()&gt;8,  MOD(ROW(),2)=0, ISNONTEXT(L39), L39&gt;0)</formula>
    </cfRule>
  </conditionalFormatting>
  <conditionalFormatting sqref="L65:S66">
    <cfRule type="expression" dxfId="19" priority="1" stopIfTrue="1">
      <formula>AND(ROW()&gt;4, COLUMN()&gt;8, MOD(ROW(),2)=1, ISNONTEXT(L65), L65&gt;0)</formula>
    </cfRule>
    <cfRule type="expression" dxfId="18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G87" activePane="bottomRight" state="frozen"/>
      <selection pane="topRight" activeCell="E1" sqref="E1"/>
      <selection pane="bottomLeft" activeCell="A5" sqref="A5"/>
      <selection pane="bottomRight" activeCell="I112" sqref="I112"/>
    </sheetView>
  </sheetViews>
  <sheetFormatPr defaultColWidth="9" defaultRowHeight="10.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43984</v>
      </c>
      <c r="M1" s="109"/>
      <c r="N1" s="108">
        <v>43985</v>
      </c>
      <c r="O1" s="109"/>
      <c r="P1" s="108">
        <v>43986</v>
      </c>
      <c r="Q1" s="109"/>
      <c r="R1" s="108">
        <v>43987</v>
      </c>
      <c r="S1" s="109"/>
    </row>
    <row r="2" spans="1:19" ht="13.5" customHeight="1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 t="shared" ref="K5:S5" si="0">SUM(K7,K23,K43,K59,K77,K85,K99)</f>
        <v>109.25</v>
      </c>
      <c r="L5" s="27">
        <f t="shared" si="0"/>
        <v>15</v>
      </c>
      <c r="M5" s="27">
        <f t="shared" si="0"/>
        <v>17.5</v>
      </c>
      <c r="N5" s="27">
        <f t="shared" si="0"/>
        <v>15</v>
      </c>
      <c r="O5" s="27">
        <f t="shared" si="0"/>
        <v>16.75</v>
      </c>
      <c r="P5" s="27">
        <f t="shared" si="0"/>
        <v>0</v>
      </c>
      <c r="Q5" s="27">
        <f t="shared" si="0"/>
        <v>17.5</v>
      </c>
      <c r="R5" s="27">
        <f t="shared" si="0"/>
        <v>0</v>
      </c>
      <c r="S5" s="27">
        <f t="shared" si="0"/>
        <v>0</v>
      </c>
    </row>
    <row r="6" spans="1:19" s="11" customFormat="1" ht="12" customHeight="1" thickBot="1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 t="shared" ref="K6:S6" si="1">SUM(L8,L24,L44,L60,L78,L86)</f>
        <v>6.25</v>
      </c>
      <c r="L6" s="47">
        <f t="shared" si="1"/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S7" si="2">SUMPRODUCT((MOD(ROW(L$9:L$22),2)=1)*L$9:L$22)</f>
        <v>10.5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6.25</v>
      </c>
      <c r="L8" s="38">
        <f t="shared" ref="L8:S8" si="3">SUMPRODUCT((MOD(ROW(L$9:L$22),2)=0)*L$9:L$22)</f>
        <v>6.25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>
      <c r="A9" s="56">
        <v>1</v>
      </c>
      <c r="B9" s="59" t="s">
        <v>22</v>
      </c>
      <c r="C9" s="65"/>
      <c r="D9" s="60"/>
      <c r="E9" s="67"/>
      <c r="F9" s="67" t="s">
        <v>67</v>
      </c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>
      <c r="A11" s="56"/>
      <c r="B11" s="58" t="s">
        <v>23</v>
      </c>
      <c r="C11" s="59" t="s">
        <v>24</v>
      </c>
      <c r="D11" s="60"/>
      <c r="E11" s="63" t="s">
        <v>66</v>
      </c>
      <c r="F11" s="63" t="s">
        <v>68</v>
      </c>
      <c r="G11" s="54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>
      <c r="A12" s="57"/>
      <c r="B12" s="55"/>
      <c r="C12" s="61"/>
      <c r="D12" s="62"/>
      <c r="E12" s="64"/>
      <c r="F12" s="64"/>
      <c r="G12" s="55"/>
      <c r="H12" s="52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</row>
    <row r="13" spans="1:19" ht="12" customHeight="1">
      <c r="A13" s="56"/>
      <c r="B13" s="58" t="s">
        <v>26</v>
      </c>
      <c r="C13" s="59" t="s">
        <v>27</v>
      </c>
      <c r="D13" s="60"/>
      <c r="E13" s="63" t="s">
        <v>66</v>
      </c>
      <c r="F13" s="63" t="s">
        <v>67</v>
      </c>
      <c r="G13" s="54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</row>
    <row r="14" spans="1:19" ht="12" customHeight="1">
      <c r="A14" s="57"/>
      <c r="B14" s="55"/>
      <c r="C14" s="61"/>
      <c r="D14" s="62"/>
      <c r="E14" s="64"/>
      <c r="F14" s="64"/>
      <c r="G14" s="55"/>
      <c r="H14" s="52" t="str">
        <f>IF(E13="","","実績")</f>
        <v>実績</v>
      </c>
      <c r="I14" s="52"/>
      <c r="J14" s="52"/>
      <c r="K14" s="10">
        <f>SUM(L14:S14)</f>
        <v>0</v>
      </c>
      <c r="L14" s="33"/>
      <c r="M14" s="32"/>
      <c r="N14" s="32"/>
      <c r="O14" s="32"/>
      <c r="P14" s="32"/>
      <c r="Q14" s="32"/>
      <c r="R14" s="32"/>
      <c r="S14" s="32"/>
    </row>
    <row r="15" spans="1:19" ht="12" customHeight="1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>
      <c r="A17" s="56"/>
      <c r="B17" s="58" t="s">
        <v>23</v>
      </c>
      <c r="C17" s="59" t="s">
        <v>29</v>
      </c>
      <c r="D17" s="60"/>
      <c r="E17" s="63" t="s">
        <v>66</v>
      </c>
      <c r="F17" s="63" t="s">
        <v>68</v>
      </c>
      <c r="G17" s="54"/>
      <c r="H17" s="8" t="str">
        <f>IF(E17="","","予定")</f>
        <v>予定</v>
      </c>
      <c r="I17" s="8" t="s">
        <v>70</v>
      </c>
      <c r="J17" s="8">
        <v>5</v>
      </c>
      <c r="K17" s="9">
        <f>SUM(L17:S17)</f>
        <v>1.25</v>
      </c>
      <c r="L17" s="41">
        <v>1.25</v>
      </c>
      <c r="M17" s="31"/>
      <c r="N17" s="31"/>
      <c r="O17" s="31"/>
      <c r="P17" s="31"/>
      <c r="Q17" s="31"/>
      <c r="R17" s="31"/>
      <c r="S17" s="31"/>
    </row>
    <row r="18" spans="1:19" ht="12" customHeight="1">
      <c r="A18" s="57"/>
      <c r="B18" s="55"/>
      <c r="C18" s="61"/>
      <c r="D18" s="62"/>
      <c r="E18" s="64"/>
      <c r="F18" s="64"/>
      <c r="G18" s="55"/>
      <c r="H18" s="52" t="str">
        <f>IF(E17="","","実績")</f>
        <v>実績</v>
      </c>
      <c r="I18" s="52"/>
      <c r="J18" s="52"/>
      <c r="K18" s="10">
        <f t="shared" ref="K18:K20" si="4">SUM(L18:S18)</f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>
      <c r="A19" s="56"/>
      <c r="B19" s="58" t="s">
        <v>26</v>
      </c>
      <c r="C19" s="59" t="s">
        <v>30</v>
      </c>
      <c r="D19" s="60"/>
      <c r="E19" s="63" t="s">
        <v>66</v>
      </c>
      <c r="F19" s="63" t="s">
        <v>68</v>
      </c>
      <c r="G19" s="54"/>
      <c r="H19" s="8" t="str">
        <f>IF(E19="","","予定")</f>
        <v>予定</v>
      </c>
      <c r="I19" s="8" t="s">
        <v>71</v>
      </c>
      <c r="J19" s="8">
        <v>2</v>
      </c>
      <c r="K19" s="9">
        <f t="shared" si="4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</row>
    <row r="20" spans="1:19" ht="12" customHeight="1">
      <c r="A20" s="57"/>
      <c r="B20" s="55"/>
      <c r="C20" s="61"/>
      <c r="D20" s="62"/>
      <c r="E20" s="64"/>
      <c r="F20" s="64"/>
      <c r="G20" s="55"/>
      <c r="H20" s="52" t="str">
        <f>IF(E19="","","実績")</f>
        <v>実績</v>
      </c>
      <c r="I20" s="52"/>
      <c r="J20" s="52"/>
      <c r="K20" s="10">
        <f t="shared" si="4"/>
        <v>0</v>
      </c>
      <c r="L20" s="33"/>
      <c r="M20" s="32"/>
      <c r="N20" s="32"/>
      <c r="O20" s="32"/>
      <c r="P20" s="32"/>
      <c r="Q20" s="32"/>
      <c r="R20" s="32"/>
      <c r="S20" s="32"/>
    </row>
    <row r="21" spans="1:19" ht="12" customHeight="1">
      <c r="A21" s="56"/>
      <c r="B21" s="58" t="s">
        <v>32</v>
      </c>
      <c r="C21" s="59" t="s">
        <v>33</v>
      </c>
      <c r="D21" s="60"/>
      <c r="E21" s="63" t="s">
        <v>66</v>
      </c>
      <c r="F21" s="63" t="s">
        <v>68</v>
      </c>
      <c r="G21" s="54"/>
      <c r="H21" s="8" t="str">
        <f>IF(E21="","","予定")</f>
        <v>予定</v>
      </c>
      <c r="I21" s="8" t="s">
        <v>72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</row>
    <row r="22" spans="1:19" ht="12" customHeight="1">
      <c r="A22" s="57"/>
      <c r="B22" s="55"/>
      <c r="C22" s="61"/>
      <c r="D22" s="62"/>
      <c r="E22" s="64"/>
      <c r="F22" s="64"/>
      <c r="G22" s="55"/>
      <c r="H22" s="52" t="str">
        <f>IF(E21="","","実績")</f>
        <v>実績</v>
      </c>
      <c r="I22" s="52"/>
      <c r="J22" s="52"/>
      <c r="K22" s="10">
        <f>SUM(L22:S22)</f>
        <v>0</v>
      </c>
      <c r="L22" s="33"/>
      <c r="M22" s="32"/>
      <c r="N22" s="32"/>
      <c r="O22" s="32"/>
      <c r="P22" s="32"/>
      <c r="Q22" s="32"/>
      <c r="R22" s="32"/>
      <c r="S22" s="32"/>
    </row>
    <row r="23" spans="1:19" ht="12" customHeight="1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 t="shared" ref="K23:S23" si="5">SUMPRODUCT((MOD(ROW(K$25:K$42),2)=1)*K$25:K$42)</f>
        <v>22</v>
      </c>
      <c r="L23" s="34">
        <f t="shared" si="5"/>
        <v>4.5</v>
      </c>
      <c r="M23" s="35">
        <f t="shared" si="5"/>
        <v>17.5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 t="shared" ref="K24:S24" si="6">SUMPRODUCT((MOD(ROW(K$25:K$42),2)=0)*K$25:K$42)</f>
        <v>0</v>
      </c>
      <c r="L24" s="42">
        <f t="shared" si="6"/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>
      <c r="A27" s="56"/>
      <c r="B27" s="58" t="s">
        <v>23</v>
      </c>
      <c r="C27" s="59" t="s">
        <v>37</v>
      </c>
      <c r="D27" s="60"/>
      <c r="E27" s="63" t="s">
        <v>66</v>
      </c>
      <c r="F27" s="63"/>
      <c r="G27" s="54"/>
      <c r="H27" s="8" t="str">
        <f>IF(E27="","","予定")</f>
        <v>予定</v>
      </c>
      <c r="I27" s="8" t="s">
        <v>73</v>
      </c>
      <c r="J27" s="8">
        <v>2</v>
      </c>
      <c r="K27" s="9">
        <f t="shared" ref="K27:K34" si="7">SUM(L27:S27)</f>
        <v>7.5</v>
      </c>
      <c r="L27" s="30">
        <f>3</f>
        <v>3</v>
      </c>
      <c r="M27" s="31">
        <f>1.5*3</f>
        <v>4.5</v>
      </c>
      <c r="N27" s="31"/>
      <c r="O27" s="31"/>
      <c r="P27" s="31"/>
      <c r="Q27" s="31"/>
      <c r="R27" s="31"/>
      <c r="S27" s="31"/>
    </row>
    <row r="28" spans="1:19" ht="12" customHeight="1">
      <c r="A28" s="57"/>
      <c r="B28" s="55"/>
      <c r="C28" s="61"/>
      <c r="D28" s="62"/>
      <c r="E28" s="64"/>
      <c r="F28" s="64"/>
      <c r="G28" s="55"/>
      <c r="H28" s="52" t="str">
        <f>IF(E27="","","実績")</f>
        <v>実績</v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>
      <c r="A29" s="56"/>
      <c r="B29" s="58" t="s">
        <v>26</v>
      </c>
      <c r="C29" s="59" t="s">
        <v>39</v>
      </c>
      <c r="D29" s="60"/>
      <c r="E29" s="63" t="s">
        <v>66</v>
      </c>
      <c r="F29" s="63"/>
      <c r="G29" s="54"/>
      <c r="H29" s="8" t="str">
        <f>IF(E29="","","予定")</f>
        <v>予定</v>
      </c>
      <c r="I29" s="8" t="s">
        <v>74</v>
      </c>
      <c r="J29" s="8">
        <v>2</v>
      </c>
      <c r="K29" s="9">
        <f t="shared" si="7"/>
        <v>4.5</v>
      </c>
      <c r="L29" s="30">
        <f>0.75*2</f>
        <v>1.5</v>
      </c>
      <c r="M29" s="31">
        <f>1.5*2</f>
        <v>3</v>
      </c>
      <c r="N29" s="31"/>
      <c r="O29" s="31"/>
      <c r="P29" s="31"/>
      <c r="Q29" s="31"/>
      <c r="R29" s="31"/>
      <c r="S29" s="31"/>
    </row>
    <row r="30" spans="1:19" ht="12" customHeight="1">
      <c r="A30" s="57"/>
      <c r="B30" s="55"/>
      <c r="C30" s="61"/>
      <c r="D30" s="62"/>
      <c r="E30" s="64"/>
      <c r="F30" s="64"/>
      <c r="G30" s="55"/>
      <c r="H30" s="52" t="str">
        <f>IF(E29="","","実績")</f>
        <v>実績</v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>
      <c r="A31" s="56"/>
      <c r="B31" s="58" t="s">
        <v>32</v>
      </c>
      <c r="C31" s="59" t="s">
        <v>40</v>
      </c>
      <c r="D31" s="60"/>
      <c r="E31" s="63" t="s">
        <v>66</v>
      </c>
      <c r="F31" s="63"/>
      <c r="G31" s="54"/>
      <c r="H31" s="8" t="str">
        <f>IF(E31="","","予定")</f>
        <v>予定</v>
      </c>
      <c r="I31" s="8" t="s">
        <v>75</v>
      </c>
      <c r="J31" s="8">
        <v>1</v>
      </c>
      <c r="K31" s="9">
        <f t="shared" si="7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</row>
    <row r="32" spans="1:19" ht="12" customHeight="1">
      <c r="A32" s="57"/>
      <c r="B32" s="55"/>
      <c r="C32" s="61"/>
      <c r="D32" s="62"/>
      <c r="E32" s="64"/>
      <c r="F32" s="64"/>
      <c r="G32" s="55"/>
      <c r="H32" s="52" t="str">
        <f>IF(E31="","","実績")</f>
        <v>実績</v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>
      <c r="A33" s="56"/>
      <c r="B33" s="58" t="s">
        <v>42</v>
      </c>
      <c r="C33" s="59" t="s">
        <v>43</v>
      </c>
      <c r="D33" s="60"/>
      <c r="E33" s="63" t="s">
        <v>66</v>
      </c>
      <c r="F33" s="63"/>
      <c r="G33" s="54"/>
      <c r="H33" s="8" t="str">
        <f>IF(E33="","","予定")</f>
        <v>予定</v>
      </c>
      <c r="I33" s="8" t="s">
        <v>76</v>
      </c>
      <c r="J33" s="8">
        <v>3</v>
      </c>
      <c r="K33" s="9">
        <f t="shared" si="7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</row>
    <row r="34" spans="1:19" ht="12" customHeight="1">
      <c r="A34" s="57"/>
      <c r="B34" s="55"/>
      <c r="C34" s="61"/>
      <c r="D34" s="62"/>
      <c r="E34" s="64"/>
      <c r="F34" s="64"/>
      <c r="G34" s="55"/>
      <c r="H34" s="52" t="str">
        <f>IF(E33="","","実績")</f>
        <v>実績</v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>
      <c r="A37" s="56"/>
      <c r="B37" s="58" t="s">
        <v>23</v>
      </c>
      <c r="C37" s="59" t="s">
        <v>29</v>
      </c>
      <c r="D37" s="60"/>
      <c r="E37" s="63" t="s">
        <v>66</v>
      </c>
      <c r="F37" s="63"/>
      <c r="G37" s="54"/>
      <c r="H37" s="8" t="str">
        <f>IF(E37="","","予定")</f>
        <v>予定</v>
      </c>
      <c r="I37" s="52" t="s">
        <v>77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>
      <c r="A38" s="57"/>
      <c r="B38" s="55"/>
      <c r="C38" s="61"/>
      <c r="D38" s="62"/>
      <c r="E38" s="64"/>
      <c r="F38" s="64"/>
      <c r="G38" s="55"/>
      <c r="H38" s="52" t="str">
        <f>IF(E37="","","実績")</f>
        <v>実績</v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>
      <c r="A39" s="56"/>
      <c r="B39" s="58" t="s">
        <v>26</v>
      </c>
      <c r="C39" s="59" t="s">
        <v>45</v>
      </c>
      <c r="D39" s="60"/>
      <c r="E39" s="63" t="s">
        <v>66</v>
      </c>
      <c r="F39" s="63"/>
      <c r="G39" s="54"/>
      <c r="H39" s="8" t="str">
        <f>IF(E39="","","予定")</f>
        <v>予定</v>
      </c>
      <c r="I39" s="8" t="s">
        <v>78</v>
      </c>
      <c r="J39" s="8">
        <v>4</v>
      </c>
      <c r="K39" s="9">
        <f>SUM(L39:S39)</f>
        <v>2</v>
      </c>
      <c r="L39" s="33"/>
      <c r="M39" s="31">
        <f>0.5*4</f>
        <v>2</v>
      </c>
      <c r="N39" s="31"/>
      <c r="O39" s="31"/>
      <c r="P39" s="31"/>
      <c r="Q39" s="31"/>
      <c r="R39" s="31"/>
      <c r="S39" s="31"/>
    </row>
    <row r="40" spans="1:19" ht="12" customHeight="1">
      <c r="A40" s="57"/>
      <c r="B40" s="55"/>
      <c r="C40" s="61"/>
      <c r="D40" s="62"/>
      <c r="E40" s="64"/>
      <c r="F40" s="64"/>
      <c r="G40" s="55"/>
      <c r="H40" s="52" t="str">
        <f>IF(E39="","","実績")</f>
        <v>実績</v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>
      <c r="A41" s="56"/>
      <c r="B41" s="58" t="s">
        <v>32</v>
      </c>
      <c r="C41" s="59" t="s">
        <v>46</v>
      </c>
      <c r="D41" s="60"/>
      <c r="E41" s="63" t="s">
        <v>66</v>
      </c>
      <c r="F41" s="63"/>
      <c r="G41" s="54"/>
      <c r="H41" s="8" t="str">
        <f>IF(E41="","","予定")</f>
        <v>予定</v>
      </c>
      <c r="I41" s="8" t="s">
        <v>79</v>
      </c>
      <c r="J41" s="8">
        <v>1</v>
      </c>
      <c r="K41" s="9">
        <f>SUM(L41:S41)</f>
        <v>0.5</v>
      </c>
      <c r="L41" s="33"/>
      <c r="M41" s="31">
        <v>0.5</v>
      </c>
      <c r="N41" s="31"/>
      <c r="O41" s="31"/>
      <c r="P41" s="31"/>
      <c r="Q41" s="31"/>
      <c r="R41" s="31"/>
      <c r="S41" s="31"/>
    </row>
    <row r="42" spans="1:19" ht="12" customHeight="1">
      <c r="A42" s="57"/>
      <c r="B42" s="55"/>
      <c r="C42" s="61"/>
      <c r="D42" s="62"/>
      <c r="E42" s="64"/>
      <c r="F42" s="64"/>
      <c r="G42" s="55"/>
      <c r="H42" s="52" t="str">
        <f>IF(E41="","","実績")</f>
        <v>実績</v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15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15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>
      <c r="A47" s="56"/>
      <c r="B47" s="58" t="s">
        <v>23</v>
      </c>
      <c r="C47" s="59" t="s">
        <v>49</v>
      </c>
      <c r="D47" s="60"/>
      <c r="E47" s="63" t="s">
        <v>66</v>
      </c>
      <c r="F47" s="63"/>
      <c r="G47" s="54"/>
      <c r="H47" s="8" t="str">
        <f>IF(E47="","","予定")</f>
        <v>予定</v>
      </c>
      <c r="I47" s="8" t="s">
        <v>80</v>
      </c>
      <c r="J47" s="8">
        <v>3</v>
      </c>
      <c r="K47" s="9">
        <f>SUM(L47:S47)</f>
        <v>6</v>
      </c>
      <c r="L47" s="33"/>
      <c r="M47" s="31"/>
      <c r="N47" s="31">
        <f>2*3</f>
        <v>6</v>
      </c>
      <c r="O47" s="31"/>
      <c r="P47" s="31"/>
      <c r="Q47" s="31"/>
      <c r="R47" s="31"/>
      <c r="S47" s="31"/>
    </row>
    <row r="48" spans="1:19" ht="12" customHeight="1">
      <c r="A48" s="57"/>
      <c r="B48" s="55"/>
      <c r="C48" s="61"/>
      <c r="D48" s="62"/>
      <c r="E48" s="64"/>
      <c r="F48" s="64"/>
      <c r="G48" s="55"/>
      <c r="H48" s="52" t="str">
        <f>IF(E47="","","実績")</f>
        <v>実績</v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>
      <c r="A49" s="56"/>
      <c r="B49" s="58" t="s">
        <v>26</v>
      </c>
      <c r="C49" s="59" t="s">
        <v>50</v>
      </c>
      <c r="D49" s="60"/>
      <c r="E49" s="63" t="s">
        <v>66</v>
      </c>
      <c r="F49" s="63"/>
      <c r="G49" s="54"/>
      <c r="H49" s="8" t="str">
        <f>IF(E49="","","予定")</f>
        <v>予定</v>
      </c>
      <c r="I49" s="8" t="s">
        <v>81</v>
      </c>
      <c r="J49" s="8">
        <v>2</v>
      </c>
      <c r="K49" s="9">
        <f>SUM(L49:S49)</f>
        <v>4</v>
      </c>
      <c r="L49" s="33"/>
      <c r="M49" s="31"/>
      <c r="N49" s="31">
        <f>2*2</f>
        <v>4</v>
      </c>
      <c r="O49" s="31"/>
      <c r="P49" s="31"/>
      <c r="Q49" s="31"/>
      <c r="R49" s="31"/>
      <c r="S49" s="31"/>
    </row>
    <row r="50" spans="1:19" ht="12" customHeight="1">
      <c r="A50" s="57"/>
      <c r="B50" s="55"/>
      <c r="C50" s="61"/>
      <c r="D50" s="62"/>
      <c r="E50" s="64"/>
      <c r="F50" s="64"/>
      <c r="G50" s="55"/>
      <c r="H50" s="52" t="str">
        <f>IF(E49="","","実績")</f>
        <v>実績</v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>
      <c r="A53" s="56"/>
      <c r="B53" s="58" t="s">
        <v>23</v>
      </c>
      <c r="C53" s="59" t="s">
        <v>29</v>
      </c>
      <c r="D53" s="60"/>
      <c r="E53" s="63" t="s">
        <v>66</v>
      </c>
      <c r="F53" s="63"/>
      <c r="G53" s="54"/>
      <c r="H53" s="8" t="str">
        <f>IF(E53="","","予定")</f>
        <v>予定</v>
      </c>
      <c r="I53" s="8" t="s">
        <v>77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>
      <c r="A54" s="57"/>
      <c r="B54" s="55"/>
      <c r="C54" s="61"/>
      <c r="D54" s="62"/>
      <c r="E54" s="64"/>
      <c r="F54" s="64"/>
      <c r="G54" s="55"/>
      <c r="H54" s="52" t="str">
        <f>IF(E53="","","実績")</f>
        <v>実績</v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>
      <c r="A55" s="56"/>
      <c r="B55" s="58" t="s">
        <v>26</v>
      </c>
      <c r="C55" s="59" t="s">
        <v>45</v>
      </c>
      <c r="D55" s="60"/>
      <c r="E55" s="63" t="s">
        <v>66</v>
      </c>
      <c r="F55" s="63"/>
      <c r="G55" s="54"/>
      <c r="H55" s="8" t="str">
        <f>IF(E55="","","予定")</f>
        <v>予定</v>
      </c>
      <c r="I55" s="8" t="s">
        <v>77</v>
      </c>
      <c r="J55" s="8">
        <v>5</v>
      </c>
      <c r="K55" s="9">
        <f t="shared" si="11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</row>
    <row r="56" spans="1:19" ht="12" customHeight="1">
      <c r="A56" s="57"/>
      <c r="B56" s="55"/>
      <c r="C56" s="61"/>
      <c r="D56" s="62"/>
      <c r="E56" s="64"/>
      <c r="F56" s="64"/>
      <c r="G56" s="55"/>
      <c r="H56" s="52" t="str">
        <f>IF(E55="","","実績")</f>
        <v>実績</v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>
      <c r="A57" s="56"/>
      <c r="B57" s="58" t="s">
        <v>32</v>
      </c>
      <c r="C57" s="59" t="s">
        <v>46</v>
      </c>
      <c r="D57" s="60"/>
      <c r="E57" s="63" t="s">
        <v>66</v>
      </c>
      <c r="F57" s="63"/>
      <c r="G57" s="54"/>
      <c r="H57" s="8" t="str">
        <f>IF(E57="","","予定")</f>
        <v>予定</v>
      </c>
      <c r="I57" s="8" t="s">
        <v>82</v>
      </c>
      <c r="J57" s="8">
        <v>1</v>
      </c>
      <c r="K57" s="9">
        <f t="shared" si="11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</row>
    <row r="58" spans="1:19" ht="12" customHeight="1">
      <c r="A58" s="57"/>
      <c r="B58" s="55"/>
      <c r="C58" s="61"/>
      <c r="D58" s="62"/>
      <c r="E58" s="64"/>
      <c r="F58" s="64"/>
      <c r="G58" s="55"/>
      <c r="H58" s="52" t="str">
        <f>IF(E57="","","実績")</f>
        <v>実績</v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2">SUMPRODUCT((MOD(ROW(L$61:L$76),2)=1)*L$61:L$76)</f>
        <v>0</v>
      </c>
      <c r="M59" s="35">
        <f t="shared" si="12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S59" si="13">SUMPRODUCT((MOD(ROW(Q$61:Q$76),2)=1)*Q$61:Q$76)</f>
        <v>0</v>
      </c>
      <c r="R59" s="35">
        <f t="shared" si="13"/>
        <v>0</v>
      </c>
      <c r="S59" s="35">
        <f t="shared" si="13"/>
        <v>0</v>
      </c>
    </row>
    <row r="60" spans="1:19" ht="12" customHeight="1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>
      <c r="A63" s="56"/>
      <c r="B63" s="58" t="s">
        <v>23</v>
      </c>
      <c r="C63" s="59" t="s">
        <v>49</v>
      </c>
      <c r="D63" s="60"/>
      <c r="E63" s="63" t="s">
        <v>66</v>
      </c>
      <c r="F63" s="63"/>
      <c r="G63" s="54"/>
      <c r="H63" s="8" t="str">
        <f>IF(E63="","","予定")</f>
        <v>予定</v>
      </c>
      <c r="I63" s="8" t="s">
        <v>77</v>
      </c>
      <c r="J63" s="8">
        <v>5</v>
      </c>
      <c r="K63" s="9">
        <f t="shared" ref="K63:K68" si="15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</row>
    <row r="64" spans="1:19" ht="12" customHeight="1">
      <c r="A64" s="57"/>
      <c r="B64" s="55"/>
      <c r="C64" s="61"/>
      <c r="D64" s="62"/>
      <c r="E64" s="64"/>
      <c r="F64" s="64"/>
      <c r="G64" s="55"/>
      <c r="H64" s="52" t="str">
        <f>IF(E63="","","実績")</f>
        <v>実績</v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>
      <c r="A65" s="56"/>
      <c r="B65" s="58" t="s">
        <v>26</v>
      </c>
      <c r="C65" s="59" t="s">
        <v>50</v>
      </c>
      <c r="D65" s="60"/>
      <c r="E65" s="63" t="s">
        <v>66</v>
      </c>
      <c r="F65" s="63"/>
      <c r="G65" s="54"/>
      <c r="H65" s="8" t="str">
        <f>IF(E65="","","予定")</f>
        <v>予定</v>
      </c>
      <c r="I65" s="8" t="s">
        <v>77</v>
      </c>
      <c r="J65" s="8">
        <v>5</v>
      </c>
      <c r="K65" s="9">
        <f t="shared" si="15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</row>
    <row r="66" spans="1:19" ht="12" customHeight="1">
      <c r="A66" s="57"/>
      <c r="B66" s="55"/>
      <c r="C66" s="61"/>
      <c r="D66" s="62"/>
      <c r="E66" s="64"/>
      <c r="F66" s="64"/>
      <c r="G66" s="55"/>
      <c r="H66" s="52" t="str">
        <f>IF(E65="","","実績")</f>
        <v>実績</v>
      </c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>
      <c r="A67" s="56"/>
      <c r="B67" s="58" t="s">
        <v>32</v>
      </c>
      <c r="C67" s="59" t="s">
        <v>53</v>
      </c>
      <c r="D67" s="60"/>
      <c r="E67" s="63" t="s">
        <v>66</v>
      </c>
      <c r="F67" s="63"/>
      <c r="G67" s="54"/>
      <c r="H67" s="8" t="str">
        <f>IF(E67="","","予定")</f>
        <v>予定</v>
      </c>
      <c r="I67" s="8" t="s">
        <v>77</v>
      </c>
      <c r="J67" s="8">
        <v>5</v>
      </c>
      <c r="K67" s="9">
        <f t="shared" si="15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</row>
    <row r="68" spans="1:19" ht="12" customHeight="1">
      <c r="A68" s="57"/>
      <c r="B68" s="55"/>
      <c r="C68" s="61"/>
      <c r="D68" s="62"/>
      <c r="E68" s="64"/>
      <c r="F68" s="64"/>
      <c r="G68" s="55"/>
      <c r="H68" s="52" t="str">
        <f>IF(E67="","","実績")</f>
        <v>実績</v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">
        <v>83</v>
      </c>
      <c r="I71" s="8" t="s">
        <v>77</v>
      </c>
      <c r="J71" s="8">
        <v>5</v>
      </c>
      <c r="K71" s="9">
        <f t="shared" ref="K71:K76" si="16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</row>
    <row r="72" spans="1:19" ht="12" customHeight="1">
      <c r="A72" s="57"/>
      <c r="B72" s="55"/>
      <c r="C72" s="61"/>
      <c r="D72" s="62"/>
      <c r="E72" s="64"/>
      <c r="F72" s="64"/>
      <c r="G72" s="55"/>
      <c r="H72" s="53" t="s">
        <v>84</v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">
        <v>83</v>
      </c>
      <c r="I73" s="8" t="s">
        <v>77</v>
      </c>
      <c r="J73" s="8">
        <v>5</v>
      </c>
      <c r="K73" s="9">
        <f t="shared" si="16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</row>
    <row r="74" spans="1:19" ht="12" customHeight="1">
      <c r="A74" s="57"/>
      <c r="B74" s="55"/>
      <c r="C74" s="61"/>
      <c r="D74" s="62"/>
      <c r="E74" s="64"/>
      <c r="F74" s="64"/>
      <c r="G74" s="55"/>
      <c r="H74" s="53" t="s">
        <v>84</v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">
        <v>83</v>
      </c>
      <c r="I75" s="8" t="s">
        <v>82</v>
      </c>
      <c r="J75" s="8">
        <v>1</v>
      </c>
      <c r="K75" s="9">
        <f t="shared" si="16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>
      <c r="A76" s="57"/>
      <c r="B76" s="55"/>
      <c r="C76" s="61"/>
      <c r="D76" s="62"/>
      <c r="E76" s="64"/>
      <c r="F76" s="64"/>
      <c r="G76" s="55"/>
      <c r="H76" s="53" t="s">
        <v>84</v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22.5</v>
      </c>
      <c r="L77" s="35">
        <f t="shared" ref="L77:O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/>
      <c r="Q77" s="35">
        <f>SUMPRODUCT((MOD(ROW(Q$79:Q$84),2)=1)*Q$79:Q$84)</f>
        <v>7.5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85</v>
      </c>
      <c r="J81" s="8">
        <v>3</v>
      </c>
      <c r="K81" s="9">
        <f t="shared" ref="K81:K84" si="20">SUM(L81:S81)</f>
        <v>13.5</v>
      </c>
      <c r="L81" s="33"/>
      <c r="M81" s="31"/>
      <c r="N81" s="31"/>
      <c r="O81" s="31"/>
      <c r="P81" s="31">
        <f>3*3</f>
        <v>9</v>
      </c>
      <c r="Q81" s="31">
        <f>1.5*3</f>
        <v>4.5</v>
      </c>
      <c r="R81" s="31"/>
      <c r="S81" s="31"/>
    </row>
    <row r="82" spans="1:19" ht="12" customHeight="1">
      <c r="A82" s="57"/>
      <c r="B82" s="55"/>
      <c r="C82" s="61"/>
      <c r="D82" s="62"/>
      <c r="E82" s="64"/>
      <c r="F82" s="64"/>
      <c r="G82" s="55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73</v>
      </c>
      <c r="J83" s="8">
        <v>2</v>
      </c>
      <c r="K83" s="9">
        <f t="shared" si="20"/>
        <v>9</v>
      </c>
      <c r="L83" s="33"/>
      <c r="M83" s="31"/>
      <c r="N83" s="31"/>
      <c r="O83" s="31"/>
      <c r="P83" s="31">
        <f>3*2</f>
        <v>6</v>
      </c>
      <c r="Q83" s="31">
        <f>1.5*2</f>
        <v>3</v>
      </c>
      <c r="R83" s="31"/>
      <c r="S83" s="31"/>
    </row>
    <row r="84" spans="1:19" ht="12" customHeight="1">
      <c r="A84" s="57"/>
      <c r="B84" s="55"/>
      <c r="C84" s="61"/>
      <c r="D84" s="62"/>
      <c r="E84" s="64"/>
      <c r="F84" s="64"/>
      <c r="G84" s="55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10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10</v>
      </c>
      <c r="R85" s="35"/>
      <c r="S85" s="35">
        <f t="shared" ref="S85" si="22">SUMPRODUCT((MOD(ROW(S$87:S$98),2)=1)*S$87:S$98)</f>
        <v>0</v>
      </c>
    </row>
    <row r="86" spans="1:19" ht="12" customHeight="1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86</v>
      </c>
      <c r="J89" s="8">
        <v>3</v>
      </c>
      <c r="K89" s="9">
        <f>SUM(L89:S89)</f>
        <v>4.5</v>
      </c>
      <c r="L89" s="33"/>
      <c r="M89" s="31"/>
      <c r="N89" s="31"/>
      <c r="O89" s="31"/>
      <c r="P89" s="31"/>
      <c r="Q89" s="31">
        <f>1.5*3</f>
        <v>4.5</v>
      </c>
      <c r="R89" s="31"/>
      <c r="S89" s="31"/>
    </row>
    <row r="90" spans="1:19" ht="12" customHeight="1">
      <c r="A90" s="57"/>
      <c r="B90" s="55"/>
      <c r="C90" s="61"/>
      <c r="D90" s="62"/>
      <c r="E90" s="64"/>
      <c r="F90" s="64"/>
      <c r="G90" s="55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87</v>
      </c>
      <c r="J91" s="8">
        <v>2</v>
      </c>
      <c r="K91" s="9">
        <f>SUM(L91:S91)</f>
        <v>3</v>
      </c>
      <c r="L91" s="33"/>
      <c r="M91" s="31"/>
      <c r="N91" s="31"/>
      <c r="O91" s="31"/>
      <c r="P91" s="31"/>
      <c r="Q91" s="31">
        <f>1.5*2</f>
        <v>3</v>
      </c>
      <c r="R91" s="31"/>
      <c r="S91" s="31"/>
    </row>
    <row r="92" spans="1:19" ht="12" customHeight="1">
      <c r="A92" s="57"/>
      <c r="B92" s="55"/>
      <c r="C92" s="61"/>
      <c r="D92" s="62"/>
      <c r="E92" s="64"/>
      <c r="F92" s="64"/>
      <c r="G92" s="55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77</v>
      </c>
      <c r="J95" s="8">
        <v>5</v>
      </c>
      <c r="K95" s="9">
        <f t="shared" ref="K95:K98" si="24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</row>
    <row r="96" spans="1:19" ht="12" customHeight="1">
      <c r="A96" s="57"/>
      <c r="B96" s="55"/>
      <c r="C96" s="61"/>
      <c r="D96" s="62"/>
      <c r="E96" s="64"/>
      <c r="F96" s="64"/>
      <c r="G96" s="55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79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</row>
    <row r="98" spans="1:19" ht="12" customHeight="1">
      <c r="A98" s="57"/>
      <c r="B98" s="55"/>
      <c r="C98" s="61"/>
      <c r="D98" s="62"/>
      <c r="E98" s="64"/>
      <c r="F98" s="64"/>
      <c r="G98" s="55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Q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/>
      <c r="S99" s="35">
        <f>SUMPRODUCT((MOD(ROW(S$101:S$112),2)=1)*S$101:S$112)</f>
        <v>0</v>
      </c>
    </row>
    <row r="100" spans="1:19" ht="12" customHeight="1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77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</row>
    <row r="104" spans="1:19" ht="12" customHeight="1">
      <c r="A104" s="57"/>
      <c r="B104" s="55"/>
      <c r="C104" s="61"/>
      <c r="D104" s="62"/>
      <c r="E104" s="64"/>
      <c r="F104" s="64"/>
      <c r="G104" s="55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77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</row>
    <row r="106" spans="1:19" ht="12" customHeight="1">
      <c r="A106" s="57"/>
      <c r="B106" s="55"/>
      <c r="C106" s="61"/>
      <c r="D106" s="62"/>
      <c r="E106" s="64"/>
      <c r="F106" s="64"/>
      <c r="G106" s="55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88</v>
      </c>
      <c r="J109" s="8">
        <v>4</v>
      </c>
      <c r="K109" s="9">
        <f t="shared" ref="K109:K112" si="27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</row>
    <row r="110" spans="1:19" ht="12" customHeight="1">
      <c r="A110" s="57"/>
      <c r="B110" s="55"/>
      <c r="C110" s="61"/>
      <c r="D110" s="62"/>
      <c r="E110" s="64"/>
      <c r="F110" s="64"/>
      <c r="G110" s="55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89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>
      <c r="A112" s="57"/>
      <c r="B112" s="55"/>
      <c r="C112" s="61"/>
      <c r="D112" s="62"/>
      <c r="E112" s="64"/>
      <c r="F112" s="64"/>
      <c r="G112" s="55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25:S36 L9:S18">
    <cfRule type="expression" dxfId="17" priority="29" stopIfTrue="1">
      <formula>AND(ROW()&gt;4, COLUMN()&gt;8, MOD(ROW(),2)=1, ISNONTEXT(L9), L9&gt;0)</formula>
    </cfRule>
    <cfRule type="expression" dxfId="16" priority="30" stopIfTrue="1">
      <formula>AND(ROW()&gt;4, COLUMN()&gt;8,  MOD(ROW(),2)=0, ISNONTEXT(L9), L9&gt;0)</formula>
    </cfRule>
  </conditionalFormatting>
  <conditionalFormatting sqref="L45:S58">
    <cfRule type="expression" dxfId="15" priority="27" stopIfTrue="1">
      <formula>AND(ROW()&gt;4, COLUMN()&gt;8, MOD(ROW(),2)=1, ISNONTEXT(L45), L45&gt;0)</formula>
    </cfRule>
    <cfRule type="expression" dxfId="14" priority="28" stopIfTrue="1">
      <formula>AND(ROW()&gt;4, COLUMN()&gt;8,  MOD(ROW(),2)=0, ISNONTEXT(L45), L45&gt;0)</formula>
    </cfRule>
  </conditionalFormatting>
  <conditionalFormatting sqref="L19:S20">
    <cfRule type="expression" dxfId="13" priority="25" stopIfTrue="1">
      <formula>AND(ROW()&gt;4, COLUMN()&gt;8, MOD(ROW(),2)=1, ISNONTEXT(L19), L19&gt;0)</formula>
    </cfRule>
    <cfRule type="expression" dxfId="12" priority="26" stopIfTrue="1">
      <formula>AND(ROW()&gt;4, COLUMN()&gt;8,  MOD(ROW(),2)=0, ISNONTEXT(L19), L19&gt;0)</formula>
    </cfRule>
  </conditionalFormatting>
  <conditionalFormatting sqref="L61:S64 L67:S76">
    <cfRule type="expression" dxfId="11" priority="23" stopIfTrue="1">
      <formula>AND(ROW()&gt;4, COLUMN()&gt;8, MOD(ROW(),2)=1, ISNONTEXT(L61), L61&gt;0)</formula>
    </cfRule>
    <cfRule type="expression" dxfId="10" priority="24" stopIfTrue="1">
      <formula>AND(ROW()&gt;4, COLUMN()&gt;8,  MOD(ROW(),2)=0, ISNONTEXT(L61), L61&gt;0)</formula>
    </cfRule>
  </conditionalFormatting>
  <conditionalFormatting sqref="L79:S84">
    <cfRule type="expression" dxfId="9" priority="21" stopIfTrue="1">
      <formula>AND(ROW()&gt;4, COLUMN()&gt;8, MOD(ROW(),2)=1, ISNONTEXT(L79), L79&gt;0)</formula>
    </cfRule>
    <cfRule type="expression" dxfId="8" priority="22" stopIfTrue="1">
      <formula>AND(ROW()&gt;4, COLUMN()&gt;8,  MOD(ROW(),2)=0, ISNONTEXT(L79), L79&gt;0)</formula>
    </cfRule>
  </conditionalFormatting>
  <conditionalFormatting sqref="L21:S22">
    <cfRule type="expression" dxfId="7" priority="17" stopIfTrue="1">
      <formula>AND(ROW()&gt;4, COLUMN()&gt;8, MOD(ROW(),2)=1, ISNONTEXT(L21), L21&gt;0)</formula>
    </cfRule>
    <cfRule type="expression" dxfId="6" priority="18" stopIfTrue="1">
      <formula>AND(ROW()&gt;4, COLUMN()&gt;8,  MOD(ROW(),2)=0, ISNONTEXT(L21), L21&gt;0)</formula>
    </cfRule>
  </conditionalFormatting>
  <conditionalFormatting sqref="L37:S38 L41:S42">
    <cfRule type="expression" dxfId="5" priority="11" stopIfTrue="1">
      <formula>AND(ROW()&gt;4, COLUMN()&gt;8, MOD(ROW(),2)=1, ISNONTEXT(L37), L37&gt;0)</formula>
    </cfRule>
    <cfRule type="expression" dxfId="4" priority="12" stopIfTrue="1">
      <formula>AND(ROW()&gt;4, COLUMN()&gt;8,  MOD(ROW(),2)=0, ISNONTEXT(L37), L37&gt;0)</formula>
    </cfRule>
  </conditionalFormatting>
  <conditionalFormatting sqref="L39:S40">
    <cfRule type="expression" dxfId="3" priority="9" stopIfTrue="1">
      <formula>AND(ROW()&gt;4, COLUMN()&gt;8, MOD(ROW(),2)=1, ISNONTEXT(L39), L39&gt;0)</formula>
    </cfRule>
    <cfRule type="expression" dxfId="2" priority="10" stopIfTrue="1">
      <formula>AND(ROW()&gt;4, COLUMN()&gt;8,  MOD(ROW(),2)=0, ISNONTEXT(L39), L39&gt;0)</formula>
    </cfRule>
  </conditionalFormatting>
  <conditionalFormatting sqref="L65:S66">
    <cfRule type="expression" dxfId="1" priority="7" stopIfTrue="1">
      <formula>AND(ROW()&gt;4, COLUMN()&gt;8, MOD(ROW(),2)=1, ISNONTEXT(L65), L65&gt;0)</formula>
    </cfRule>
    <cfRule type="expression" dxfId="0" priority="8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2020-06-02T04:40:11Z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