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7637ABF-9550-41E5-86AA-244F33920F09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1" l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<sst xmlns="http://schemas.openxmlformats.org/spreadsheetml/2006/main" count="531" uniqueCount="93">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</sst>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74" activePane="bottomRight" state="frozen"/>
      <selection pane="topRight" activeCell="E1" sqref="E1"/>
      <selection pane="bottomLeft" activeCell="A5" sqref="A5"/>
      <selection pane="bottomRight" activeCell="R75" sqref="R75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Q6" si="1">SUM(K8,K24,K44,K60,K78,K86)</f>
        <v>96.75</v>
      </c>
      <c r="L6" s="47">
        <f t="shared" si="1"/>
        <v>12.5</v>
      </c>
      <c r="M6" s="47">
        <f t="shared" si="1"/>
        <v>13.5</v>
      </c>
      <c r="N6" s="47">
        <f t="shared" si="1"/>
        <v>15</v>
      </c>
      <c r="O6" s="47">
        <f t="shared" si="1"/>
        <v>15</v>
      </c>
      <c r="P6" s="47">
        <f t="shared" si="1"/>
        <v>12.5</v>
      </c>
      <c r="Q6" s="47">
        <f t="shared" si="1"/>
        <v>16.25</v>
      </c>
      <c r="R6" s="47">
        <f>SUM(R8,R24,R44,R60,R78,R86)</f>
        <v>12</v>
      </c>
      <c r="S6" s="47">
        <f>SUM(S8,S24,S44,S60,S78,S86)</f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72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>実績</v>
      </c>
      <c r="I20" s="8" t="s">
        <v>72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18.25</v>
      </c>
      <c r="L23" s="34">
        <f t="shared" si="5"/>
        <v>4.5</v>
      </c>
      <c r="M23" s="35">
        <f t="shared" si="5"/>
        <v>13.75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11</v>
      </c>
      <c r="L24" s="42">
        <f t="shared" si="6"/>
        <v>0</v>
      </c>
      <c r="M24" s="36">
        <f t="shared" si="6"/>
        <v>11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>実績</v>
      </c>
      <c r="I28" s="8" t="s">
        <v>74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75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>実績</v>
      </c>
      <c r="I30" s="8" t="s">
        <v>75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76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>実績</v>
      </c>
      <c r="I32" s="8" t="s">
        <v>76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77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>実績</v>
      </c>
      <c r="I34" s="8" t="s">
        <v>77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8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>実績</v>
      </c>
      <c r="I38" s="53" t="s">
        <v>78</v>
      </c>
      <c r="J38" s="53">
        <v>5</v>
      </c>
      <c r="K38" s="9">
        <f t="shared" si="8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79</v>
      </c>
      <c r="J39" s="8">
        <v>4</v>
      </c>
      <c r="K39" s="9">
        <f t="shared" si="8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>実績</v>
      </c>
      <c r="I40" s="8" t="s">
        <v>80</v>
      </c>
      <c r="J40" s="8">
        <v>2</v>
      </c>
      <c r="K40" s="9">
        <f t="shared" si="8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81</v>
      </c>
      <c r="J41" s="8">
        <v>1</v>
      </c>
      <c r="K41" s="9">
        <f t="shared" si="8"/>
        <v>0.25</v>
      </c>
      <c r="L41" s="33"/>
      <c r="M41" s="31">
        <v>0.25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>実績</v>
      </c>
      <c r="I42" s="53" t="s">
        <v>82</v>
      </c>
      <c r="J42" s="8">
        <v>1</v>
      </c>
      <c r="K42" s="9">
        <f t="shared" si="8"/>
        <v>0.25</v>
      </c>
      <c r="L42" s="48"/>
      <c r="M42" s="31">
        <v>0.25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13.75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15</v>
      </c>
      <c r="O44" s="36">
        <f t="shared" si="11"/>
        <v>10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>実績</v>
      </c>
      <c r="I54" s="53"/>
      <c r="J54" s="53"/>
      <c r="K54" s="10">
        <f t="shared" si="12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78</v>
      </c>
      <c r="J55" s="8">
        <v>5</v>
      </c>
      <c r="K55" s="9">
        <f t="shared" si="12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>実績</v>
      </c>
      <c r="I56" s="53"/>
      <c r="J56" s="53"/>
      <c r="K56" s="10">
        <f t="shared" si="12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82</v>
      </c>
      <c r="J57" s="8">
        <v>1</v>
      </c>
      <c r="K57" s="9">
        <f t="shared" si="12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>実績</v>
      </c>
      <c r="I58" s="53"/>
      <c r="J58" s="53"/>
      <c r="K58" s="10">
        <f t="shared" si="12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3">SUMPRODUCT((MOD(ROW(L$61:L$76),2)=1)*L$61:L$76)</f>
        <v>0</v>
      </c>
      <c r="M59" s="35">
        <f t="shared" si="13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4">SUMPRODUCT((MOD(ROW(Q$61:Q$76),2)=1)*Q$61:Q$76)</f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5</v>
      </c>
      <c r="P60" s="36">
        <f t="shared" si="15"/>
        <v>12.5</v>
      </c>
      <c r="Q60" s="36">
        <f t="shared" si="15"/>
        <v>16.25</v>
      </c>
      <c r="R60" s="36">
        <f t="shared" si="15"/>
        <v>12</v>
      </c>
      <c r="S60" s="36">
        <f t="shared" si="15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16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>実績</v>
      </c>
      <c r="I64" s="53"/>
      <c r="J64" s="53"/>
      <c r="K64" s="10">
        <f t="shared" si="16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78</v>
      </c>
      <c r="J65" s="8">
        <v>5</v>
      </c>
      <c r="K65" s="9">
        <f t="shared" si="16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>実績</v>
      </c>
      <c r="J66" s="53"/>
      <c r="K66" s="10">
        <f t="shared" si="16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78</v>
      </c>
      <c r="J67" s="8">
        <v>5</v>
      </c>
      <c r="K67" s="9">
        <f t="shared" si="16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>実績</v>
      </c>
      <c r="I68" s="53"/>
      <c r="J68" s="53"/>
      <c r="K68" s="10">
        <f t="shared" si="16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 t="s">
        <v>66</v>
      </c>
      <c r="F71" s="63"/>
      <c r="G71" s="54"/>
      <c r="H71" s="8" t="s">
        <v>84</v>
      </c>
      <c r="I71" s="8" t="s">
        <v>78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">
        <v>85</v>
      </c>
      <c r="I72" s="53"/>
      <c r="J72" s="53"/>
      <c r="K72" s="10">
        <f t="shared" si="17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 t="s">
        <v>66</v>
      </c>
      <c r="F73" s="63"/>
      <c r="G73" s="54"/>
      <c r="H73" s="8" t="s">
        <v>84</v>
      </c>
      <c r="I73" s="8" t="s">
        <v>78</v>
      </c>
      <c r="J73" s="8">
        <v>5</v>
      </c>
      <c r="K73" s="9">
        <f t="shared" si="17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">
        <v>85</v>
      </c>
      <c r="I74" s="53"/>
      <c r="J74" s="53"/>
      <c r="K74" s="10">
        <f t="shared" si="17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 t="s">
        <v>66</v>
      </c>
      <c r="F75" s="63"/>
      <c r="G75" s="54"/>
      <c r="H75" s="8" t="s">
        <v>84</v>
      </c>
      <c r="I75" s="8" t="s">
        <v>82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">
        <v>85</v>
      </c>
      <c r="I76" s="53"/>
      <c r="J76" s="53"/>
      <c r="K76" s="10">
        <f t="shared" si="17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86</v>
      </c>
      <c r="J81" s="8">
        <v>3</v>
      </c>
      <c r="K81" s="9">
        <f t="shared" ref="K81:K84" si="21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87</v>
      </c>
      <c r="J83" s="8">
        <v>2</v>
      </c>
      <c r="K83" s="9">
        <f t="shared" si="21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8.75</v>
      </c>
      <c r="R85" s="35"/>
      <c r="S85" s="35">
        <f t="shared" ref="S85" si="23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78</v>
      </c>
      <c r="J95" s="8">
        <v>5</v>
      </c>
      <c r="K95" s="9">
        <f t="shared" ref="K95:K98" si="25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81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28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91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2020-06-05T03:23:47Z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