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ais\Desktop\Suivi_Drone\"/>
    </mc:Choice>
  </mc:AlternateContent>
  <xr:revisionPtr revIDLastSave="0" documentId="13_ncr:1_{BA768AC0-5C53-465A-944D-BE28DEA6AA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ivi - Dr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1" i="1" l="1"/>
  <c r="F51" i="1"/>
  <c r="K46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2" i="1"/>
  <c r="K5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30" i="1"/>
  <c r="J31" i="1"/>
  <c r="J33" i="1"/>
  <c r="J34" i="1"/>
  <c r="J35" i="1"/>
  <c r="J36" i="1"/>
  <c r="J38" i="1"/>
  <c r="J40" i="1"/>
  <c r="J48" i="1"/>
  <c r="J51" i="1"/>
  <c r="F44" i="1" l="1"/>
  <c r="J44" i="1" s="1"/>
  <c r="F43" i="1"/>
  <c r="J43" i="1" s="1"/>
  <c r="F42" i="1"/>
  <c r="J42" i="1" s="1"/>
  <c r="F41" i="1"/>
  <c r="J41" i="1" s="1"/>
  <c r="F40" i="1"/>
  <c r="F39" i="1"/>
  <c r="J39" i="1" s="1"/>
  <c r="F38" i="1"/>
  <c r="F50" i="1"/>
  <c r="J50" i="1" s="1"/>
  <c r="F49" i="1"/>
  <c r="J49" i="1" s="1"/>
  <c r="F48" i="1"/>
  <c r="F47" i="1"/>
  <c r="J47" i="1" s="1"/>
  <c r="F46" i="1"/>
  <c r="J46" i="1" s="1"/>
  <c r="D55" i="1"/>
  <c r="D54" i="1"/>
  <c r="D57" i="1" s="1"/>
  <c r="F53" i="1"/>
  <c r="J53" i="1" s="1"/>
  <c r="F52" i="1"/>
  <c r="J52" i="1" s="1"/>
  <c r="F45" i="1"/>
  <c r="J45" i="1" s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3" i="1" s="1"/>
  <c r="F33" i="1"/>
  <c r="F34" i="1"/>
  <c r="F35" i="1"/>
  <c r="F36" i="1"/>
  <c r="F37" i="1"/>
  <c r="J37" i="1" s="1"/>
  <c r="F18" i="1"/>
  <c r="F27" i="1"/>
  <c r="F28" i="1"/>
  <c r="F29" i="1"/>
  <c r="J29" i="1" s="1"/>
  <c r="F30" i="1"/>
  <c r="F31" i="1"/>
  <c r="F32" i="1"/>
  <c r="J32" i="1" s="1"/>
  <c r="F19" i="1"/>
  <c r="F20" i="1"/>
  <c r="F21" i="1"/>
  <c r="J21" i="1" s="1"/>
  <c r="F22" i="1"/>
  <c r="F23" i="1"/>
  <c r="F24" i="1"/>
  <c r="F25" i="1"/>
  <c r="F26" i="1"/>
  <c r="F17" i="1"/>
  <c r="F54" i="1" l="1"/>
  <c r="D58" i="1" s="1"/>
  <c r="D56" i="1"/>
</calcChain>
</file>

<file path=xl/sharedStrings.xml><?xml version="1.0" encoding="utf-8"?>
<sst xmlns="http://schemas.openxmlformats.org/spreadsheetml/2006/main" count="137" uniqueCount="87">
  <si>
    <t>Simon-Olivier Vaillancourt</t>
  </si>
  <si>
    <t>Tâches</t>
  </si>
  <si>
    <t>Heures</t>
  </si>
  <si>
    <t>Date de fin</t>
  </si>
  <si>
    <t>Prévues</t>
  </si>
  <si>
    <t>Réelles</t>
  </si>
  <si>
    <t>Diff.</t>
  </si>
  <si>
    <t>Prévue</t>
  </si>
  <si>
    <t>Réelle</t>
  </si>
  <si>
    <t>Jalons</t>
  </si>
  <si>
    <t>Temps total prévu:</t>
  </si>
  <si>
    <t>État du projet:</t>
  </si>
  <si>
    <t>Date de livraison prévue:</t>
  </si>
  <si>
    <t>État</t>
  </si>
  <si>
    <t>5.1 Conception de l'interface graphique</t>
  </si>
  <si>
    <t>5.2 Programmation de l'interface graphique</t>
  </si>
  <si>
    <t>1 . Prise en main des drones</t>
  </si>
  <si>
    <t>2. Prise en  main de l'environnement de développement</t>
  </si>
  <si>
    <t>3. Préparation de l'environnement de développement</t>
  </si>
  <si>
    <t>1.1 Étude des fiches techniques des drones</t>
  </si>
  <si>
    <t>1.3 Choix du drone pour le développement</t>
  </si>
  <si>
    <t>2.1 Étude des SDK disponible</t>
  </si>
  <si>
    <t>2.2 Étude des languages de programmation disponible</t>
  </si>
  <si>
    <t>2.3 Trouver et étudier le logiciel de simulation</t>
  </si>
  <si>
    <t>3.1 Téléchargement et mise à jour de l'IDE</t>
  </si>
  <si>
    <t>3.2 Installation du simulateur</t>
  </si>
  <si>
    <t>3.3 Mise à jour de la manette du drone</t>
  </si>
  <si>
    <t>3.4 Mise à jour du drone</t>
  </si>
  <si>
    <t>4. Démarrage du code</t>
  </si>
  <si>
    <t>5. Interface graphique</t>
  </si>
  <si>
    <t>4.2 Intégration du SDK dans un nouveau projet</t>
  </si>
  <si>
    <t>3.5 Calibration du drone</t>
  </si>
  <si>
    <t>3.6 Documentation de l'environnement</t>
  </si>
  <si>
    <t>Légende</t>
  </si>
  <si>
    <t>● Tâche terminée</t>
  </si>
  <si>
    <t>○ Tâche en cours</t>
  </si>
  <si>
    <t>(Vide) Tâche non-commencé</t>
  </si>
  <si>
    <t>6. Prise en main des déplacements du drone</t>
  </si>
  <si>
    <t>7. Prise en main de la caméra</t>
  </si>
  <si>
    <t>8. Suivi d'un parcours</t>
  </si>
  <si>
    <t>6.1 Trouver le module de déplacement dans le SDK</t>
  </si>
  <si>
    <t>6.2 Étudier les fonctions du module</t>
  </si>
  <si>
    <t>7.1 Trouver le module de contrôle de caméra dans le SDK</t>
  </si>
  <si>
    <t>7.2 Étudier les fonctions du module</t>
  </si>
  <si>
    <t>7.3 Intégrer un processus de contrôle du gimbale</t>
  </si>
  <si>
    <t>7.4 Intégrer un processus de contrôle des mouvements de la caméra</t>
  </si>
  <si>
    <t>7.5 Intégrer un processus de prise de photos</t>
  </si>
  <si>
    <t>8.3 Créer un algorithme qui effectue une action selon une image</t>
  </si>
  <si>
    <t>8.4 Calibrer le fonctionnement du module de déplacement et la caméra en symbiose</t>
  </si>
  <si>
    <t>9.2 Intégrer la détection de couleurs</t>
  </si>
  <si>
    <t>9.3 Intégrer un algorithme de détection de formes</t>
  </si>
  <si>
    <t>9.4 Combiner la détection de couleurs et de formes</t>
  </si>
  <si>
    <t>9.5 Calibrer le module de déplacement et de détection de ligne en symbiose</t>
  </si>
  <si>
    <t>10.2 Intégrer un algorithme de déplacement du drone vers un objet observé par la caméra</t>
  </si>
  <si>
    <t>12. Documentation du code</t>
  </si>
  <si>
    <t>13. Touches finales</t>
  </si>
  <si>
    <t>11. Tester les modules du programme</t>
  </si>
  <si>
    <t>12.1 Documenter l'intégration du SDK</t>
  </si>
  <si>
    <t>12.2 Documenter l'interface graphique</t>
  </si>
  <si>
    <t>12.3 Documenter le module de déplacement</t>
  </si>
  <si>
    <t>12.4 Documenter le module de la caméra</t>
  </si>
  <si>
    <t>12.6 Documenter le suivi d'une ligne</t>
  </si>
  <si>
    <t>12.7 Documenter le sauvetage d'une balle</t>
  </si>
  <si>
    <t>13.1 Centralisation des chaines de caractères</t>
  </si>
  <si>
    <t>13.2 Révision finale du code</t>
  </si>
  <si>
    <t>11.1 Tester l'intégration du SDK</t>
  </si>
  <si>
    <t>11.2 Tester l'interface graphique</t>
  </si>
  <si>
    <t>11.3 Tester le module de déplacements</t>
  </si>
  <si>
    <t>11.4 Tester le module de la caméra</t>
  </si>
  <si>
    <t>11.5 Tester le suivi d'un parcours</t>
  </si>
  <si>
    <t>11.6 Tester le suivi d'une ligne</t>
  </si>
  <si>
    <t>11.7 Tester le sauvetage d'une balle</t>
  </si>
  <si>
    <t>4.1 Mise en place un dépôt Git</t>
  </si>
  <si>
    <t>6.3 Intégrer un processus de déplacement</t>
  </si>
  <si>
    <t>8.2 Intégrer la détection d'image dans l'application</t>
  </si>
  <si>
    <t>12.5 Documenter le suivi d'un parcours</t>
  </si>
  <si>
    <t>1.2 Déterminer les points fort/faible de chaque option</t>
  </si>
  <si>
    <t>8.1 Trouver et étudier une technologie de traitement d'image</t>
  </si>
  <si>
    <t>9. Suivi d'une ligne verte</t>
  </si>
  <si>
    <t>9.1 Trouver et étudier une technologie permettant la détection de couleurs</t>
  </si>
  <si>
    <t>10. Sauvetage d'une balle jaune et verte</t>
  </si>
  <si>
    <t>10.1 Recalibration du module de détection de ligne</t>
  </si>
  <si>
    <t>●</t>
  </si>
  <si>
    <t>Temps travaillé:</t>
  </si>
  <si>
    <t>Temps de travail restant (théorique):</t>
  </si>
  <si>
    <t>Temps de travail restant (théorique; sans les tâches en cours)*:</t>
  </si>
  <si>
    <t>En date du 8 mai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</si>
</sst>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2" fillId="0" borderId="9" xfId="0" applyFont="1" applyBorder="1" applyAlignment="1">
      <alignment horizontal="center"/>
    </xf>
    <xf numFmtId="0" fontId="0" fillId="0" borderId="12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2" xfId="0" applyFont="1" applyBorder="1"/>
    <xf numFmtId="14" fontId="0" fillId="0" borderId="14" xfId="0" applyNumberFormat="1" applyBorder="1"/>
    <xf numFmtId="14" fontId="0" fillId="0" borderId="15" xfId="0" applyNumberFormat="1" applyBorder="1"/>
    <xf numFmtId="14" fontId="0" fillId="0" borderId="16" xfId="0" applyNumberFormat="1" applyBorder="1"/>
    <xf numFmtId="0" fontId="0" fillId="0" borderId="17" xfId="0" applyFill="1" applyBorder="1"/>
    <xf numFmtId="0" fontId="0" fillId="0" borderId="18" xfId="0" applyFill="1" applyBorder="1"/>
    <xf numFmtId="0" fontId="1" fillId="0" borderId="7" xfId="0" applyFont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1" fillId="0" borderId="17" xfId="0" applyFont="1" applyFill="1" applyBorder="1" applyAlignment="1">
      <alignment horizontal="right"/>
    </xf>
    <xf numFmtId="0" fontId="1" fillId="0" borderId="18" xfId="0" applyFont="1" applyFill="1" applyBorder="1" applyAlignment="1">
      <alignment horizontal="right"/>
    </xf>
    <xf numFmtId="0" fontId="0" fillId="0" borderId="17" xfId="0" applyBorder="1"/>
    <xf numFmtId="0" fontId="0" fillId="0" borderId="12" xfId="0" applyBorder="1"/>
    <xf numFmtId="0" fontId="0" fillId="0" borderId="18" xfId="0" applyBorder="1"/>
    <xf numFmtId="14" fontId="0" fillId="0" borderId="18" xfId="0" applyNumberFormat="1" applyBorder="1"/>
    <xf numFmtId="0" fontId="1" fillId="0" borderId="5" xfId="0" applyFont="1" applyBorder="1"/>
    <xf numFmtId="14" fontId="0" fillId="0" borderId="19" xfId="0" applyNumberFormat="1" applyBorder="1"/>
    <xf numFmtId="0" fontId="0" fillId="0" borderId="4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0" fontId="0" fillId="0" borderId="12" xfId="0" applyNumberFormat="1" applyBorder="1"/>
    <xf numFmtId="14" fontId="0" fillId="0" borderId="13" xfId="0" applyNumberFormat="1" applyBorder="1"/>
    <xf numFmtId="0" fontId="0" fillId="0" borderId="12" xfId="0" applyBorder="1" applyAlignment="1">
      <alignment horizontal="right"/>
    </xf>
    <xf numFmtId="0" fontId="1" fillId="0" borderId="5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14" fontId="0" fillId="0" borderId="20" xfId="0" applyNumberFormat="1" applyBorder="1"/>
    <xf numFmtId="14" fontId="0" fillId="0" borderId="21" xfId="0" applyNumberFormat="1" applyBorder="1"/>
    <xf numFmtId="0" fontId="1" fillId="0" borderId="2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right"/>
    </xf>
    <xf numFmtId="14" fontId="0" fillId="0" borderId="8" xfId="0" applyNumberFormat="1" applyBorder="1"/>
    <xf numFmtId="14" fontId="0" fillId="0" borderId="21" xfId="0" applyNumberFormat="1" applyBorder="1" applyAlignment="1">
      <alignment horizontal="right"/>
    </xf>
    <xf numFmtId="0" fontId="0" fillId="0" borderId="18" xfId="0" applyNumberFormat="1" applyBorder="1"/>
    <xf numFmtId="0" fontId="0" fillId="0" borderId="6" xfId="0" applyNumberFormat="1" applyBorder="1"/>
    <xf numFmtId="0" fontId="0" fillId="0" borderId="20" xfId="0" applyNumberFormat="1" applyBorder="1"/>
    <xf numFmtId="14" fontId="0" fillId="0" borderId="20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NumberFormat="1" applyFill="1" applyBorder="1"/>
    <xf numFmtId="0" fontId="4" fillId="0" borderId="0" xfId="0" applyFont="1"/>
    <xf numFmtId="0" fontId="4" fillId="0" borderId="0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topLeftCell="A25" workbookViewId="0">
      <selection activeCell="E57" sqref="E57"/>
    </sheetView>
  </sheetViews>
  <sheetFormatPr baseColWidth="10" defaultColWidth="9.140625" defaultRowHeight="15" x14ac:dyDescent="0.25"/>
  <cols>
    <col min="1" max="1" width="48.5703125" customWidth="1"/>
    <col min="2" max="2" width="19.28515625" customWidth="1"/>
    <col min="3" max="3" width="79.85546875" customWidth="1"/>
    <col min="4" max="4" width="12.7109375" customWidth="1"/>
    <col min="6" max="6" width="13.140625" customWidth="1"/>
    <col min="7" max="7" width="14.140625" customWidth="1"/>
    <col min="8" max="8" width="14.5703125" customWidth="1"/>
    <col min="9" max="9" width="9.140625" style="56"/>
    <col min="10" max="10" width="9.140625" style="58"/>
    <col min="11" max="11" width="8.7109375" style="58" customWidth="1"/>
  </cols>
  <sheetData>
    <row r="1" spans="1:11" ht="16.5" thickBot="1" x14ac:dyDescent="0.3">
      <c r="A1" s="8" t="s">
        <v>0</v>
      </c>
      <c r="B1" s="7"/>
      <c r="C1" s="11" t="s">
        <v>86</v>
      </c>
      <c r="D1" s="60" t="s">
        <v>2</v>
      </c>
      <c r="E1" s="61"/>
      <c r="F1" s="62"/>
      <c r="G1" s="60" t="s">
        <v>3</v>
      </c>
      <c r="H1" s="62"/>
      <c r="I1" s="51"/>
    </row>
    <row r="2" spans="1:11" ht="15.75" thickBot="1" x14ac:dyDescent="0.3">
      <c r="A2" s="10" t="s">
        <v>9</v>
      </c>
      <c r="B2" s="10"/>
      <c r="C2" s="10" t="s">
        <v>1</v>
      </c>
      <c r="D2" s="10" t="s">
        <v>4</v>
      </c>
      <c r="E2" s="12" t="s">
        <v>5</v>
      </c>
      <c r="F2" s="12" t="s">
        <v>6</v>
      </c>
      <c r="G2" s="12" t="s">
        <v>7</v>
      </c>
      <c r="H2" s="10" t="s">
        <v>8</v>
      </c>
      <c r="I2" s="10" t="s">
        <v>13</v>
      </c>
    </row>
    <row r="3" spans="1:11" x14ac:dyDescent="0.25">
      <c r="A3" s="14" t="s">
        <v>16</v>
      </c>
      <c r="B3" s="2"/>
      <c r="C3" s="24" t="s">
        <v>19</v>
      </c>
      <c r="D3" s="31">
        <v>1.5</v>
      </c>
      <c r="E3" s="32">
        <v>1.5</v>
      </c>
      <c r="F3" s="30">
        <f t="shared" ref="F3:F16" si="0">D3-E3</f>
        <v>0</v>
      </c>
      <c r="G3" s="34">
        <v>44617</v>
      </c>
      <c r="H3" s="15">
        <v>44587</v>
      </c>
      <c r="I3" s="52" t="s">
        <v>82</v>
      </c>
      <c r="J3" s="58">
        <f>IF(ISBLANK(I3),0,F3)</f>
        <v>0</v>
      </c>
      <c r="K3" s="58">
        <f>IF(I3="●",E3,0)</f>
        <v>1.5</v>
      </c>
    </row>
    <row r="4" spans="1:11" x14ac:dyDescent="0.25">
      <c r="A4" s="13"/>
      <c r="B4" s="5"/>
      <c r="C4" s="25" t="s">
        <v>76</v>
      </c>
      <c r="D4" s="33">
        <v>1</v>
      </c>
      <c r="E4" s="33">
        <v>0.5</v>
      </c>
      <c r="F4" s="33">
        <f t="shared" si="0"/>
        <v>0.5</v>
      </c>
      <c r="G4" s="40">
        <v>44617</v>
      </c>
      <c r="H4" s="16">
        <v>44587</v>
      </c>
      <c r="I4" s="52" t="s">
        <v>82</v>
      </c>
      <c r="J4" s="58">
        <f t="shared" ref="J4:J53" si="1">IF(ISBLANK(I4),0,F4)</f>
        <v>0.5</v>
      </c>
      <c r="K4" s="58">
        <f t="shared" ref="K4:K53" si="2">IF(I4="●",E4,0)</f>
        <v>0.5</v>
      </c>
    </row>
    <row r="5" spans="1:11" ht="15.75" thickBot="1" x14ac:dyDescent="0.3">
      <c r="A5" s="20"/>
      <c r="B5" s="6"/>
      <c r="C5" s="26" t="s">
        <v>20</v>
      </c>
      <c r="D5" s="46">
        <v>1</v>
      </c>
      <c r="E5" s="46">
        <v>0.5</v>
      </c>
      <c r="F5" s="47">
        <f t="shared" si="0"/>
        <v>0.5</v>
      </c>
      <c r="G5" s="41">
        <v>44618</v>
      </c>
      <c r="H5" s="17">
        <v>44587</v>
      </c>
      <c r="I5" s="52" t="s">
        <v>82</v>
      </c>
      <c r="J5" s="58">
        <f t="shared" si="1"/>
        <v>0.5</v>
      </c>
      <c r="K5" s="58">
        <f t="shared" si="2"/>
        <v>0.5</v>
      </c>
    </row>
    <row r="6" spans="1:11" x14ac:dyDescent="0.25">
      <c r="A6" s="39" t="s">
        <v>17</v>
      </c>
      <c r="B6" s="2"/>
      <c r="C6" s="24" t="s">
        <v>21</v>
      </c>
      <c r="D6" s="31">
        <v>1.5</v>
      </c>
      <c r="E6" s="32">
        <v>1</v>
      </c>
      <c r="F6" s="30">
        <f t="shared" si="0"/>
        <v>0.5</v>
      </c>
      <c r="G6" s="34">
        <v>44618</v>
      </c>
      <c r="H6" s="15">
        <v>44588</v>
      </c>
      <c r="I6" s="53" t="s">
        <v>82</v>
      </c>
      <c r="J6" s="58">
        <f t="shared" si="1"/>
        <v>0.5</v>
      </c>
      <c r="K6" s="58">
        <f t="shared" si="2"/>
        <v>1</v>
      </c>
    </row>
    <row r="7" spans="1:11" x14ac:dyDescent="0.25">
      <c r="A7" s="13"/>
      <c r="B7" s="5"/>
      <c r="C7" s="25" t="s">
        <v>22</v>
      </c>
      <c r="D7" s="33">
        <v>1</v>
      </c>
      <c r="E7" s="33">
        <v>0.5</v>
      </c>
      <c r="F7" s="33">
        <f t="shared" si="0"/>
        <v>0.5</v>
      </c>
      <c r="G7" s="40">
        <v>44619</v>
      </c>
      <c r="H7" s="16">
        <v>44588</v>
      </c>
      <c r="I7" s="52" t="s">
        <v>82</v>
      </c>
      <c r="J7" s="58">
        <f t="shared" si="1"/>
        <v>0.5</v>
      </c>
      <c r="K7" s="58">
        <f t="shared" si="2"/>
        <v>0.5</v>
      </c>
    </row>
    <row r="8" spans="1:11" ht="15.75" thickBot="1" x14ac:dyDescent="0.3">
      <c r="A8" s="20"/>
      <c r="B8" s="6"/>
      <c r="C8" s="26" t="s">
        <v>23</v>
      </c>
      <c r="D8" s="46">
        <v>2</v>
      </c>
      <c r="E8" s="46">
        <v>0.5</v>
      </c>
      <c r="F8" s="46">
        <f t="shared" si="0"/>
        <v>1.5</v>
      </c>
      <c r="G8" s="41">
        <v>44625</v>
      </c>
      <c r="H8" s="17">
        <v>44589</v>
      </c>
      <c r="I8" s="52" t="s">
        <v>82</v>
      </c>
      <c r="J8" s="58">
        <f t="shared" si="1"/>
        <v>1.5</v>
      </c>
      <c r="K8" s="58">
        <f t="shared" si="2"/>
        <v>0.5</v>
      </c>
    </row>
    <row r="9" spans="1:11" x14ac:dyDescent="0.25">
      <c r="A9" s="39" t="s">
        <v>18</v>
      </c>
      <c r="B9" s="2"/>
      <c r="C9" s="24" t="s">
        <v>24</v>
      </c>
      <c r="D9" s="31">
        <v>1</v>
      </c>
      <c r="E9" s="32">
        <v>1</v>
      </c>
      <c r="F9" s="30">
        <f t="shared" si="0"/>
        <v>0</v>
      </c>
      <c r="G9" s="40">
        <v>44626</v>
      </c>
      <c r="H9" s="15">
        <v>44593</v>
      </c>
      <c r="I9" s="53" t="s">
        <v>82</v>
      </c>
      <c r="J9" s="58">
        <f t="shared" si="1"/>
        <v>0</v>
      </c>
      <c r="K9" s="58">
        <f t="shared" si="2"/>
        <v>1</v>
      </c>
    </row>
    <row r="10" spans="1:11" x14ac:dyDescent="0.25">
      <c r="A10" s="13"/>
      <c r="B10" s="5"/>
      <c r="C10" s="25" t="s">
        <v>25</v>
      </c>
      <c r="D10" s="33">
        <v>1</v>
      </c>
      <c r="E10" s="33">
        <v>0.5</v>
      </c>
      <c r="F10" s="33">
        <f t="shared" si="0"/>
        <v>0.5</v>
      </c>
      <c r="G10" s="40">
        <v>44626</v>
      </c>
      <c r="H10" s="16">
        <v>44593</v>
      </c>
      <c r="I10" s="52" t="s">
        <v>82</v>
      </c>
      <c r="J10" s="58">
        <f t="shared" si="1"/>
        <v>0.5</v>
      </c>
      <c r="K10" s="58">
        <f t="shared" si="2"/>
        <v>0.5</v>
      </c>
    </row>
    <row r="11" spans="1:11" x14ac:dyDescent="0.25">
      <c r="A11" s="13"/>
      <c r="B11" s="5"/>
      <c r="C11" s="25" t="s">
        <v>26</v>
      </c>
      <c r="D11" s="33">
        <v>1</v>
      </c>
      <c r="E11" s="33">
        <v>1</v>
      </c>
      <c r="F11" s="33">
        <f t="shared" si="0"/>
        <v>0</v>
      </c>
      <c r="G11" s="40">
        <v>44628</v>
      </c>
      <c r="H11" s="16">
        <v>44593</v>
      </c>
      <c r="I11" s="52" t="s">
        <v>82</v>
      </c>
      <c r="J11" s="58">
        <f t="shared" si="1"/>
        <v>0</v>
      </c>
      <c r="K11" s="58">
        <f t="shared" si="2"/>
        <v>1</v>
      </c>
    </row>
    <row r="12" spans="1:11" x14ac:dyDescent="0.25">
      <c r="A12" s="13"/>
      <c r="B12" s="5"/>
      <c r="C12" s="25" t="s">
        <v>27</v>
      </c>
      <c r="D12" s="33">
        <v>1</v>
      </c>
      <c r="E12" s="33">
        <v>0.5</v>
      </c>
      <c r="F12" s="33">
        <f t="shared" si="0"/>
        <v>0.5</v>
      </c>
      <c r="G12" s="40">
        <v>44628</v>
      </c>
      <c r="H12" s="16">
        <v>44593</v>
      </c>
      <c r="I12" s="52" t="s">
        <v>82</v>
      </c>
      <c r="J12" s="58">
        <f t="shared" si="1"/>
        <v>0.5</v>
      </c>
      <c r="K12" s="58">
        <f t="shared" si="2"/>
        <v>0.5</v>
      </c>
    </row>
    <row r="13" spans="1:11" x14ac:dyDescent="0.25">
      <c r="A13" s="13"/>
      <c r="B13" s="5"/>
      <c r="C13" s="25" t="s">
        <v>31</v>
      </c>
      <c r="D13" s="33">
        <v>1</v>
      </c>
      <c r="E13" s="33">
        <v>0.5</v>
      </c>
      <c r="F13" s="33">
        <f t="shared" si="0"/>
        <v>0.5</v>
      </c>
      <c r="G13" s="40">
        <v>44628</v>
      </c>
      <c r="H13" s="16">
        <v>44593</v>
      </c>
      <c r="I13" s="52" t="s">
        <v>82</v>
      </c>
      <c r="J13" s="58">
        <f t="shared" si="1"/>
        <v>0.5</v>
      </c>
      <c r="K13" s="58">
        <f t="shared" si="2"/>
        <v>0.5</v>
      </c>
    </row>
    <row r="14" spans="1:11" ht="15.75" thickBot="1" x14ac:dyDescent="0.3">
      <c r="A14" s="20"/>
      <c r="B14" s="6"/>
      <c r="C14" s="26" t="s">
        <v>32</v>
      </c>
      <c r="D14" s="46">
        <v>3</v>
      </c>
      <c r="E14" s="46">
        <v>2.5</v>
      </c>
      <c r="F14" s="46">
        <f t="shared" si="0"/>
        <v>0.5</v>
      </c>
      <c r="G14" s="45">
        <v>44631</v>
      </c>
      <c r="H14" s="17">
        <v>44645</v>
      </c>
      <c r="I14" s="52" t="s">
        <v>82</v>
      </c>
      <c r="J14" s="58">
        <f t="shared" si="1"/>
        <v>0.5</v>
      </c>
      <c r="K14" s="58">
        <f t="shared" si="2"/>
        <v>2.5</v>
      </c>
    </row>
    <row r="15" spans="1:11" x14ac:dyDescent="0.25">
      <c r="A15" s="36" t="s">
        <v>28</v>
      </c>
      <c r="B15" s="5"/>
      <c r="C15" s="24" t="s">
        <v>72</v>
      </c>
      <c r="D15" s="31">
        <v>1</v>
      </c>
      <c r="E15" s="32">
        <v>1</v>
      </c>
      <c r="F15" s="30">
        <f t="shared" si="0"/>
        <v>0</v>
      </c>
      <c r="G15" s="49">
        <v>44632</v>
      </c>
      <c r="H15" s="15">
        <v>44593</v>
      </c>
      <c r="I15" s="53" t="s">
        <v>82</v>
      </c>
      <c r="J15" s="58">
        <f t="shared" si="1"/>
        <v>0</v>
      </c>
      <c r="K15" s="58">
        <f t="shared" si="2"/>
        <v>1</v>
      </c>
    </row>
    <row r="16" spans="1:11" ht="15.75" thickBot="1" x14ac:dyDescent="0.3">
      <c r="A16" s="20"/>
      <c r="B16" s="6"/>
      <c r="C16" s="26" t="s">
        <v>30</v>
      </c>
      <c r="D16" s="46">
        <v>3</v>
      </c>
      <c r="E16" s="46">
        <v>3</v>
      </c>
      <c r="F16" s="46">
        <f t="shared" si="0"/>
        <v>0</v>
      </c>
      <c r="G16" s="45">
        <v>44632</v>
      </c>
      <c r="H16" s="17">
        <v>44603</v>
      </c>
      <c r="I16" s="52" t="s">
        <v>82</v>
      </c>
      <c r="J16" s="58">
        <f t="shared" si="1"/>
        <v>0</v>
      </c>
      <c r="K16" s="58">
        <f t="shared" si="2"/>
        <v>3</v>
      </c>
    </row>
    <row r="17" spans="1:11" x14ac:dyDescent="0.25">
      <c r="A17" s="28" t="s">
        <v>29</v>
      </c>
      <c r="B17" s="4"/>
      <c r="C17" s="9" t="s">
        <v>14</v>
      </c>
      <c r="D17" s="31">
        <v>2</v>
      </c>
      <c r="E17" s="32">
        <v>1</v>
      </c>
      <c r="F17" s="30">
        <f>D17-E17</f>
        <v>1</v>
      </c>
      <c r="G17" s="49">
        <v>44635</v>
      </c>
      <c r="H17" s="16">
        <v>44659</v>
      </c>
      <c r="I17" s="53" t="s">
        <v>82</v>
      </c>
      <c r="J17" s="58">
        <f t="shared" si="1"/>
        <v>1</v>
      </c>
      <c r="K17" s="58">
        <f t="shared" si="2"/>
        <v>1</v>
      </c>
    </row>
    <row r="18" spans="1:11" ht="15.75" thickBot="1" x14ac:dyDescent="0.3">
      <c r="A18" s="13"/>
      <c r="B18" s="4"/>
      <c r="C18" s="9" t="s">
        <v>15</v>
      </c>
      <c r="D18" s="33">
        <v>3</v>
      </c>
      <c r="E18" s="33">
        <v>1</v>
      </c>
      <c r="F18" s="33">
        <f>D18-E18</f>
        <v>2</v>
      </c>
      <c r="G18" s="49">
        <v>44635</v>
      </c>
      <c r="H18" s="16">
        <v>44659</v>
      </c>
      <c r="I18" s="52" t="s">
        <v>82</v>
      </c>
      <c r="J18" s="58">
        <f t="shared" si="1"/>
        <v>2</v>
      </c>
      <c r="K18" s="58">
        <f t="shared" si="2"/>
        <v>1</v>
      </c>
    </row>
    <row r="19" spans="1:11" x14ac:dyDescent="0.25">
      <c r="A19" s="14" t="s">
        <v>37</v>
      </c>
      <c r="B19" s="2"/>
      <c r="C19" s="18" t="s">
        <v>40</v>
      </c>
      <c r="D19" s="32">
        <v>1</v>
      </c>
      <c r="E19" s="32">
        <v>0.5</v>
      </c>
      <c r="F19" s="32">
        <f t="shared" ref="F19:F53" si="3">D19-E19</f>
        <v>0.5</v>
      </c>
      <c r="G19" s="50">
        <v>44640</v>
      </c>
      <c r="H19" s="15">
        <v>44596</v>
      </c>
      <c r="I19" s="53" t="s">
        <v>82</v>
      </c>
      <c r="J19" s="58">
        <f t="shared" si="1"/>
        <v>0.5</v>
      </c>
      <c r="K19" s="58">
        <f t="shared" si="2"/>
        <v>0.5</v>
      </c>
    </row>
    <row r="20" spans="1:11" x14ac:dyDescent="0.25">
      <c r="A20" s="13"/>
      <c r="B20" s="5"/>
      <c r="C20" s="9" t="s">
        <v>41</v>
      </c>
      <c r="D20" s="33">
        <v>1</v>
      </c>
      <c r="E20" s="33">
        <v>1</v>
      </c>
      <c r="F20" s="33">
        <f t="shared" si="3"/>
        <v>0</v>
      </c>
      <c r="G20" s="49">
        <v>44640</v>
      </c>
      <c r="H20" s="16">
        <v>44600</v>
      </c>
      <c r="I20" s="52" t="s">
        <v>82</v>
      </c>
      <c r="J20" s="58">
        <f t="shared" si="1"/>
        <v>0</v>
      </c>
      <c r="K20" s="58">
        <f t="shared" si="2"/>
        <v>1</v>
      </c>
    </row>
    <row r="21" spans="1:11" ht="15.75" thickBot="1" x14ac:dyDescent="0.3">
      <c r="A21" s="3"/>
      <c r="B21" s="5"/>
      <c r="C21" s="9" t="s">
        <v>73</v>
      </c>
      <c r="D21" s="48">
        <v>3</v>
      </c>
      <c r="E21" s="33">
        <v>6</v>
      </c>
      <c r="F21" s="46">
        <f t="shared" si="3"/>
        <v>-3</v>
      </c>
      <c r="G21" s="45">
        <v>44642</v>
      </c>
      <c r="H21" s="16">
        <v>44614</v>
      </c>
      <c r="I21" s="54" t="s">
        <v>82</v>
      </c>
      <c r="J21" s="58">
        <f t="shared" si="1"/>
        <v>-3</v>
      </c>
      <c r="K21" s="58">
        <f t="shared" si="2"/>
        <v>6</v>
      </c>
    </row>
    <row r="22" spans="1:11" x14ac:dyDescent="0.25">
      <c r="A22" s="14" t="s">
        <v>38</v>
      </c>
      <c r="B22" s="2"/>
      <c r="C22" s="18" t="s">
        <v>42</v>
      </c>
      <c r="D22" s="32">
        <v>1</v>
      </c>
      <c r="E22" s="32">
        <v>0.5</v>
      </c>
      <c r="F22" s="30">
        <f t="shared" si="3"/>
        <v>0.5</v>
      </c>
      <c r="G22" s="49">
        <v>44645</v>
      </c>
      <c r="H22" s="15">
        <v>44614</v>
      </c>
      <c r="I22" s="52" t="s">
        <v>82</v>
      </c>
      <c r="J22" s="58">
        <f t="shared" si="1"/>
        <v>0.5</v>
      </c>
      <c r="K22" s="58">
        <f t="shared" si="2"/>
        <v>0.5</v>
      </c>
    </row>
    <row r="23" spans="1:11" x14ac:dyDescent="0.25">
      <c r="A23" s="13"/>
      <c r="B23" s="5"/>
      <c r="C23" s="9" t="s">
        <v>43</v>
      </c>
      <c r="D23" s="48">
        <v>2</v>
      </c>
      <c r="E23" s="33">
        <v>1</v>
      </c>
      <c r="F23" s="33">
        <f t="shared" si="3"/>
        <v>1</v>
      </c>
      <c r="G23" s="49">
        <v>44645</v>
      </c>
      <c r="H23" s="16">
        <v>44614</v>
      </c>
      <c r="I23" s="52" t="s">
        <v>82</v>
      </c>
      <c r="J23" s="58">
        <f t="shared" si="1"/>
        <v>1</v>
      </c>
      <c r="K23" s="58">
        <f t="shared" si="2"/>
        <v>1</v>
      </c>
    </row>
    <row r="24" spans="1:11" x14ac:dyDescent="0.25">
      <c r="A24" s="3"/>
      <c r="B24" s="5"/>
      <c r="C24" s="9" t="s">
        <v>44</v>
      </c>
      <c r="D24" s="33">
        <v>3</v>
      </c>
      <c r="E24" s="33">
        <v>1</v>
      </c>
      <c r="F24" s="33">
        <f t="shared" si="3"/>
        <v>2</v>
      </c>
      <c r="G24" s="49">
        <v>44646</v>
      </c>
      <c r="H24" s="16">
        <v>44617</v>
      </c>
      <c r="I24" s="52" t="s">
        <v>82</v>
      </c>
      <c r="J24" s="58">
        <f t="shared" si="1"/>
        <v>2</v>
      </c>
      <c r="K24" s="58">
        <f t="shared" si="2"/>
        <v>1</v>
      </c>
    </row>
    <row r="25" spans="1:11" x14ac:dyDescent="0.25">
      <c r="A25" s="3"/>
      <c r="B25" s="5"/>
      <c r="C25" s="9" t="s">
        <v>45</v>
      </c>
      <c r="D25" s="33">
        <v>3</v>
      </c>
      <c r="E25" s="33">
        <v>0.5</v>
      </c>
      <c r="F25" s="33">
        <f t="shared" si="3"/>
        <v>2.5</v>
      </c>
      <c r="G25" s="49">
        <v>44647</v>
      </c>
      <c r="H25" s="16">
        <v>44617</v>
      </c>
      <c r="I25" s="52" t="s">
        <v>82</v>
      </c>
      <c r="J25" s="58">
        <f t="shared" si="1"/>
        <v>2.5</v>
      </c>
      <c r="K25" s="58">
        <f t="shared" si="2"/>
        <v>0.5</v>
      </c>
    </row>
    <row r="26" spans="1:11" ht="15.75" thickBot="1" x14ac:dyDescent="0.3">
      <c r="A26" s="3"/>
      <c r="B26" s="5"/>
      <c r="C26" s="9" t="s">
        <v>46</v>
      </c>
      <c r="D26" s="48">
        <v>3</v>
      </c>
      <c r="E26" s="46">
        <v>3.5</v>
      </c>
      <c r="F26" s="46">
        <f t="shared" si="3"/>
        <v>-0.5</v>
      </c>
      <c r="G26" s="45">
        <v>44649</v>
      </c>
      <c r="H26" s="17">
        <v>44627</v>
      </c>
      <c r="I26" s="54" t="s">
        <v>82</v>
      </c>
      <c r="J26" s="58">
        <f t="shared" si="1"/>
        <v>-0.5</v>
      </c>
      <c r="K26" s="58">
        <f t="shared" si="2"/>
        <v>3.5</v>
      </c>
    </row>
    <row r="27" spans="1:11" x14ac:dyDescent="0.25">
      <c r="A27" s="14" t="s">
        <v>39</v>
      </c>
      <c r="B27" s="1"/>
      <c r="C27" s="18" t="s">
        <v>77</v>
      </c>
      <c r="D27" s="31">
        <v>5</v>
      </c>
      <c r="E27" s="32">
        <v>9.5</v>
      </c>
      <c r="F27" s="32">
        <f t="shared" si="3"/>
        <v>-4.5</v>
      </c>
      <c r="G27" s="49">
        <v>44652</v>
      </c>
      <c r="H27" s="16">
        <v>44631</v>
      </c>
      <c r="I27" s="52" t="s">
        <v>82</v>
      </c>
      <c r="J27" s="58">
        <f t="shared" si="1"/>
        <v>-4.5</v>
      </c>
      <c r="K27" s="58">
        <f t="shared" si="2"/>
        <v>9.5</v>
      </c>
    </row>
    <row r="28" spans="1:11" x14ac:dyDescent="0.25">
      <c r="A28" s="13"/>
      <c r="B28" s="4"/>
      <c r="C28" s="9" t="s">
        <v>74</v>
      </c>
      <c r="D28" s="33">
        <v>10</v>
      </c>
      <c r="E28" s="33">
        <v>11</v>
      </c>
      <c r="F28" s="47">
        <f t="shared" si="3"/>
        <v>-1</v>
      </c>
      <c r="G28" s="49">
        <v>44656</v>
      </c>
      <c r="H28" s="16">
        <v>44644</v>
      </c>
      <c r="I28" s="52" t="s">
        <v>82</v>
      </c>
      <c r="J28" s="58">
        <f t="shared" si="1"/>
        <v>-1</v>
      </c>
      <c r="K28" s="58">
        <f t="shared" si="2"/>
        <v>11</v>
      </c>
    </row>
    <row r="29" spans="1:11" x14ac:dyDescent="0.25">
      <c r="A29" s="3"/>
      <c r="B29" s="4"/>
      <c r="C29" s="9" t="s">
        <v>47</v>
      </c>
      <c r="D29" s="33">
        <v>3</v>
      </c>
      <c r="E29" s="33">
        <v>24</v>
      </c>
      <c r="F29" s="33">
        <f t="shared" si="3"/>
        <v>-21</v>
      </c>
      <c r="G29" s="49">
        <v>44663</v>
      </c>
      <c r="H29" s="16">
        <v>44652</v>
      </c>
      <c r="I29" s="52" t="s">
        <v>82</v>
      </c>
      <c r="J29" s="58">
        <f t="shared" si="1"/>
        <v>-21</v>
      </c>
      <c r="K29" s="58">
        <f t="shared" si="2"/>
        <v>24</v>
      </c>
    </row>
    <row r="30" spans="1:11" ht="15.75" thickBot="1" x14ac:dyDescent="0.3">
      <c r="A30" s="3"/>
      <c r="B30" s="4"/>
      <c r="C30" s="9" t="s">
        <v>48</v>
      </c>
      <c r="D30" s="46">
        <v>1.5</v>
      </c>
      <c r="E30" s="46">
        <v>4</v>
      </c>
      <c r="F30" s="46">
        <f t="shared" si="3"/>
        <v>-2.5</v>
      </c>
      <c r="G30" s="45">
        <v>44670</v>
      </c>
      <c r="H30" s="17">
        <v>44663</v>
      </c>
      <c r="I30" s="54" t="s">
        <v>82</v>
      </c>
      <c r="J30" s="58">
        <f t="shared" si="1"/>
        <v>-2.5</v>
      </c>
      <c r="K30" s="58">
        <f t="shared" si="2"/>
        <v>4</v>
      </c>
    </row>
    <row r="31" spans="1:11" x14ac:dyDescent="0.25">
      <c r="A31" s="14" t="s">
        <v>78</v>
      </c>
      <c r="B31" s="1"/>
      <c r="C31" s="18" t="s">
        <v>79</v>
      </c>
      <c r="D31" s="31">
        <v>5</v>
      </c>
      <c r="E31" s="32">
        <v>0.5</v>
      </c>
      <c r="F31" s="30">
        <f t="shared" si="3"/>
        <v>4.5</v>
      </c>
      <c r="G31" s="49">
        <v>44670</v>
      </c>
      <c r="H31" s="16">
        <v>44663</v>
      </c>
      <c r="I31" s="52" t="s">
        <v>82</v>
      </c>
      <c r="J31" s="58">
        <f t="shared" si="1"/>
        <v>4.5</v>
      </c>
      <c r="K31" s="58">
        <f t="shared" si="2"/>
        <v>0.5</v>
      </c>
    </row>
    <row r="32" spans="1:11" x14ac:dyDescent="0.25">
      <c r="A32" s="13"/>
      <c r="B32" s="4"/>
      <c r="C32" s="9" t="s">
        <v>49</v>
      </c>
      <c r="D32" s="33">
        <v>5</v>
      </c>
      <c r="E32" s="33">
        <v>0.5</v>
      </c>
      <c r="F32" s="33">
        <f t="shared" si="3"/>
        <v>4.5</v>
      </c>
      <c r="G32" s="49">
        <v>44674</v>
      </c>
      <c r="H32" s="16">
        <v>44663</v>
      </c>
      <c r="I32" s="52" t="s">
        <v>82</v>
      </c>
      <c r="J32" s="58">
        <f t="shared" si="1"/>
        <v>4.5</v>
      </c>
      <c r="K32" s="58">
        <f t="shared" si="2"/>
        <v>0.5</v>
      </c>
    </row>
    <row r="33" spans="1:11" x14ac:dyDescent="0.25">
      <c r="A33" s="3"/>
      <c r="B33" s="4"/>
      <c r="C33" s="9" t="s">
        <v>50</v>
      </c>
      <c r="D33" s="33">
        <v>7</v>
      </c>
      <c r="E33" s="33">
        <v>2.5</v>
      </c>
      <c r="F33" s="33">
        <f t="shared" si="3"/>
        <v>4.5</v>
      </c>
      <c r="G33" s="49">
        <v>44677</v>
      </c>
      <c r="H33" s="16">
        <v>44670</v>
      </c>
      <c r="I33" s="52" t="s">
        <v>82</v>
      </c>
      <c r="J33" s="58">
        <f t="shared" si="1"/>
        <v>4.5</v>
      </c>
      <c r="K33" s="58">
        <f t="shared" si="2"/>
        <v>2.5</v>
      </c>
    </row>
    <row r="34" spans="1:11" x14ac:dyDescent="0.25">
      <c r="A34" s="3"/>
      <c r="B34" s="4"/>
      <c r="C34" s="9" t="s">
        <v>51</v>
      </c>
      <c r="D34" s="33">
        <v>3</v>
      </c>
      <c r="E34" s="33">
        <v>0.5</v>
      </c>
      <c r="F34" s="33">
        <f t="shared" si="3"/>
        <v>2.5</v>
      </c>
      <c r="G34" s="40">
        <v>44682</v>
      </c>
      <c r="H34" s="16">
        <v>44673</v>
      </c>
      <c r="I34" s="52" t="s">
        <v>82</v>
      </c>
      <c r="J34" s="58">
        <f t="shared" si="1"/>
        <v>2.5</v>
      </c>
      <c r="K34" s="58">
        <f t="shared" si="2"/>
        <v>0.5</v>
      </c>
    </row>
    <row r="35" spans="1:11" ht="15.75" thickBot="1" x14ac:dyDescent="0.3">
      <c r="A35" s="3"/>
      <c r="B35" s="5"/>
      <c r="C35" s="9" t="s">
        <v>52</v>
      </c>
      <c r="D35" s="48">
        <v>1.5</v>
      </c>
      <c r="E35" s="46">
        <v>1.5</v>
      </c>
      <c r="F35" s="46">
        <f t="shared" si="3"/>
        <v>0</v>
      </c>
      <c r="G35" s="29">
        <v>44684</v>
      </c>
      <c r="H35" s="17">
        <v>44673</v>
      </c>
      <c r="I35" s="54" t="s">
        <v>82</v>
      </c>
      <c r="J35" s="58">
        <f t="shared" si="1"/>
        <v>0</v>
      </c>
      <c r="K35" s="58">
        <f t="shared" si="2"/>
        <v>1.5</v>
      </c>
    </row>
    <row r="36" spans="1:11" x14ac:dyDescent="0.25">
      <c r="A36" s="14" t="s">
        <v>80</v>
      </c>
      <c r="B36" s="2"/>
      <c r="C36" s="18" t="s">
        <v>81</v>
      </c>
      <c r="D36" s="31">
        <v>3</v>
      </c>
      <c r="E36" s="32">
        <v>1</v>
      </c>
      <c r="F36" s="30">
        <f t="shared" si="3"/>
        <v>2</v>
      </c>
      <c r="G36" s="34">
        <v>44687</v>
      </c>
      <c r="H36" s="16">
        <v>44673</v>
      </c>
      <c r="I36" s="52" t="s">
        <v>82</v>
      </c>
      <c r="J36" s="58">
        <f t="shared" si="1"/>
        <v>2</v>
      </c>
      <c r="K36" s="58">
        <f t="shared" si="2"/>
        <v>1</v>
      </c>
    </row>
    <row r="37" spans="1:11" ht="15.75" thickBot="1" x14ac:dyDescent="0.3">
      <c r="A37" s="20"/>
      <c r="B37" s="6"/>
      <c r="C37" s="19" t="s">
        <v>53</v>
      </c>
      <c r="D37" s="46">
        <v>5</v>
      </c>
      <c r="E37" s="46">
        <v>3.5</v>
      </c>
      <c r="F37" s="46">
        <f t="shared" si="3"/>
        <v>1.5</v>
      </c>
      <c r="G37" s="29">
        <v>44691</v>
      </c>
      <c r="H37" s="17">
        <v>44697</v>
      </c>
      <c r="I37" s="54" t="s">
        <v>82</v>
      </c>
      <c r="J37" s="58">
        <f t="shared" si="1"/>
        <v>1.5</v>
      </c>
      <c r="K37" s="58">
        <f t="shared" si="2"/>
        <v>3.5</v>
      </c>
    </row>
    <row r="38" spans="1:11" x14ac:dyDescent="0.25">
      <c r="A38" s="36" t="s">
        <v>56</v>
      </c>
      <c r="B38" s="5"/>
      <c r="C38" s="9" t="s">
        <v>65</v>
      </c>
      <c r="D38" s="31">
        <v>1</v>
      </c>
      <c r="E38" s="32">
        <v>2</v>
      </c>
      <c r="F38" s="32">
        <f t="shared" si="3"/>
        <v>-1</v>
      </c>
      <c r="G38" s="34">
        <v>44635</v>
      </c>
      <c r="H38" s="29">
        <v>44603</v>
      </c>
      <c r="I38" s="52" t="s">
        <v>82</v>
      </c>
      <c r="J38" s="58">
        <f t="shared" si="1"/>
        <v>-1</v>
      </c>
      <c r="K38" s="58">
        <f t="shared" si="2"/>
        <v>2</v>
      </c>
    </row>
    <row r="39" spans="1:11" x14ac:dyDescent="0.25">
      <c r="A39" s="13"/>
      <c r="B39" s="5"/>
      <c r="C39" s="9" t="s">
        <v>66</v>
      </c>
      <c r="D39" s="33">
        <v>1</v>
      </c>
      <c r="E39" s="33">
        <v>0.5</v>
      </c>
      <c r="F39" s="33">
        <f t="shared" si="3"/>
        <v>0.5</v>
      </c>
      <c r="G39" s="29">
        <v>44640</v>
      </c>
      <c r="H39" s="29">
        <v>44663</v>
      </c>
      <c r="I39" s="52" t="s">
        <v>82</v>
      </c>
      <c r="J39" s="58">
        <f t="shared" si="1"/>
        <v>0.5</v>
      </c>
      <c r="K39" s="58">
        <f t="shared" si="2"/>
        <v>0.5</v>
      </c>
    </row>
    <row r="40" spans="1:11" x14ac:dyDescent="0.25">
      <c r="A40" s="13"/>
      <c r="B40" s="5"/>
      <c r="C40" s="9" t="s">
        <v>67</v>
      </c>
      <c r="D40" s="33">
        <v>5</v>
      </c>
      <c r="E40" s="33">
        <v>3</v>
      </c>
      <c r="F40" s="33">
        <f t="shared" si="3"/>
        <v>2</v>
      </c>
      <c r="G40" s="29">
        <v>44646</v>
      </c>
      <c r="H40" s="29">
        <v>44614</v>
      </c>
      <c r="I40" s="52" t="s">
        <v>82</v>
      </c>
      <c r="J40" s="58">
        <f t="shared" si="1"/>
        <v>2</v>
      </c>
      <c r="K40" s="58">
        <f t="shared" si="2"/>
        <v>3</v>
      </c>
    </row>
    <row r="41" spans="1:11" x14ac:dyDescent="0.25">
      <c r="A41" s="13"/>
      <c r="B41" s="5"/>
      <c r="C41" s="9" t="s">
        <v>68</v>
      </c>
      <c r="D41" s="33">
        <v>2</v>
      </c>
      <c r="E41" s="33">
        <v>2</v>
      </c>
      <c r="F41" s="33">
        <f t="shared" si="3"/>
        <v>0</v>
      </c>
      <c r="G41" s="29">
        <v>44653</v>
      </c>
      <c r="H41" s="29">
        <v>44663</v>
      </c>
      <c r="I41" s="52" t="s">
        <v>82</v>
      </c>
      <c r="J41" s="58">
        <f t="shared" si="1"/>
        <v>0</v>
      </c>
      <c r="K41" s="58">
        <f t="shared" si="2"/>
        <v>2</v>
      </c>
    </row>
    <row r="42" spans="1:11" x14ac:dyDescent="0.25">
      <c r="A42" s="13"/>
      <c r="B42" s="5"/>
      <c r="C42" s="9" t="s">
        <v>69</v>
      </c>
      <c r="D42" s="48">
        <v>5</v>
      </c>
      <c r="E42" s="33">
        <v>29</v>
      </c>
      <c r="F42" s="33">
        <f t="shared" si="3"/>
        <v>-24</v>
      </c>
      <c r="G42" s="29">
        <v>44674</v>
      </c>
      <c r="H42" s="29">
        <v>44700</v>
      </c>
      <c r="I42" s="52" t="s">
        <v>82</v>
      </c>
      <c r="J42" s="58">
        <f t="shared" si="1"/>
        <v>-24</v>
      </c>
      <c r="K42" s="58">
        <f t="shared" si="2"/>
        <v>29</v>
      </c>
    </row>
    <row r="43" spans="1:11" x14ac:dyDescent="0.25">
      <c r="A43" s="13"/>
      <c r="B43" s="5"/>
      <c r="C43" s="9" t="s">
        <v>70</v>
      </c>
      <c r="D43" s="33">
        <v>5</v>
      </c>
      <c r="E43" s="33">
        <v>12</v>
      </c>
      <c r="F43" s="33">
        <f t="shared" si="3"/>
        <v>-7</v>
      </c>
      <c r="G43" s="29">
        <v>44688</v>
      </c>
      <c r="H43" s="29">
        <v>44691</v>
      </c>
      <c r="I43" s="52" t="s">
        <v>82</v>
      </c>
      <c r="J43" s="58">
        <f t="shared" si="1"/>
        <v>-7</v>
      </c>
      <c r="K43" s="58">
        <f t="shared" si="2"/>
        <v>12</v>
      </c>
    </row>
    <row r="44" spans="1:11" ht="15.75" thickBot="1" x14ac:dyDescent="0.3">
      <c r="A44" s="13"/>
      <c r="B44" s="5"/>
      <c r="C44" s="9" t="s">
        <v>71</v>
      </c>
      <c r="D44" s="46">
        <v>3</v>
      </c>
      <c r="E44" s="46">
        <v>3</v>
      </c>
      <c r="F44" s="46">
        <f t="shared" si="3"/>
        <v>0</v>
      </c>
      <c r="G44" s="41">
        <v>44694</v>
      </c>
      <c r="H44" s="44">
        <v>44700</v>
      </c>
      <c r="I44" s="54" t="s">
        <v>82</v>
      </c>
      <c r="J44" s="58">
        <f t="shared" si="1"/>
        <v>0</v>
      </c>
      <c r="K44" s="58">
        <f t="shared" si="2"/>
        <v>3</v>
      </c>
    </row>
    <row r="45" spans="1:11" x14ac:dyDescent="0.25">
      <c r="A45" s="14" t="s">
        <v>54</v>
      </c>
      <c r="B45" s="2"/>
      <c r="C45" s="18" t="s">
        <v>57</v>
      </c>
      <c r="D45" s="31">
        <v>1</v>
      </c>
      <c r="E45" s="32">
        <v>1.5</v>
      </c>
      <c r="F45" s="32">
        <f t="shared" si="3"/>
        <v>-0.5</v>
      </c>
      <c r="G45" s="29">
        <v>44635</v>
      </c>
      <c r="H45" s="29">
        <v>44610</v>
      </c>
      <c r="I45" s="52" t="s">
        <v>82</v>
      </c>
      <c r="J45" s="58">
        <f t="shared" si="1"/>
        <v>-0.5</v>
      </c>
      <c r="K45" s="58">
        <f t="shared" si="2"/>
        <v>1.5</v>
      </c>
    </row>
    <row r="46" spans="1:11" x14ac:dyDescent="0.25">
      <c r="A46" s="13"/>
      <c r="B46" s="5"/>
      <c r="C46" s="25" t="s">
        <v>58</v>
      </c>
      <c r="D46" s="33">
        <v>1</v>
      </c>
      <c r="E46" s="33">
        <v>0.5</v>
      </c>
      <c r="F46" s="33">
        <f t="shared" si="3"/>
        <v>0.5</v>
      </c>
      <c r="G46" s="29">
        <v>44640</v>
      </c>
      <c r="H46" s="29">
        <v>44684</v>
      </c>
      <c r="I46" s="52" t="s">
        <v>82</v>
      </c>
      <c r="J46" s="58">
        <f t="shared" si="1"/>
        <v>0.5</v>
      </c>
      <c r="K46" s="58">
        <f t="shared" si="2"/>
        <v>0.5</v>
      </c>
    </row>
    <row r="47" spans="1:11" x14ac:dyDescent="0.25">
      <c r="A47" s="13"/>
      <c r="B47" s="5"/>
      <c r="C47" s="25" t="s">
        <v>59</v>
      </c>
      <c r="D47" s="33">
        <v>1.5</v>
      </c>
      <c r="E47" s="33">
        <v>1</v>
      </c>
      <c r="F47" s="33">
        <f t="shared" si="3"/>
        <v>0.5</v>
      </c>
      <c r="G47" s="29">
        <v>44645</v>
      </c>
      <c r="H47" s="29">
        <v>44684</v>
      </c>
      <c r="I47" s="52" t="s">
        <v>82</v>
      </c>
      <c r="J47" s="58">
        <f t="shared" si="1"/>
        <v>0.5</v>
      </c>
      <c r="K47" s="58">
        <f t="shared" si="2"/>
        <v>1</v>
      </c>
    </row>
    <row r="48" spans="1:11" x14ac:dyDescent="0.25">
      <c r="A48" s="13"/>
      <c r="B48" s="5"/>
      <c r="C48" s="25" t="s">
        <v>60</v>
      </c>
      <c r="D48" s="33">
        <v>1</v>
      </c>
      <c r="E48" s="33">
        <v>0.25</v>
      </c>
      <c r="F48" s="33">
        <f t="shared" si="3"/>
        <v>0.75</v>
      </c>
      <c r="G48" s="29">
        <v>44652</v>
      </c>
      <c r="H48" s="29">
        <v>44691</v>
      </c>
      <c r="I48" s="52" t="s">
        <v>82</v>
      </c>
      <c r="J48" s="58">
        <f t="shared" si="1"/>
        <v>0.75</v>
      </c>
      <c r="K48" s="58">
        <f t="shared" si="2"/>
        <v>0.25</v>
      </c>
    </row>
    <row r="49" spans="1:11" x14ac:dyDescent="0.25">
      <c r="A49" s="13"/>
      <c r="B49" s="5"/>
      <c r="C49" s="25" t="s">
        <v>75</v>
      </c>
      <c r="D49" s="33">
        <v>1.5</v>
      </c>
      <c r="E49" s="33">
        <v>0.25</v>
      </c>
      <c r="F49" s="33">
        <f t="shared" si="3"/>
        <v>1.25</v>
      </c>
      <c r="G49" s="29">
        <v>44670</v>
      </c>
      <c r="H49" s="29">
        <v>44691</v>
      </c>
      <c r="I49" s="52" t="s">
        <v>82</v>
      </c>
      <c r="J49" s="58">
        <f t="shared" si="1"/>
        <v>1.25</v>
      </c>
      <c r="K49" s="58">
        <f t="shared" si="2"/>
        <v>0.25</v>
      </c>
    </row>
    <row r="50" spans="1:11" x14ac:dyDescent="0.25">
      <c r="A50" s="13"/>
      <c r="B50" s="5"/>
      <c r="C50" s="25" t="s">
        <v>61</v>
      </c>
      <c r="D50" s="33">
        <v>1.5</v>
      </c>
      <c r="E50" s="33">
        <v>1.25</v>
      </c>
      <c r="F50" s="33">
        <f t="shared" si="3"/>
        <v>0.25</v>
      </c>
      <c r="G50" s="29">
        <v>44697</v>
      </c>
      <c r="H50" s="29">
        <v>44691</v>
      </c>
      <c r="I50" s="52" t="s">
        <v>82</v>
      </c>
      <c r="J50" s="58">
        <f t="shared" si="1"/>
        <v>0.25</v>
      </c>
      <c r="K50" s="58">
        <f t="shared" si="2"/>
        <v>1.25</v>
      </c>
    </row>
    <row r="51" spans="1:11" ht="15.75" thickBot="1" x14ac:dyDescent="0.3">
      <c r="A51" s="20"/>
      <c r="B51" s="5"/>
      <c r="C51" s="26" t="s">
        <v>62</v>
      </c>
      <c r="D51" s="46">
        <v>1</v>
      </c>
      <c r="E51" s="46">
        <v>1.5</v>
      </c>
      <c r="F51" s="46">
        <f>D51-E51</f>
        <v>-0.5</v>
      </c>
      <c r="G51" s="41">
        <v>44691</v>
      </c>
      <c r="H51" s="44">
        <v>44697</v>
      </c>
      <c r="I51" s="52" t="s">
        <v>82</v>
      </c>
      <c r="J51" s="58">
        <f t="shared" si="1"/>
        <v>-0.5</v>
      </c>
      <c r="K51" s="58">
        <f t="shared" si="2"/>
        <v>1.5</v>
      </c>
    </row>
    <row r="52" spans="1:11" x14ac:dyDescent="0.25">
      <c r="A52" s="42" t="s">
        <v>55</v>
      </c>
      <c r="B52" s="2"/>
      <c r="C52" s="9" t="s">
        <v>63</v>
      </c>
      <c r="D52" s="31">
        <v>1</v>
      </c>
      <c r="E52" s="32">
        <v>1</v>
      </c>
      <c r="F52" s="32">
        <f t="shared" si="3"/>
        <v>0</v>
      </c>
      <c r="G52" s="29">
        <v>44632</v>
      </c>
      <c r="H52" s="29">
        <v>44663</v>
      </c>
      <c r="I52" s="53" t="s">
        <v>82</v>
      </c>
      <c r="J52" s="58">
        <f t="shared" si="1"/>
        <v>0</v>
      </c>
      <c r="K52" s="58">
        <f t="shared" si="2"/>
        <v>1</v>
      </c>
    </row>
    <row r="53" spans="1:11" ht="15.75" thickBot="1" x14ac:dyDescent="0.3">
      <c r="A53" s="43"/>
      <c r="B53" s="6"/>
      <c r="C53" s="9" t="s">
        <v>64</v>
      </c>
      <c r="D53" s="46">
        <v>1.5</v>
      </c>
      <c r="E53" s="46">
        <v>2</v>
      </c>
      <c r="F53" s="46">
        <f t="shared" si="3"/>
        <v>-0.5</v>
      </c>
      <c r="G53" s="41">
        <v>44691</v>
      </c>
      <c r="H53" s="44">
        <v>44700</v>
      </c>
      <c r="I53" s="52" t="s">
        <v>82</v>
      </c>
      <c r="J53" s="58">
        <f t="shared" si="1"/>
        <v>-0.5</v>
      </c>
      <c r="K53" s="58">
        <f t="shared" si="2"/>
        <v>2</v>
      </c>
    </row>
    <row r="54" spans="1:11" ht="15.75" thickBot="1" x14ac:dyDescent="0.3">
      <c r="C54" s="22" t="s">
        <v>10</v>
      </c>
      <c r="D54" s="33">
        <f>SUM(D3:D53)</f>
        <v>124</v>
      </c>
      <c r="F54" s="57">
        <f>SUM(J3:J53)</f>
        <v>-25.75</v>
      </c>
      <c r="I54" s="55"/>
      <c r="K54" s="59"/>
    </row>
    <row r="55" spans="1:11" ht="15.75" thickBot="1" x14ac:dyDescent="0.3">
      <c r="C55" s="21" t="s">
        <v>83</v>
      </c>
      <c r="D55" s="33">
        <f>SUM(E3:E53)</f>
        <v>149.75</v>
      </c>
      <c r="F55" s="1"/>
    </row>
    <row r="56" spans="1:11" ht="15.75" thickBot="1" x14ac:dyDescent="0.3">
      <c r="A56" s="10" t="s">
        <v>33</v>
      </c>
      <c r="C56" s="21" t="s">
        <v>84</v>
      </c>
      <c r="D56" s="33">
        <f>D54-D55</f>
        <v>-25.75</v>
      </c>
    </row>
    <row r="57" spans="1:11" x14ac:dyDescent="0.25">
      <c r="A57" s="38" t="s">
        <v>34</v>
      </c>
      <c r="C57" s="21" t="s">
        <v>85</v>
      </c>
      <c r="D57" s="33">
        <f>D54-SUM(K3:K53)</f>
        <v>-25.75</v>
      </c>
    </row>
    <row r="58" spans="1:11" x14ac:dyDescent="0.25">
      <c r="A58" s="37" t="s">
        <v>35</v>
      </c>
      <c r="C58" s="21" t="s">
        <v>11</v>
      </c>
      <c r="D58" s="35" t="str">
        <f>IF(F54&lt;0,"En retard",IF(F54&lt;&gt;0,"En avance","En temps"))</f>
        <v>En retard</v>
      </c>
    </row>
    <row r="59" spans="1:11" ht="15.75" thickBot="1" x14ac:dyDescent="0.3">
      <c r="A59" s="54" t="s">
        <v>36</v>
      </c>
      <c r="C59" s="23" t="s">
        <v>12</v>
      </c>
      <c r="D59" s="27">
        <v>44701</v>
      </c>
    </row>
  </sheetData>
  <mergeCells count="2">
    <mergeCell ref="D1:F1"/>
    <mergeCell ref="G1:H1"/>
  </mergeCells>
  <pageMargins left="0.31496062992125984" right="0.11811023622047245" top="0.55118110236220474" bottom="0.15748031496062992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 - Drone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Simon-Olivier Vaillancourt</dc:creator>
  <cp:lastModifiedBy>Simon-Olivier Vaillancourt</cp:lastModifiedBy>
  <cp:lastPrinted>2022-03-10T18:40:38Z</cp:lastPrinted>
  <dcterms:created xsi:type="dcterms:W3CDTF">2015-06-05T18:19:34Z</dcterms:created>
  <dcterms:modified xsi:type="dcterms:W3CDTF">2022-05-19T15:30:42Z</dcterms:modified>
</cp:coreProperties>
</file>