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ITMO\1st Semester\Computer Science (Basics)\lab5\"/>
    </mc:Choice>
  </mc:AlternateContent>
  <xr:revisionPtr revIDLastSave="0" documentId="13_ncr:1_{F1015C6E-C207-4BDF-B426-351A8BF16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2" i="1" l="1"/>
  <c r="AD64" i="1"/>
  <c r="AD57" i="1"/>
  <c r="AD50" i="1"/>
  <c r="AD43" i="1"/>
  <c r="AD29" i="1"/>
  <c r="AD36" i="1"/>
  <c r="T22" i="1" l="1"/>
  <c r="O22" i="1" a="1"/>
  <c r="O22" i="1" s="1"/>
  <c r="AA20" i="1"/>
  <c r="Y23" i="1"/>
  <c r="Y58" i="1"/>
  <c r="Y51" i="1"/>
  <c r="Y44" i="1"/>
  <c r="Y37" i="1"/>
  <c r="Y30" i="1"/>
  <c r="Y16" i="1"/>
  <c r="K60" i="1"/>
  <c r="P60" i="1"/>
  <c r="U60" i="1"/>
  <c r="K59" i="1"/>
  <c r="P59" i="1"/>
  <c r="U59" i="1"/>
  <c r="K53" i="1"/>
  <c r="P53" i="1"/>
  <c r="U53" i="1"/>
  <c r="K52" i="1"/>
  <c r="K46" i="1"/>
  <c r="P46" i="1"/>
  <c r="U46" i="1"/>
  <c r="K45" i="1"/>
  <c r="P45" i="1"/>
  <c r="U45" i="1"/>
  <c r="K39" i="1"/>
  <c r="P39" i="1"/>
  <c r="U39" i="1"/>
  <c r="K38" i="1"/>
  <c r="P38" i="1"/>
  <c r="U38" i="1"/>
  <c r="K32" i="1"/>
  <c r="P32" i="1"/>
  <c r="U32" i="1"/>
  <c r="K31" i="1"/>
  <c r="P31" i="1"/>
  <c r="U31" i="1"/>
  <c r="K25" i="1"/>
  <c r="P25" i="1"/>
  <c r="U25" i="1"/>
  <c r="K24" i="1"/>
  <c r="P24" i="1"/>
  <c r="U24" i="1"/>
  <c r="K18" i="1"/>
  <c r="P18" i="1"/>
  <c r="U18" i="1"/>
  <c r="K17" i="1"/>
  <c r="C8" i="1"/>
  <c r="C14" i="1" s="1"/>
  <c r="G14" i="1" s="1"/>
  <c r="G59" i="1" s="1"/>
  <c r="C7" i="1"/>
  <c r="G7" i="1" s="1"/>
  <c r="C6" i="1"/>
  <c r="C12" i="1" s="1"/>
  <c r="G12" i="1" s="1"/>
  <c r="G46" i="1" s="1"/>
  <c r="C5" i="1"/>
  <c r="AG31" i="1" s="1"/>
  <c r="C4" i="1"/>
  <c r="C10" i="1" s="1"/>
  <c r="G10" i="1" s="1"/>
  <c r="O5" i="1" l="1"/>
  <c r="O18" i="1" s="1"/>
  <c r="S5" i="1"/>
  <c r="AG24" i="1"/>
  <c r="O14" i="1"/>
  <c r="O10" i="1"/>
  <c r="O6" i="1"/>
  <c r="AG60" i="1"/>
  <c r="O4" i="1"/>
  <c r="O12" i="1"/>
  <c r="O8" i="1"/>
  <c r="AG59" i="1"/>
  <c r="AG62" i="1" s="1"/>
  <c r="O7" i="1"/>
  <c r="N5" i="1"/>
  <c r="AG32" i="1"/>
  <c r="AG34" i="1" s="1"/>
  <c r="I5" i="1"/>
  <c r="I31" i="1" s="1"/>
  <c r="AG52" i="1"/>
  <c r="X5" i="1"/>
  <c r="W5" i="1"/>
  <c r="W18" i="1" s="1"/>
  <c r="R5" i="1"/>
  <c r="R31" i="1" s="1"/>
  <c r="M5" i="1"/>
  <c r="M31" i="1" s="1"/>
  <c r="H5" i="1"/>
  <c r="H31" i="1" s="1"/>
  <c r="AG17" i="1"/>
  <c r="AG25" i="1"/>
  <c r="AG27" i="1" s="1"/>
  <c r="V5" i="1"/>
  <c r="Q5" i="1"/>
  <c r="L5" i="1"/>
  <c r="G5" i="1"/>
  <c r="G24" i="1" s="1"/>
  <c r="AG18" i="1"/>
  <c r="AG38" i="1"/>
  <c r="AG46" i="1"/>
  <c r="Y5" i="1"/>
  <c r="Y31" i="1" s="1"/>
  <c r="T5" i="1"/>
  <c r="T24" i="1" s="1"/>
  <c r="J5" i="1"/>
  <c r="J31" i="1" s="1"/>
  <c r="G38" i="1"/>
  <c r="G32" i="1"/>
  <c r="L4" i="1"/>
  <c r="Q4" i="1"/>
  <c r="V4" i="1"/>
  <c r="Y8" i="1"/>
  <c r="T8" i="1"/>
  <c r="J8" i="1"/>
  <c r="Y7" i="1"/>
  <c r="T7" i="1"/>
  <c r="J7" i="1"/>
  <c r="Y6" i="1"/>
  <c r="T6" i="1"/>
  <c r="J6" i="1"/>
  <c r="Y14" i="1"/>
  <c r="Y59" i="1" s="1"/>
  <c r="T14" i="1"/>
  <c r="T59" i="1" s="1"/>
  <c r="J14" i="1"/>
  <c r="J59" i="1" s="1"/>
  <c r="Y12" i="1"/>
  <c r="Y46" i="1" s="1"/>
  <c r="T12" i="1"/>
  <c r="T46" i="1" s="1"/>
  <c r="J12" i="1"/>
  <c r="J46" i="1" s="1"/>
  <c r="Y10" i="1"/>
  <c r="Y32" i="1" s="1"/>
  <c r="T10" i="1"/>
  <c r="T32" i="1" s="1"/>
  <c r="J10" i="1"/>
  <c r="M4" i="1"/>
  <c r="R4" i="1"/>
  <c r="W4" i="1"/>
  <c r="X8" i="1"/>
  <c r="S8" i="1"/>
  <c r="N8" i="1"/>
  <c r="I8" i="1"/>
  <c r="X7" i="1"/>
  <c r="S7" i="1"/>
  <c r="N7" i="1"/>
  <c r="I7" i="1"/>
  <c r="X6" i="1"/>
  <c r="S6" i="1"/>
  <c r="N6" i="1"/>
  <c r="I6" i="1"/>
  <c r="X14" i="1"/>
  <c r="X59" i="1" s="1"/>
  <c r="S14" i="1"/>
  <c r="S59" i="1" s="1"/>
  <c r="N14" i="1"/>
  <c r="N59" i="1" s="1"/>
  <c r="I14" i="1"/>
  <c r="X12" i="1"/>
  <c r="X46" i="1" s="1"/>
  <c r="S12" i="1"/>
  <c r="S46" i="1" s="1"/>
  <c r="N12" i="1"/>
  <c r="N46" i="1" s="1"/>
  <c r="I12" i="1"/>
  <c r="I46" i="1" s="1"/>
  <c r="X10" i="1"/>
  <c r="S10" i="1"/>
  <c r="N10" i="1"/>
  <c r="I10" i="1"/>
  <c r="I4" i="1"/>
  <c r="N4" i="1"/>
  <c r="S4" i="1"/>
  <c r="X4" i="1"/>
  <c r="W8" i="1"/>
  <c r="R8" i="1"/>
  <c r="M8" i="1"/>
  <c r="H8" i="1"/>
  <c r="W7" i="1"/>
  <c r="R7" i="1"/>
  <c r="M7" i="1"/>
  <c r="H7" i="1"/>
  <c r="W6" i="1"/>
  <c r="R6" i="1"/>
  <c r="M6" i="1"/>
  <c r="H6" i="1"/>
  <c r="W14" i="1"/>
  <c r="W59" i="1" s="1"/>
  <c r="R14" i="1"/>
  <c r="R59" i="1" s="1"/>
  <c r="M14" i="1"/>
  <c r="M59" i="1" s="1"/>
  <c r="H14" i="1"/>
  <c r="H59" i="1" s="1"/>
  <c r="W12" i="1"/>
  <c r="W46" i="1" s="1"/>
  <c r="R12" i="1"/>
  <c r="R46" i="1" s="1"/>
  <c r="M12" i="1"/>
  <c r="M46" i="1" s="1"/>
  <c r="H12" i="1"/>
  <c r="H46" i="1" s="1"/>
  <c r="W10" i="1"/>
  <c r="R10" i="1"/>
  <c r="M10" i="1"/>
  <c r="H10" i="1"/>
  <c r="J4" i="1"/>
  <c r="T4" i="1"/>
  <c r="Y4" i="1"/>
  <c r="V8" i="1"/>
  <c r="Q8" i="1"/>
  <c r="L8" i="1"/>
  <c r="G8" i="1"/>
  <c r="V7" i="1"/>
  <c r="Q7" i="1"/>
  <c r="L7" i="1"/>
  <c r="V6" i="1"/>
  <c r="Q6" i="1"/>
  <c r="L6" i="1"/>
  <c r="G6" i="1"/>
  <c r="V14" i="1"/>
  <c r="V59" i="1" s="1"/>
  <c r="Q14" i="1"/>
  <c r="Q59" i="1" s="1"/>
  <c r="L14" i="1"/>
  <c r="L59" i="1" s="1"/>
  <c r="V12" i="1"/>
  <c r="V46" i="1" s="1"/>
  <c r="Q12" i="1"/>
  <c r="Q46" i="1" s="1"/>
  <c r="L12" i="1"/>
  <c r="L46" i="1" s="1"/>
  <c r="V10" i="1"/>
  <c r="Q10" i="1"/>
  <c r="L10" i="1"/>
  <c r="P17" i="1"/>
  <c r="P52" i="1"/>
  <c r="G4" i="1"/>
  <c r="H4" i="1"/>
  <c r="X24" i="1"/>
  <c r="N31" i="1"/>
  <c r="S18" i="1"/>
  <c r="C11" i="1"/>
  <c r="O11" i="1" s="1"/>
  <c r="H18" i="1"/>
  <c r="C9" i="1"/>
  <c r="O9" i="1" s="1"/>
  <c r="C13" i="1"/>
  <c r="O13" i="1" s="1"/>
  <c r="Y38" i="1" l="1"/>
  <c r="T38" i="1"/>
  <c r="I18" i="1"/>
  <c r="G31" i="1"/>
  <c r="X30" i="1"/>
  <c r="Y34" i="1"/>
  <c r="AG20" i="1"/>
  <c r="Y18" i="1"/>
  <c r="G18" i="1"/>
  <c r="Y24" i="1"/>
  <c r="AG39" i="1"/>
  <c r="AG41" i="1" s="1"/>
  <c r="J11" i="1"/>
  <c r="T11" i="1"/>
  <c r="Y11" i="1"/>
  <c r="Y39" i="1" s="1"/>
  <c r="I11" i="1"/>
  <c r="N11" i="1"/>
  <c r="S11" i="1"/>
  <c r="G11" i="1"/>
  <c r="L11" i="1"/>
  <c r="Q11" i="1"/>
  <c r="V11" i="1"/>
  <c r="AG53" i="1"/>
  <c r="AG55" i="1" s="1"/>
  <c r="AG45" i="1"/>
  <c r="AG48" i="1" s="1"/>
  <c r="H11" i="1"/>
  <c r="M11" i="1"/>
  <c r="R11" i="1"/>
  <c r="W11" i="1"/>
  <c r="X11" i="1"/>
  <c r="H38" i="1"/>
  <c r="H32" i="1"/>
  <c r="J32" i="1"/>
  <c r="J38" i="1"/>
  <c r="Q32" i="1"/>
  <c r="Q38" i="1"/>
  <c r="M32" i="1"/>
  <c r="M38" i="1"/>
  <c r="N32" i="1"/>
  <c r="N38" i="1"/>
  <c r="C15" i="1"/>
  <c r="O15" i="1" s="1"/>
  <c r="G9" i="1"/>
  <c r="L9" i="1"/>
  <c r="Q9" i="1"/>
  <c r="V9" i="1"/>
  <c r="H9" i="1"/>
  <c r="M9" i="1"/>
  <c r="R9" i="1"/>
  <c r="W9" i="1"/>
  <c r="I9" i="1"/>
  <c r="N9" i="1"/>
  <c r="S9" i="1"/>
  <c r="X9" i="1"/>
  <c r="J9" i="1"/>
  <c r="T9" i="1"/>
  <c r="Y9" i="1"/>
  <c r="L38" i="1"/>
  <c r="L32" i="1"/>
  <c r="V32" i="1"/>
  <c r="V38" i="1"/>
  <c r="R32" i="1"/>
  <c r="R38" i="1"/>
  <c r="S32" i="1"/>
  <c r="S38" i="1"/>
  <c r="I32" i="1"/>
  <c r="I38" i="1"/>
  <c r="O46" i="1"/>
  <c r="I59" i="1"/>
  <c r="O59" i="1"/>
  <c r="Y13" i="1"/>
  <c r="T13" i="1"/>
  <c r="J13" i="1"/>
  <c r="X13" i="1"/>
  <c r="S13" i="1"/>
  <c r="N13" i="1"/>
  <c r="I13" i="1"/>
  <c r="W13" i="1"/>
  <c r="R13" i="1"/>
  <c r="M13" i="1"/>
  <c r="H13" i="1"/>
  <c r="V13" i="1"/>
  <c r="Q13" i="1"/>
  <c r="L13" i="1"/>
  <c r="G13" i="1"/>
  <c r="W32" i="1"/>
  <c r="W38" i="1"/>
  <c r="X38" i="1"/>
  <c r="X32" i="1"/>
  <c r="W17" i="1"/>
  <c r="Q52" i="1"/>
  <c r="R52" i="1"/>
  <c r="O31" i="1"/>
  <c r="O24" i="1"/>
  <c r="H24" i="1"/>
  <c r="X31" i="1"/>
  <c r="I24" i="1"/>
  <c r="T18" i="1"/>
  <c r="S31" i="1"/>
  <c r="S24" i="1"/>
  <c r="X18" i="1"/>
  <c r="R24" i="1"/>
  <c r="T31" i="1"/>
  <c r="R18" i="1"/>
  <c r="N25" i="1"/>
  <c r="N60" i="1"/>
  <c r="M17" i="1"/>
  <c r="M52" i="1"/>
  <c r="M25" i="1"/>
  <c r="M60" i="1"/>
  <c r="S17" i="1"/>
  <c r="S52" i="1"/>
  <c r="O25" i="1"/>
  <c r="O60" i="1"/>
  <c r="T25" i="1"/>
  <c r="T60" i="1"/>
  <c r="Y25" i="1"/>
  <c r="X23" i="1" s="1"/>
  <c r="Y60" i="1"/>
  <c r="Y62" i="1" s="1"/>
  <c r="J25" i="1"/>
  <c r="J60" i="1"/>
  <c r="S25" i="1"/>
  <c r="S60" i="1"/>
  <c r="H17" i="1"/>
  <c r="H52" i="1"/>
  <c r="V25" i="1"/>
  <c r="V60" i="1"/>
  <c r="O17" i="1"/>
  <c r="O52" i="1"/>
  <c r="R25" i="1"/>
  <c r="R60" i="1"/>
  <c r="N17" i="1"/>
  <c r="N52" i="1"/>
  <c r="G25" i="1"/>
  <c r="G60" i="1"/>
  <c r="J17" i="1"/>
  <c r="J52" i="1"/>
  <c r="W25" i="1"/>
  <c r="W60" i="1"/>
  <c r="I17" i="1"/>
  <c r="I52" i="1"/>
  <c r="Q25" i="1"/>
  <c r="Q60" i="1"/>
  <c r="T17" i="1"/>
  <c r="T52" i="1"/>
  <c r="X25" i="1"/>
  <c r="X60" i="1"/>
  <c r="I25" i="1"/>
  <c r="I60" i="1"/>
  <c r="R17" i="1"/>
  <c r="L25" i="1"/>
  <c r="L60" i="1"/>
  <c r="H25" i="1"/>
  <c r="H60" i="1"/>
  <c r="X17" i="1"/>
  <c r="X52" i="1"/>
  <c r="L17" i="1"/>
  <c r="L52" i="1"/>
  <c r="G17" i="1"/>
  <c r="G52" i="1"/>
  <c r="Q17" i="1"/>
  <c r="M24" i="1"/>
  <c r="J24" i="1"/>
  <c r="J18" i="1"/>
  <c r="W31" i="1"/>
  <c r="W24" i="1"/>
  <c r="N24" i="1"/>
  <c r="M18" i="1"/>
  <c r="N18" i="1"/>
  <c r="L24" i="1"/>
  <c r="L18" i="1"/>
  <c r="L31" i="1"/>
  <c r="Q31" i="1"/>
  <c r="Q24" i="1"/>
  <c r="Q18" i="1"/>
  <c r="V31" i="1"/>
  <c r="V24" i="1"/>
  <c r="V18" i="1"/>
  <c r="X37" i="1" l="1"/>
  <c r="W23" i="1"/>
  <c r="V23" i="1" s="1"/>
  <c r="T23" i="1" s="1"/>
  <c r="S23" i="1" s="1"/>
  <c r="R23" i="1" s="1"/>
  <c r="Q23" i="1" s="1"/>
  <c r="O23" i="1" s="1"/>
  <c r="N23" i="1" s="1"/>
  <c r="M23" i="1" s="1"/>
  <c r="L23" i="1" s="1"/>
  <c r="J23" i="1" s="1"/>
  <c r="I23" i="1" s="1"/>
  <c r="H23" i="1" s="1"/>
  <c r="G23" i="1" s="1"/>
  <c r="Y41" i="1"/>
  <c r="W30" i="1"/>
  <c r="X34" i="1"/>
  <c r="X58" i="1"/>
  <c r="Y27" i="1"/>
  <c r="R39" i="1"/>
  <c r="R53" i="1"/>
  <c r="R45" i="1"/>
  <c r="G45" i="1"/>
  <c r="G53" i="1"/>
  <c r="G39" i="1"/>
  <c r="Y53" i="1"/>
  <c r="Y45" i="1"/>
  <c r="M39" i="1"/>
  <c r="M45" i="1"/>
  <c r="M53" i="1"/>
  <c r="V53" i="1"/>
  <c r="V39" i="1"/>
  <c r="V45" i="1"/>
  <c r="S45" i="1"/>
  <c r="S53" i="1"/>
  <c r="S39" i="1"/>
  <c r="T39" i="1"/>
  <c r="T53" i="1"/>
  <c r="T45" i="1"/>
  <c r="X39" i="1"/>
  <c r="X45" i="1"/>
  <c r="X53" i="1"/>
  <c r="H53" i="1"/>
  <c r="H39" i="1"/>
  <c r="H45" i="1"/>
  <c r="Q53" i="1"/>
  <c r="Q45" i="1"/>
  <c r="Q39" i="1"/>
  <c r="N53" i="1"/>
  <c r="N39" i="1"/>
  <c r="N45" i="1"/>
  <c r="J45" i="1"/>
  <c r="J53" i="1"/>
  <c r="J39" i="1"/>
  <c r="W45" i="1"/>
  <c r="W39" i="1"/>
  <c r="W53" i="1"/>
  <c r="L45" i="1"/>
  <c r="L39" i="1"/>
  <c r="L53" i="1"/>
  <c r="I53" i="1"/>
  <c r="I39" i="1"/>
  <c r="I45" i="1"/>
  <c r="G15" i="1"/>
  <c r="L15" i="1"/>
  <c r="Q15" i="1"/>
  <c r="V15" i="1"/>
  <c r="H15" i="1"/>
  <c r="M15" i="1"/>
  <c r="R15" i="1"/>
  <c r="W15" i="1"/>
  <c r="I15" i="1"/>
  <c r="N15" i="1"/>
  <c r="S15" i="1"/>
  <c r="X15" i="1"/>
  <c r="J15" i="1"/>
  <c r="T15" i="1"/>
  <c r="Y15" i="1"/>
  <c r="O38" i="1"/>
  <c r="O32" i="1"/>
  <c r="W52" i="1"/>
  <c r="U17" i="1"/>
  <c r="U52" i="1"/>
  <c r="X41" i="1" l="1"/>
  <c r="Y48" i="1"/>
  <c r="X44" i="1"/>
  <c r="W37" i="1"/>
  <c r="W41" i="1" s="1"/>
  <c r="X27" i="1"/>
  <c r="W58" i="1"/>
  <c r="X62" i="1"/>
  <c r="V30" i="1"/>
  <c r="W34" i="1"/>
  <c r="O53" i="1"/>
  <c r="O39" i="1"/>
  <c r="O45" i="1"/>
  <c r="Y17" i="1"/>
  <c r="Y52" i="1"/>
  <c r="V52" i="1"/>
  <c r="V17" i="1"/>
  <c r="V37" i="1" l="1"/>
  <c r="T37" i="1" s="1"/>
  <c r="W44" i="1"/>
  <c r="X48" i="1"/>
  <c r="V58" i="1"/>
  <c r="W62" i="1"/>
  <c r="Y55" i="1"/>
  <c r="X51" i="1"/>
  <c r="X16" i="1"/>
  <c r="Y20" i="1"/>
  <c r="T30" i="1"/>
  <c r="V34" i="1"/>
  <c r="W27" i="1"/>
  <c r="V41" i="1" l="1"/>
  <c r="V44" i="1"/>
  <c r="W48" i="1"/>
  <c r="S37" i="1"/>
  <c r="T43" i="1"/>
  <c r="T41" i="1"/>
  <c r="W16" i="1"/>
  <c r="X20" i="1"/>
  <c r="X55" i="1"/>
  <c r="W51" i="1"/>
  <c r="V27" i="1"/>
  <c r="S30" i="1"/>
  <c r="T36" i="1"/>
  <c r="T34" i="1"/>
  <c r="T58" i="1"/>
  <c r="V62" i="1"/>
  <c r="T44" i="1" l="1"/>
  <c r="V48" i="1"/>
  <c r="T29" i="1"/>
  <c r="T27" i="1"/>
  <c r="S58" i="1"/>
  <c r="T64" i="1"/>
  <c r="T62" i="1"/>
  <c r="V16" i="1"/>
  <c r="W20" i="1"/>
  <c r="W55" i="1"/>
  <c r="V51" i="1"/>
  <c r="R30" i="1"/>
  <c r="S34" i="1"/>
  <c r="R37" i="1"/>
  <c r="S41" i="1"/>
  <c r="T50" i="1" l="1"/>
  <c r="S44" i="1"/>
  <c r="T48" i="1"/>
  <c r="Q37" i="1"/>
  <c r="R41" i="1"/>
  <c r="T16" i="1"/>
  <c r="V20" i="1"/>
  <c r="T51" i="1"/>
  <c r="V55" i="1"/>
  <c r="R58" i="1"/>
  <c r="S62" i="1"/>
  <c r="Q30" i="1"/>
  <c r="R34" i="1"/>
  <c r="S27" i="1"/>
  <c r="R44" i="1" l="1"/>
  <c r="S48" i="1"/>
  <c r="O30" i="1"/>
  <c r="Q34" i="1"/>
  <c r="O36" i="1" s="1" a="1"/>
  <c r="O36" i="1" s="1"/>
  <c r="Q58" i="1"/>
  <c r="R62" i="1"/>
  <c r="S16" i="1"/>
  <c r="T20" i="1"/>
  <c r="R27" i="1"/>
  <c r="T57" i="1"/>
  <c r="T55" i="1"/>
  <c r="S51" i="1"/>
  <c r="O37" i="1"/>
  <c r="Q41" i="1"/>
  <c r="O43" i="1" s="1" a="1"/>
  <c r="O43" i="1" s="1"/>
  <c r="R48" i="1" l="1"/>
  <c r="Q44" i="1"/>
  <c r="O58" i="1"/>
  <c r="Q62" i="1"/>
  <c r="O64" i="1" s="1" a="1"/>
  <c r="O64" i="1" s="1"/>
  <c r="Q27" i="1"/>
  <c r="O29" i="1" s="1" a="1"/>
  <c r="O29" i="1" s="1"/>
  <c r="N37" i="1"/>
  <c r="O41" i="1"/>
  <c r="S55" i="1"/>
  <c r="R51" i="1"/>
  <c r="R16" i="1"/>
  <c r="S20" i="1"/>
  <c r="N30" i="1"/>
  <c r="O34" i="1"/>
  <c r="Q48" i="1" l="1"/>
  <c r="O50" i="1" s="1" a="1"/>
  <c r="O50" i="1" s="1"/>
  <c r="O44" i="1"/>
  <c r="Q16" i="1"/>
  <c r="R20" i="1"/>
  <c r="O27" i="1"/>
  <c r="Q51" i="1"/>
  <c r="R55" i="1"/>
  <c r="M30" i="1"/>
  <c r="N34" i="1"/>
  <c r="M37" i="1"/>
  <c r="N41" i="1"/>
  <c r="N58" i="1"/>
  <c r="O62" i="1"/>
  <c r="O48" i="1" l="1"/>
  <c r="N44" i="1"/>
  <c r="L37" i="1"/>
  <c r="M41" i="1"/>
  <c r="L30" i="1"/>
  <c r="M34" i="1"/>
  <c r="N27" i="1"/>
  <c r="M58" i="1"/>
  <c r="N62" i="1"/>
  <c r="O51" i="1"/>
  <c r="Q55" i="1"/>
  <c r="O57" i="1" s="1" a="1"/>
  <c r="O57" i="1" s="1"/>
  <c r="O16" i="1"/>
  <c r="O20" i="1" s="1"/>
  <c r="Q20" i="1"/>
  <c r="M44" i="1" l="1"/>
  <c r="N48" i="1"/>
  <c r="N51" i="1"/>
  <c r="O55" i="1"/>
  <c r="L58" i="1"/>
  <c r="M62" i="1"/>
  <c r="J30" i="1"/>
  <c r="L34" i="1"/>
  <c r="N16" i="1"/>
  <c r="M27" i="1"/>
  <c r="J37" i="1"/>
  <c r="L41" i="1"/>
  <c r="M48" i="1" l="1"/>
  <c r="L44" i="1"/>
  <c r="M16" i="1"/>
  <c r="N20" i="1"/>
  <c r="J58" i="1"/>
  <c r="L62" i="1"/>
  <c r="I37" i="1"/>
  <c r="J41" i="1"/>
  <c r="L27" i="1"/>
  <c r="I30" i="1"/>
  <c r="J34" i="1"/>
  <c r="M51" i="1"/>
  <c r="N55" i="1"/>
  <c r="J44" i="1" l="1"/>
  <c r="L48" i="1"/>
  <c r="H30" i="1"/>
  <c r="I34" i="1"/>
  <c r="H37" i="1"/>
  <c r="I41" i="1"/>
  <c r="L16" i="1"/>
  <c r="M20" i="1"/>
  <c r="L51" i="1"/>
  <c r="M55" i="1"/>
  <c r="J27" i="1"/>
  <c r="I58" i="1"/>
  <c r="J62" i="1"/>
  <c r="I44" i="1" l="1"/>
  <c r="J48" i="1"/>
  <c r="H58" i="1"/>
  <c r="I62" i="1"/>
  <c r="J51" i="1"/>
  <c r="L55" i="1"/>
  <c r="G37" i="1"/>
  <c r="H41" i="1"/>
  <c r="I27" i="1"/>
  <c r="J16" i="1"/>
  <c r="J20" i="1" s="1"/>
  <c r="L20" i="1"/>
  <c r="G30" i="1"/>
  <c r="H34" i="1"/>
  <c r="I48" i="1" l="1"/>
  <c r="H44" i="1"/>
  <c r="I16" i="1"/>
  <c r="I51" i="1"/>
  <c r="J55" i="1"/>
  <c r="J36" i="1"/>
  <c r="G34" i="1"/>
  <c r="H27" i="1"/>
  <c r="J43" i="1"/>
  <c r="G41" i="1"/>
  <c r="G58" i="1"/>
  <c r="H62" i="1"/>
  <c r="G44" i="1" l="1"/>
  <c r="H48" i="1"/>
  <c r="J64" i="1"/>
  <c r="G62" i="1"/>
  <c r="J29" i="1"/>
  <c r="G27" i="1"/>
  <c r="H51" i="1"/>
  <c r="I55" i="1"/>
  <c r="AA41" i="1"/>
  <c r="Y43" i="1" a="1"/>
  <c r="Y43" i="1" s="1"/>
  <c r="AB43" i="1"/>
  <c r="AA34" i="1"/>
  <c r="Y36" i="1" a="1"/>
  <c r="Y36" i="1" s="1"/>
  <c r="AB36" i="1"/>
  <c r="H16" i="1"/>
  <c r="I20" i="1"/>
  <c r="G48" i="1" l="1"/>
  <c r="J50" i="1"/>
  <c r="G16" i="1"/>
  <c r="H20" i="1"/>
  <c r="G51" i="1"/>
  <c r="H55" i="1"/>
  <c r="AA27" i="1"/>
  <c r="AB29" i="1"/>
  <c r="Y29" i="1" a="1"/>
  <c r="Y29" i="1" s="1"/>
  <c r="AA62" i="1"/>
  <c r="Y64" i="1" a="1"/>
  <c r="Y64" i="1" s="1"/>
  <c r="AB64" i="1"/>
  <c r="AB50" i="1" l="1"/>
  <c r="Y50" i="1" a="1"/>
  <c r="Y50" i="1" s="1"/>
  <c r="AA48" i="1"/>
  <c r="J57" i="1"/>
  <c r="G55" i="1"/>
  <c r="J22" i="1"/>
  <c r="G20" i="1"/>
  <c r="AA55" i="1" l="1"/>
  <c r="AB57" i="1"/>
  <c r="Y57" i="1" a="1"/>
  <c r="Y57" i="1" s="1"/>
  <c r="AB22" i="1"/>
  <c r="Y22" i="1" a="1"/>
  <c r="Y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<sst xmlns="http://schemas.openxmlformats.org/spreadsheetml/2006/main" count="395" uniqueCount="77">
  <si>
    <t>A=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</si>
  <si>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</si>
  <si>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</si>
  <si>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</si>
  <si>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</si>
  <si>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</si>
  <si>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</si>
  <si>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</si>
  <si>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</si>
  <si>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</si>
  <si>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</si>
  <si>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</si>
  <si>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</si>
  <si>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C=</t>
  </si>
  <si>
    <t>A + C =</t>
  </si>
  <si>
    <t>A + C + C =</t>
  </si>
  <si>
    <t>C  - A=</t>
  </si>
  <si>
    <t>65536 - X4 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</si>
  <si>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</si>
  <si>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</si>
  <si>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</si>
  <si>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</si>
  <si>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</si>
  <si>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</si>
  <si>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</si>
  <si>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</si>
  <si>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</si>
  <si>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</si>
  <si>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</si>
  <si>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B12=</t>
  </si>
  <si>
    <t>B11=</t>
  </si>
  <si>
    <t>B10=</t>
  </si>
  <si>
    <t>B9=</t>
  </si>
  <si>
    <t>B8=</t>
  </si>
  <si>
    <t>B7=</t>
  </si>
  <si>
    <t>B6=</t>
  </si>
  <si>
    <t>-B1=</t>
  </si>
  <si>
    <t>-B2=</t>
  </si>
  <si>
    <t>-B3=</t>
  </si>
  <si>
    <t>-B4=</t>
  </si>
  <si>
    <t>-B5=</t>
  </si>
  <si>
    <t>-B6=</t>
  </si>
  <si>
    <t>.</t>
  </si>
  <si>
    <t>B1</t>
  </si>
  <si>
    <t>B2</t>
  </si>
  <si>
    <t>------</t>
  </si>
  <si>
    <t>--</t>
  </si>
  <si>
    <t xml:space="preserve">CF = </t>
  </si>
  <si>
    <t>+</t>
  </si>
  <si>
    <t>B3</t>
  </si>
  <si>
    <t>B7</t>
  </si>
  <si>
    <t>B8</t>
  </si>
  <si>
    <t>B9</t>
  </si>
  <si>
    <t>B11</t>
  </si>
  <si>
    <t xml:space="preserve">PF = </t>
  </si>
  <si>
    <t xml:space="preserve">AF = </t>
  </si>
  <si>
    <t>ZF =</t>
  </si>
  <si>
    <t xml:space="preserve">SF = </t>
  </si>
  <si>
    <t xml:space="preserve">OF = </t>
  </si>
  <si>
    <t>X1</t>
  </si>
  <si>
    <t>X2</t>
  </si>
  <si>
    <t>-----</t>
  </si>
  <si>
    <t>----------</t>
  </si>
  <si>
    <t>(10)</t>
  </si>
  <si>
    <t>X3</t>
  </si>
  <si>
    <t>X7</t>
  </si>
  <si>
    <t>X8</t>
  </si>
  <si>
    <t>X9</t>
  </si>
  <si>
    <t>X11</t>
  </si>
  <si>
    <t>=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</si>
  <si>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</si>
  <si>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</si>
  <si>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</si>
  <si>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 верный и не корректный,не совпадает с суммой десятичных эквивалентов.</t>
  </si>
  <si>
    <t>При сложении двух положительных слагаемых получено отрицательное число. Результат выполнения операции не верный и не корректный, не совпадает с суммой десятичных эквивалентов.</t>
  </si>
  <si>
    <t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</si>
  <si>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отрицательного и положительного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</si>
</sst>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0" borderId="0" xfId="0" applyFont="1"/>
    <xf numFmtId="164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0" fontId="1" fillId="0" borderId="0" xfId="0" applyFont="1" applyFill="1" applyBorder="1" applyProtection="1">
      <protection locked="0" hidden="1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font>
        <color theme="4"/>
      </font>
      <fill>
        <patternFill>
          <bgColor rgb="FFFF0000"/>
        </patternFill>
      </fill>
    </dxf>
    <dxf>
      <font>
        <color theme="0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13-47B9-BE1F-C23900D13ED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13-47B9-BE1F-C23900D13ED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13-47B9-BE1F-C23900D13ED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13-47B9-BE1F-C23900D13ED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613-47B9-BE1F-C23900D13EDD}"/>
              </c:ext>
            </c:extLst>
          </c:dPt>
          <c:dPt>
            <c:idx val="5"/>
            <c:bubble3D val="0"/>
            <c:explosion val="2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DC-4681-AD27-D85CA5E0D9D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13-47B9-BE1F-C23900D13EDD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13-47B9-BE1F-C23900D13EDD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13-47B9-BE1F-C23900D13EDD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13-47B9-BE1F-C23900D13EDD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613-47B9-BE1F-C23900D13EDD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13-47B9-BE1F-C23900D13E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Sheet1!$C$4:$C$15</c:f>
              <c:numCache>
                <c:formatCode>General</c:formatCode>
                <c:ptCount val="12"/>
                <c:pt idx="0">
                  <c:v>16081</c:v>
                </c:pt>
                <c:pt idx="1">
                  <c:v>16487</c:v>
                </c:pt>
                <c:pt idx="2">
                  <c:v>32568</c:v>
                </c:pt>
                <c:pt idx="3">
                  <c:v>49055</c:v>
                </c:pt>
                <c:pt idx="4">
                  <c:v>406</c:v>
                </c:pt>
                <c:pt idx="5">
                  <c:v>16481</c:v>
                </c:pt>
                <c:pt idx="6">
                  <c:v>-16081</c:v>
                </c:pt>
                <c:pt idx="7">
                  <c:v>-16487</c:v>
                </c:pt>
                <c:pt idx="8">
                  <c:v>-32568</c:v>
                </c:pt>
                <c:pt idx="9">
                  <c:v>-49055</c:v>
                </c:pt>
                <c:pt idx="10">
                  <c:v>-406</c:v>
                </c:pt>
                <c:pt idx="11">
                  <c:v>-16481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C-4681-AD27-D85CA5E0D9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185737</xdr:rowOff>
    </xdr:from>
    <xdr:to>
      <xdr:col>4</xdr:col>
      <xdr:colOff>190500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C7FF2-3DC6-4B7D-885D-CEC92D66A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82"/>
  <sheetViews>
    <sheetView tabSelected="1" view="pageLayout" zoomScaleNormal="95" zoomScaleSheetLayoutView="95" workbookViewId="0">
      <selection activeCell="AD22" sqref="AD22"/>
    </sheetView>
  </sheetViews>
  <sheetFormatPr defaultRowHeight="15" x14ac:dyDescent="0.25"/>
  <cols>
    <col min="1" max="1" width="5.28515625" customWidth="1"/>
    <col min="2" max="2" width="11.140625" bestFit="1" customWidth="1"/>
    <col min="3" max="3" width="7" bestFit="1" customWidth="1"/>
    <col min="4" max="4" width="2" bestFit="1" customWidth="1"/>
    <col min="5" max="5" width="5.140625" bestFit="1" customWidth="1"/>
    <col min="6" max="6" width="4.85546875" bestFit="1" customWidth="1"/>
    <col min="7" max="7" width="2.140625" bestFit="1" customWidth="1"/>
    <col min="8" max="8" width="1.85546875" customWidth="1"/>
    <col min="9" max="10" width="2.140625" bestFit="1" customWidth="1"/>
    <col min="11" max="11" width="2" bestFit="1" customWidth="1"/>
    <col min="12" max="12" width="2.140625" bestFit="1" customWidth="1"/>
    <col min="13" max="13" width="2" customWidth="1"/>
    <col min="14" max="15" width="2.140625" bestFit="1" customWidth="1"/>
    <col min="16" max="16" width="1.85546875" customWidth="1"/>
    <col min="17" max="19" width="2.140625" bestFit="1" customWidth="1"/>
    <col min="20" max="20" width="1.85546875" customWidth="1"/>
    <col min="21" max="21" width="2" bestFit="1" customWidth="1"/>
    <col min="22" max="24" width="2.140625" bestFit="1" customWidth="1"/>
    <col min="25" max="25" width="2" customWidth="1"/>
    <col min="26" max="26" width="3.42578125" customWidth="1"/>
    <col min="27" max="27" width="6.7109375" bestFit="1" customWidth="1"/>
    <col min="28" max="28" width="2" bestFit="1" customWidth="1"/>
    <col min="29" max="29" width="7.5703125" customWidth="1"/>
    <col min="30" max="30" width="2.5703125" style="3" customWidth="1"/>
    <col min="31" max="32" width="4.28515625" customWidth="1"/>
    <col min="33" max="33" width="6.7109375" customWidth="1"/>
    <col min="34" max="34" width="3.28515625" bestFit="1" customWidth="1"/>
    <col min="35" max="35" width="2.42578125" customWidth="1"/>
    <col min="36" max="36" width="60.5703125" customWidth="1"/>
    <col min="37" max="37" width="4.140625" customWidth="1"/>
    <col min="38" max="38" width="2" customWidth="1"/>
    <col min="39" max="39" width="1.85546875" customWidth="1"/>
    <col min="40" max="40" width="1.7109375" customWidth="1"/>
    <col min="41" max="41" width="1.85546875" customWidth="1"/>
    <col min="42" max="42" width="2.42578125" bestFit="1" customWidth="1"/>
  </cols>
  <sheetData>
    <row r="1" spans="1:42" x14ac:dyDescent="0.25">
      <c r="B1" s="1" t="s">
        <v>0</v>
      </c>
      <c r="C1">
        <v>16081</v>
      </c>
    </row>
    <row r="2" spans="1:42" x14ac:dyDescent="0.25">
      <c r="B2" s="1" t="s">
        <v>13</v>
      </c>
      <c r="C2">
        <v>16487</v>
      </c>
    </row>
    <row r="3" spans="1:42" x14ac:dyDescent="0.25">
      <c r="B3" s="1"/>
    </row>
    <row r="4" spans="1:42" x14ac:dyDescent="0.25">
      <c r="A4" s="1" t="s">
        <v>1</v>
      </c>
      <c r="B4" s="1" t="s">
        <v>0</v>
      </c>
      <c r="C4">
        <f>C1</f>
        <v>16081</v>
      </c>
      <c r="E4" s="1" t="s">
        <v>24</v>
      </c>
      <c r="F4" s="3"/>
      <c r="G4" t="str">
        <f>LEFT(RIGHT(_xlfn.BASE(C4+2^16,2),16),1)</f>
        <v>0</v>
      </c>
      <c r="H4" t="str">
        <f>LEFT(RIGHT(_xlfn.BASE(C4+2^16,2),15),1)</f>
        <v>0</v>
      </c>
      <c r="I4" t="str">
        <f>LEFT(RIGHT(_xlfn.BASE(C4+2^16,2),14),1)</f>
        <v>1</v>
      </c>
      <c r="J4" t="str">
        <f>LEFT(RIGHT(_xlfn.BASE(C4+2^16,2),13),1)</f>
        <v>1</v>
      </c>
      <c r="K4" t="s">
        <v>42</v>
      </c>
      <c r="L4" t="str">
        <f>LEFT(RIGHT(_xlfn.BASE(C4+2^16,2),12),1)</f>
        <v>1</v>
      </c>
      <c r="M4" t="str">
        <f>LEFT(RIGHT(_xlfn.BASE(C4+2^16,2),11),1)</f>
        <v>1</v>
      </c>
      <c r="N4" t="str">
        <f>LEFT(RIGHT(_xlfn.BASE(C4+2^16,2),10),1)</f>
        <v>1</v>
      </c>
      <c r="O4" t="str">
        <f>LEFT(RIGHT(_xlfn.BASE(C4+2^16,2),9),1)</f>
        <v>0</v>
      </c>
      <c r="P4" t="s">
        <v>42</v>
      </c>
      <c r="Q4" t="str">
        <f>LEFT(RIGHT(_xlfn.BASE(C4+2^16,2),8),1)</f>
        <v>1</v>
      </c>
      <c r="R4" t="str">
        <f>LEFT(RIGHT(_xlfn.BASE(C4+2^16,2),7),1)</f>
        <v>1</v>
      </c>
      <c r="S4" t="str">
        <f>LEFT(RIGHT(_xlfn.BASE(C4+2^16,2),6),1)</f>
        <v>0</v>
      </c>
      <c r="T4" t="str">
        <f>LEFT(RIGHT(_xlfn.BASE(C4+2^16,2),5),1)</f>
        <v>1</v>
      </c>
      <c r="U4" t="s">
        <v>42</v>
      </c>
      <c r="V4" t="str">
        <f>LEFT(RIGHT(_xlfn.BASE(C4+2^16,2),4),1)</f>
        <v>0</v>
      </c>
      <c r="W4" t="str">
        <f>LEFT(RIGHT(_xlfn.BASE(C4+2^16,2),3),1)</f>
        <v>0</v>
      </c>
      <c r="X4" t="str">
        <f>LEFT(RIGHT(_xlfn.BASE(C4+2^16,2),2),1)</f>
        <v>0</v>
      </c>
      <c r="Y4" t="str">
        <f>LEFT(RIGHT(_xlfn.BASE(C4+2^16,2),1),1)</f>
        <v>1</v>
      </c>
    </row>
    <row r="5" spans="1:42" x14ac:dyDescent="0.25">
      <c r="A5" s="1" t="s">
        <v>2</v>
      </c>
      <c r="B5" s="1" t="s">
        <v>13</v>
      </c>
      <c r="C5">
        <f>C2</f>
        <v>16487</v>
      </c>
      <c r="E5" s="1" t="s">
        <v>25</v>
      </c>
      <c r="F5" s="3"/>
      <c r="G5" t="str">
        <f>LEFT(RIGHT(_xlfn.BASE(C5+2^16,2),16),1)</f>
        <v>0</v>
      </c>
      <c r="H5" t="str">
        <f>LEFT(RIGHT(_xlfn.BASE(C5+2^16,2),15),1)</f>
        <v>1</v>
      </c>
      <c r="I5" t="str">
        <f>LEFT(RIGHT(_xlfn.BASE(C5+2^16,2),14),1)</f>
        <v>0</v>
      </c>
      <c r="J5" t="str">
        <f>LEFT(RIGHT(_xlfn.BASE(C5+2^16,2),13),1)</f>
        <v>0</v>
      </c>
      <c r="K5" t="s">
        <v>42</v>
      </c>
      <c r="L5" t="str">
        <f>LEFT(RIGHT(_xlfn.BASE(C5+2^16,2),12),1)</f>
        <v>0</v>
      </c>
      <c r="M5" t="str">
        <f>LEFT(RIGHT(_xlfn.BASE(C5+2^16,2),11),1)</f>
        <v>0</v>
      </c>
      <c r="N5" t="str">
        <f>LEFT(RIGHT(_xlfn.BASE(C5+2^16,2),10),1)</f>
        <v>0</v>
      </c>
      <c r="O5" t="str">
        <f t="shared" ref="O5:O15" si="0">LEFT(RIGHT(_xlfn.BASE(C5+2^16,2),9),1)</f>
        <v>0</v>
      </c>
      <c r="P5" t="s">
        <v>42</v>
      </c>
      <c r="Q5" t="str">
        <f>LEFT(RIGHT(_xlfn.BASE(C5+2^16,2),8),1)</f>
        <v>0</v>
      </c>
      <c r="R5" t="str">
        <f>LEFT(RIGHT(_xlfn.BASE(C5+2^16,2),7),1)</f>
        <v>1</v>
      </c>
      <c r="S5" t="str">
        <f>LEFT(RIGHT(_xlfn.BASE(C5+2^16,2),6),1)</f>
        <v>1</v>
      </c>
      <c r="T5" t="str">
        <f>LEFT(RIGHT(_xlfn.BASE(C5+2^16,2),5),1)</f>
        <v>0</v>
      </c>
      <c r="U5" t="s">
        <v>42</v>
      </c>
      <c r="V5" t="str">
        <f>LEFT(RIGHT(_xlfn.BASE(C5+2^16,2),4),1)</f>
        <v>0</v>
      </c>
      <c r="W5" t="str">
        <f>LEFT(RIGHT(_xlfn.BASE(C5+2^16,2),3),1)</f>
        <v>1</v>
      </c>
      <c r="X5" t="str">
        <f>LEFT(RIGHT(_xlfn.BASE(C5+2^16,2),2),1)</f>
        <v>1</v>
      </c>
      <c r="Y5" t="str">
        <f>LEFT(RIGHT(_xlfn.BASE(C5+2^16,2),1),1)</f>
        <v>1</v>
      </c>
    </row>
    <row r="6" spans="1:42" x14ac:dyDescent="0.25">
      <c r="A6" s="1" t="s">
        <v>3</v>
      </c>
      <c r="B6" s="1" t="s">
        <v>14</v>
      </c>
      <c r="C6">
        <f>C1+C2</f>
        <v>32568</v>
      </c>
      <c r="E6" s="1" t="s">
        <v>26</v>
      </c>
      <c r="F6" s="3"/>
      <c r="G6" t="str">
        <f t="shared" ref="G6:G9" si="1">LEFT(RIGHT(_xlfn.BASE(C6+2^16,2),16),1)</f>
        <v>0</v>
      </c>
      <c r="H6" t="str">
        <f t="shared" ref="H6:H9" si="2">LEFT(RIGHT(_xlfn.BASE(C6+2^16,2),15),1)</f>
        <v>1</v>
      </c>
      <c r="I6" t="str">
        <f t="shared" ref="I6:I9" si="3">LEFT(RIGHT(_xlfn.BASE(C6+2^16,2),14),1)</f>
        <v>1</v>
      </c>
      <c r="J6" t="str">
        <f t="shared" ref="J6:J9" si="4">LEFT(RIGHT(_xlfn.BASE(C6+2^16,2),13),1)</f>
        <v>1</v>
      </c>
      <c r="K6" t="s">
        <v>42</v>
      </c>
      <c r="L6" t="str">
        <f t="shared" ref="L6:L9" si="5">LEFT(RIGHT(_xlfn.BASE(C6+2^16,2),12),1)</f>
        <v>1</v>
      </c>
      <c r="M6" t="str">
        <f t="shared" ref="M6:M9" si="6">LEFT(RIGHT(_xlfn.BASE(C6+2^16,2),11),1)</f>
        <v>1</v>
      </c>
      <c r="N6" t="str">
        <f t="shared" ref="N6:N9" si="7">LEFT(RIGHT(_xlfn.BASE(C6+2^16,2),10),1)</f>
        <v>1</v>
      </c>
      <c r="O6" t="str">
        <f t="shared" si="0"/>
        <v>1</v>
      </c>
      <c r="P6" t="s">
        <v>42</v>
      </c>
      <c r="Q6" t="str">
        <f t="shared" ref="Q6:Q9" si="8">LEFT(RIGHT(_xlfn.BASE(C6+2^16,2),8),1)</f>
        <v>0</v>
      </c>
      <c r="R6" t="str">
        <f t="shared" ref="R6:R9" si="9">LEFT(RIGHT(_xlfn.BASE(C6+2^16,2),7),1)</f>
        <v>0</v>
      </c>
      <c r="S6" t="str">
        <f t="shared" ref="S6:S9" si="10">LEFT(RIGHT(_xlfn.BASE(C6+2^16,2),6),1)</f>
        <v>1</v>
      </c>
      <c r="T6" t="str">
        <f t="shared" ref="T6:T9" si="11">LEFT(RIGHT(_xlfn.BASE(C6+2^16,2),5),1)</f>
        <v>1</v>
      </c>
      <c r="U6" t="s">
        <v>42</v>
      </c>
      <c r="V6" t="str">
        <f t="shared" ref="V6:V9" si="12">LEFT(RIGHT(_xlfn.BASE(C6+2^16,2),4),1)</f>
        <v>1</v>
      </c>
      <c r="W6" t="str">
        <f t="shared" ref="W6:W9" si="13">LEFT(RIGHT(_xlfn.BASE(C6+2^16,2),3),1)</f>
        <v>0</v>
      </c>
      <c r="X6" t="str">
        <f t="shared" ref="X6:X9" si="14">LEFT(RIGHT(_xlfn.BASE(C6+2^16,2),2),1)</f>
        <v>0</v>
      </c>
      <c r="Y6" t="str">
        <f t="shared" ref="Y6:Y9" si="15">LEFT(RIGHT(_xlfn.BASE(C6+2^16,2),1),1)</f>
        <v>0</v>
      </c>
    </row>
    <row r="7" spans="1:42" x14ac:dyDescent="0.25">
      <c r="A7" s="1" t="s">
        <v>4</v>
      </c>
      <c r="B7" s="1" t="s">
        <v>15</v>
      </c>
      <c r="C7">
        <f>C1+C2+C2</f>
        <v>49055</v>
      </c>
      <c r="E7" s="1" t="s">
        <v>27</v>
      </c>
      <c r="F7" s="3"/>
      <c r="G7" t="str">
        <f t="shared" si="1"/>
        <v>1</v>
      </c>
      <c r="H7" t="str">
        <f t="shared" si="2"/>
        <v>0</v>
      </c>
      <c r="I7" t="str">
        <f t="shared" si="3"/>
        <v>1</v>
      </c>
      <c r="J7" t="str">
        <f t="shared" si="4"/>
        <v>1</v>
      </c>
      <c r="K7" t="s">
        <v>42</v>
      </c>
      <c r="L7" t="str">
        <f t="shared" si="5"/>
        <v>1</v>
      </c>
      <c r="M7" t="str">
        <f t="shared" si="6"/>
        <v>1</v>
      </c>
      <c r="N7" t="str">
        <f t="shared" si="7"/>
        <v>1</v>
      </c>
      <c r="O7" t="str">
        <f t="shared" si="0"/>
        <v>1</v>
      </c>
      <c r="P7" t="s">
        <v>42</v>
      </c>
      <c r="Q7" t="str">
        <f t="shared" si="8"/>
        <v>1</v>
      </c>
      <c r="R7" t="str">
        <f t="shared" si="9"/>
        <v>0</v>
      </c>
      <c r="S7" t="str">
        <f t="shared" si="10"/>
        <v>0</v>
      </c>
      <c r="T7" t="str">
        <f t="shared" si="11"/>
        <v>1</v>
      </c>
      <c r="U7" t="s">
        <v>42</v>
      </c>
      <c r="V7" t="str">
        <f t="shared" si="12"/>
        <v>1</v>
      </c>
      <c r="W7" t="str">
        <f t="shared" si="13"/>
        <v>1</v>
      </c>
      <c r="X7" t="str">
        <f t="shared" si="14"/>
        <v>1</v>
      </c>
      <c r="Y7" t="str">
        <f t="shared" si="15"/>
        <v>1</v>
      </c>
    </row>
    <row r="8" spans="1:42" x14ac:dyDescent="0.25">
      <c r="A8" s="1" t="s">
        <v>5</v>
      </c>
      <c r="B8" s="1" t="s">
        <v>16</v>
      </c>
      <c r="C8">
        <f>C2-C1</f>
        <v>406</v>
      </c>
      <c r="E8" s="1" t="s">
        <v>28</v>
      </c>
      <c r="F8" s="3"/>
      <c r="G8" t="str">
        <f t="shared" si="1"/>
        <v>0</v>
      </c>
      <c r="H8" t="str">
        <f t="shared" si="2"/>
        <v>0</v>
      </c>
      <c r="I8" t="str">
        <f t="shared" si="3"/>
        <v>0</v>
      </c>
      <c r="J8" t="str">
        <f t="shared" si="4"/>
        <v>0</v>
      </c>
      <c r="K8" t="s">
        <v>42</v>
      </c>
      <c r="L8" t="str">
        <f t="shared" si="5"/>
        <v>0</v>
      </c>
      <c r="M8" t="str">
        <f t="shared" si="6"/>
        <v>0</v>
      </c>
      <c r="N8" t="str">
        <f t="shared" si="7"/>
        <v>0</v>
      </c>
      <c r="O8" t="str">
        <f t="shared" si="0"/>
        <v>1</v>
      </c>
      <c r="P8" t="s">
        <v>42</v>
      </c>
      <c r="Q8" t="str">
        <f t="shared" si="8"/>
        <v>1</v>
      </c>
      <c r="R8" t="str">
        <f t="shared" si="9"/>
        <v>0</v>
      </c>
      <c r="S8" t="str">
        <f t="shared" si="10"/>
        <v>0</v>
      </c>
      <c r="T8" t="str">
        <f t="shared" si="11"/>
        <v>1</v>
      </c>
      <c r="U8" t="s">
        <v>42</v>
      </c>
      <c r="V8" t="str">
        <f t="shared" si="12"/>
        <v>0</v>
      </c>
      <c r="W8" t="str">
        <f t="shared" si="13"/>
        <v>1</v>
      </c>
      <c r="X8" t="str">
        <f t="shared" si="14"/>
        <v>1</v>
      </c>
      <c r="Y8" t="str">
        <f t="shared" si="15"/>
        <v>0</v>
      </c>
    </row>
    <row r="9" spans="1:42" x14ac:dyDescent="0.25">
      <c r="A9" s="1" t="s">
        <v>6</v>
      </c>
      <c r="B9" s="1" t="s">
        <v>17</v>
      </c>
      <c r="C9">
        <f>65536 - C7</f>
        <v>16481</v>
      </c>
      <c r="E9" s="1" t="s">
        <v>35</v>
      </c>
      <c r="F9" s="3"/>
      <c r="G9" t="str">
        <f t="shared" si="1"/>
        <v>0</v>
      </c>
      <c r="H9" t="str">
        <f t="shared" si="2"/>
        <v>1</v>
      </c>
      <c r="I9" t="str">
        <f t="shared" si="3"/>
        <v>0</v>
      </c>
      <c r="J9" t="str">
        <f t="shared" si="4"/>
        <v>0</v>
      </c>
      <c r="K9" t="s">
        <v>42</v>
      </c>
      <c r="L9" t="str">
        <f t="shared" si="5"/>
        <v>0</v>
      </c>
      <c r="M9" t="str">
        <f t="shared" si="6"/>
        <v>0</v>
      </c>
      <c r="N9" t="str">
        <f t="shared" si="7"/>
        <v>0</v>
      </c>
      <c r="O9" t="str">
        <f t="shared" si="0"/>
        <v>0</v>
      </c>
      <c r="P9" t="s">
        <v>42</v>
      </c>
      <c r="Q9" t="str">
        <f t="shared" si="8"/>
        <v>0</v>
      </c>
      <c r="R9" t="str">
        <f t="shared" si="9"/>
        <v>1</v>
      </c>
      <c r="S9" t="str">
        <f t="shared" si="10"/>
        <v>1</v>
      </c>
      <c r="T9" t="str">
        <f t="shared" si="11"/>
        <v>0</v>
      </c>
      <c r="U9" t="s">
        <v>42</v>
      </c>
      <c r="V9" t="str">
        <f t="shared" si="12"/>
        <v>0</v>
      </c>
      <c r="W9" t="str">
        <f t="shared" si="13"/>
        <v>0</v>
      </c>
      <c r="X9" t="str">
        <f t="shared" si="14"/>
        <v>0</v>
      </c>
      <c r="Y9" t="str">
        <f t="shared" si="15"/>
        <v>1</v>
      </c>
    </row>
    <row r="10" spans="1:42" x14ac:dyDescent="0.25">
      <c r="A10" s="1" t="s">
        <v>7</v>
      </c>
      <c r="B10" s="2" t="s">
        <v>18</v>
      </c>
      <c r="C10">
        <f t="shared" ref="C10:C15" si="16">-C4</f>
        <v>-16081</v>
      </c>
      <c r="E10" s="1" t="s">
        <v>34</v>
      </c>
      <c r="F10" s="2" t="s">
        <v>36</v>
      </c>
      <c r="G10" t="str">
        <f t="shared" ref="G10:G15" si="17">LEFT(RIGHT(_xlfn.BASE(C10+2^16,2),16),1)</f>
        <v>1</v>
      </c>
      <c r="H10" t="str">
        <f t="shared" ref="H10:H15" si="18">LEFT(RIGHT(_xlfn.BASE(C10+2^16,2),15),1)</f>
        <v>1</v>
      </c>
      <c r="I10" t="str">
        <f t="shared" ref="I10:I15" si="19">LEFT(RIGHT(_xlfn.BASE(C10+2^16,2),14),1)</f>
        <v>0</v>
      </c>
      <c r="J10" t="str">
        <f t="shared" ref="J10:J15" si="20">LEFT(RIGHT(_xlfn.BASE(C10+2^16,2),13),1)</f>
        <v>0</v>
      </c>
      <c r="K10" t="s">
        <v>42</v>
      </c>
      <c r="L10" t="str">
        <f t="shared" ref="L10:L15" si="21">LEFT(RIGHT(_xlfn.BASE(C10+2^16,2),12),1)</f>
        <v>0</v>
      </c>
      <c r="M10" t="str">
        <f t="shared" ref="M10:M15" si="22">LEFT(RIGHT(_xlfn.BASE(C10+2^16,2),11),1)</f>
        <v>0</v>
      </c>
      <c r="N10" t="str">
        <f t="shared" ref="N10:N15" si="23">LEFT(RIGHT(_xlfn.BASE(C10+2^16,2),10),1)</f>
        <v>0</v>
      </c>
      <c r="O10" t="str">
        <f t="shared" si="0"/>
        <v>1</v>
      </c>
      <c r="P10" t="s">
        <v>42</v>
      </c>
      <c r="Q10" t="str">
        <f t="shared" ref="Q10:Q15" si="24">LEFT(RIGHT(_xlfn.BASE(C10+2^16,2),8),1)</f>
        <v>0</v>
      </c>
      <c r="R10" t="str">
        <f t="shared" ref="R10:R15" si="25">LEFT(RIGHT(_xlfn.BASE(C10+2^16,2),7),1)</f>
        <v>0</v>
      </c>
      <c r="S10" t="str">
        <f t="shared" ref="S10:S15" si="26">LEFT(RIGHT(_xlfn.BASE(C10+2^16,2),6),1)</f>
        <v>1</v>
      </c>
      <c r="T10" t="str">
        <f t="shared" ref="T10:T15" si="27">LEFT(RIGHT(_xlfn.BASE(C10+2^16,2),5),1)</f>
        <v>0</v>
      </c>
      <c r="U10" t="s">
        <v>42</v>
      </c>
      <c r="V10" t="str">
        <f t="shared" ref="V10:V15" si="28">LEFT(RIGHT(_xlfn.BASE(C10+2^16,2),4),1)</f>
        <v>1</v>
      </c>
      <c r="W10" t="str">
        <f t="shared" ref="W10:W15" si="29">LEFT(RIGHT(_xlfn.BASE(C10+2^16,2),3),1)</f>
        <v>1</v>
      </c>
      <c r="X10" t="str">
        <f t="shared" ref="X10:X15" si="30">LEFT(RIGHT(_xlfn.BASE(C10+2^16,2),2),1)</f>
        <v>1</v>
      </c>
      <c r="Y10" t="str">
        <f t="shared" ref="Y10:Y15" si="31">LEFT(RIGHT(_xlfn.BASE(C10+2^16,2),1),1)</f>
        <v>1</v>
      </c>
    </row>
    <row r="11" spans="1:42" x14ac:dyDescent="0.25">
      <c r="A11" s="1" t="s">
        <v>8</v>
      </c>
      <c r="B11" s="2" t="s">
        <v>19</v>
      </c>
      <c r="C11">
        <f t="shared" si="16"/>
        <v>-16487</v>
      </c>
      <c r="E11" s="1" t="s">
        <v>33</v>
      </c>
      <c r="F11" s="2" t="s">
        <v>37</v>
      </c>
      <c r="G11" t="str">
        <f t="shared" si="17"/>
        <v>1</v>
      </c>
      <c r="H11" t="str">
        <f t="shared" si="18"/>
        <v>0</v>
      </c>
      <c r="I11" t="str">
        <f t="shared" si="19"/>
        <v>1</v>
      </c>
      <c r="J11" t="str">
        <f t="shared" si="20"/>
        <v>1</v>
      </c>
      <c r="K11" t="s">
        <v>42</v>
      </c>
      <c r="L11" t="str">
        <f t="shared" si="21"/>
        <v>1</v>
      </c>
      <c r="M11" t="str">
        <f t="shared" si="22"/>
        <v>1</v>
      </c>
      <c r="N11" t="str">
        <f t="shared" si="23"/>
        <v>1</v>
      </c>
      <c r="O11" t="str">
        <f t="shared" si="0"/>
        <v>1</v>
      </c>
      <c r="P11" t="s">
        <v>42</v>
      </c>
      <c r="Q11" t="str">
        <f t="shared" si="24"/>
        <v>1</v>
      </c>
      <c r="R11" t="str">
        <f t="shared" si="25"/>
        <v>0</v>
      </c>
      <c r="S11" t="str">
        <f t="shared" si="26"/>
        <v>0</v>
      </c>
      <c r="T11" t="str">
        <f t="shared" si="27"/>
        <v>1</v>
      </c>
      <c r="U11" t="s">
        <v>42</v>
      </c>
      <c r="V11" t="str">
        <f t="shared" si="28"/>
        <v>1</v>
      </c>
      <c r="W11" t="str">
        <f t="shared" si="29"/>
        <v>0</v>
      </c>
      <c r="X11" t="str">
        <f t="shared" si="30"/>
        <v>0</v>
      </c>
      <c r="Y11" t="str">
        <f t="shared" si="31"/>
        <v>1</v>
      </c>
    </row>
    <row r="12" spans="1:42" x14ac:dyDescent="0.25">
      <c r="A12" s="1" t="s">
        <v>9</v>
      </c>
      <c r="B12" s="2" t="s">
        <v>20</v>
      </c>
      <c r="C12">
        <f t="shared" si="16"/>
        <v>-32568</v>
      </c>
      <c r="E12" s="1" t="s">
        <v>32</v>
      </c>
      <c r="F12" s="2" t="s">
        <v>38</v>
      </c>
      <c r="G12" t="str">
        <f t="shared" si="17"/>
        <v>1</v>
      </c>
      <c r="H12" t="str">
        <f t="shared" si="18"/>
        <v>0</v>
      </c>
      <c r="I12" t="str">
        <f t="shared" si="19"/>
        <v>0</v>
      </c>
      <c r="J12" t="str">
        <f t="shared" si="20"/>
        <v>0</v>
      </c>
      <c r="K12" t="s">
        <v>42</v>
      </c>
      <c r="L12" t="str">
        <f t="shared" si="21"/>
        <v>0</v>
      </c>
      <c r="M12" t="str">
        <f t="shared" si="22"/>
        <v>0</v>
      </c>
      <c r="N12" t="str">
        <f t="shared" si="23"/>
        <v>0</v>
      </c>
      <c r="O12" t="str">
        <f t="shared" si="0"/>
        <v>0</v>
      </c>
      <c r="P12" t="s">
        <v>42</v>
      </c>
      <c r="Q12" t="str">
        <f t="shared" si="24"/>
        <v>1</v>
      </c>
      <c r="R12" t="str">
        <f t="shared" si="25"/>
        <v>1</v>
      </c>
      <c r="S12" t="str">
        <f t="shared" si="26"/>
        <v>0</v>
      </c>
      <c r="T12" t="str">
        <f t="shared" si="27"/>
        <v>0</v>
      </c>
      <c r="U12" t="s">
        <v>42</v>
      </c>
      <c r="V12" t="str">
        <f t="shared" si="28"/>
        <v>1</v>
      </c>
      <c r="W12" t="str">
        <f t="shared" si="29"/>
        <v>0</v>
      </c>
      <c r="X12" t="str">
        <f t="shared" si="30"/>
        <v>0</v>
      </c>
      <c r="Y12" t="str">
        <f t="shared" si="31"/>
        <v>0</v>
      </c>
    </row>
    <row r="13" spans="1:42" x14ac:dyDescent="0.25">
      <c r="A13" s="1" t="s">
        <v>10</v>
      </c>
      <c r="B13" s="2" t="s">
        <v>21</v>
      </c>
      <c r="C13">
        <f t="shared" si="16"/>
        <v>-49055</v>
      </c>
      <c r="E13" s="1" t="s">
        <v>31</v>
      </c>
      <c r="F13" s="2" t="s">
        <v>39</v>
      </c>
      <c r="G13" t="str">
        <f>LEFT(RIGHT(_xlfn.BASE(C13+2^17,2),16),1)</f>
        <v>0</v>
      </c>
      <c r="H13" t="str">
        <f>LEFT(RIGHT(_xlfn.BASE(C13+2^17,2),15),1)</f>
        <v>1</v>
      </c>
      <c r="I13" t="str">
        <f>LEFT(RIGHT(_xlfn.BASE(C13+2^17,2),14),1)</f>
        <v>0</v>
      </c>
      <c r="J13" t="str">
        <f>LEFT(RIGHT(_xlfn.BASE(C13+2^17,2),13),1)</f>
        <v>0</v>
      </c>
      <c r="K13" t="s">
        <v>42</v>
      </c>
      <c r="L13" t="str">
        <f>LEFT(RIGHT(_xlfn.BASE(C13+2^17,2),12),1)</f>
        <v>0</v>
      </c>
      <c r="M13" t="str">
        <f>LEFT(RIGHT(_xlfn.BASE(C13+2^17,2),11),1)</f>
        <v>0</v>
      </c>
      <c r="N13" t="str">
        <f>LEFT(RIGHT(_xlfn.BASE(C13+2^17,2),10),1)</f>
        <v>0</v>
      </c>
      <c r="O13" t="str">
        <f t="shared" si="0"/>
        <v>0</v>
      </c>
      <c r="P13" t="s">
        <v>42</v>
      </c>
      <c r="Q13" t="str">
        <f>LEFT(RIGHT(_xlfn.BASE(C13+2^17,2),8),1)</f>
        <v>0</v>
      </c>
      <c r="R13" t="str">
        <f>LEFT(RIGHT(_xlfn.BASE(C13+2^17,2),7),1)</f>
        <v>1</v>
      </c>
      <c r="S13" t="str">
        <f>LEFT(RIGHT(_xlfn.BASE(C13+2^17,2),6),1)</f>
        <v>1</v>
      </c>
      <c r="T13" t="str">
        <f>LEFT(RIGHT(_xlfn.BASE(C13+2^17,2),5),1)</f>
        <v>0</v>
      </c>
      <c r="U13" t="s">
        <v>42</v>
      </c>
      <c r="V13" t="str">
        <f>LEFT(RIGHT(_xlfn.BASE(C13+2^17,2),4),1)</f>
        <v>0</v>
      </c>
      <c r="W13" t="str">
        <f>LEFT(RIGHT(_xlfn.BASE(C13+2^17,2),3),1)</f>
        <v>0</v>
      </c>
      <c r="X13" t="str">
        <f>LEFT(RIGHT(_xlfn.BASE(C13+2^17,2),2),1)</f>
        <v>0</v>
      </c>
      <c r="Y13" t="str">
        <f>LEFT(RIGHT(_xlfn.BASE(C13+2^17,2),1),1)</f>
        <v>1</v>
      </c>
      <c r="AA13" s="8"/>
    </row>
    <row r="14" spans="1:42" x14ac:dyDescent="0.25">
      <c r="A14" s="1" t="s">
        <v>11</v>
      </c>
      <c r="B14" s="2" t="s">
        <v>22</v>
      </c>
      <c r="C14">
        <f t="shared" si="16"/>
        <v>-406</v>
      </c>
      <c r="E14" s="1" t="s">
        <v>30</v>
      </c>
      <c r="F14" s="2" t="s">
        <v>40</v>
      </c>
      <c r="G14" t="str">
        <f t="shared" si="17"/>
        <v>1</v>
      </c>
      <c r="H14" t="str">
        <f t="shared" si="18"/>
        <v>1</v>
      </c>
      <c r="I14" t="str">
        <f t="shared" si="19"/>
        <v>1</v>
      </c>
      <c r="J14" t="str">
        <f t="shared" si="20"/>
        <v>1</v>
      </c>
      <c r="K14" t="s">
        <v>42</v>
      </c>
      <c r="L14" t="str">
        <f t="shared" si="21"/>
        <v>1</v>
      </c>
      <c r="M14" t="str">
        <f t="shared" si="22"/>
        <v>1</v>
      </c>
      <c r="N14" t="str">
        <f t="shared" si="23"/>
        <v>1</v>
      </c>
      <c r="O14" t="str">
        <f t="shared" si="0"/>
        <v>0</v>
      </c>
      <c r="P14" t="s">
        <v>42</v>
      </c>
      <c r="Q14" t="str">
        <f t="shared" si="24"/>
        <v>0</v>
      </c>
      <c r="R14" t="str">
        <f t="shared" si="25"/>
        <v>1</v>
      </c>
      <c r="S14" t="str">
        <f t="shared" si="26"/>
        <v>1</v>
      </c>
      <c r="T14" t="str">
        <f t="shared" si="27"/>
        <v>0</v>
      </c>
      <c r="U14" t="s">
        <v>42</v>
      </c>
      <c r="V14" t="str">
        <f t="shared" si="28"/>
        <v>1</v>
      </c>
      <c r="W14" t="str">
        <f t="shared" si="29"/>
        <v>0</v>
      </c>
      <c r="X14" t="str">
        <f t="shared" si="30"/>
        <v>1</v>
      </c>
      <c r="Y14" t="str">
        <f t="shared" si="31"/>
        <v>0</v>
      </c>
      <c r="AA14" s="7"/>
    </row>
    <row r="15" spans="1:42" x14ac:dyDescent="0.25">
      <c r="A15" s="1" t="s">
        <v>12</v>
      </c>
      <c r="B15" s="2" t="s">
        <v>23</v>
      </c>
      <c r="C15">
        <f t="shared" si="16"/>
        <v>-16481</v>
      </c>
      <c r="E15" s="1" t="s">
        <v>29</v>
      </c>
      <c r="F15" s="2" t="s">
        <v>41</v>
      </c>
      <c r="G15" t="str">
        <f t="shared" si="17"/>
        <v>1</v>
      </c>
      <c r="H15" t="str">
        <f t="shared" si="18"/>
        <v>0</v>
      </c>
      <c r="I15" t="str">
        <f t="shared" si="19"/>
        <v>1</v>
      </c>
      <c r="J15" t="str">
        <f t="shared" si="20"/>
        <v>1</v>
      </c>
      <c r="K15" t="s">
        <v>42</v>
      </c>
      <c r="L15" t="str">
        <f t="shared" si="21"/>
        <v>1</v>
      </c>
      <c r="M15" t="str">
        <f t="shared" si="22"/>
        <v>1</v>
      </c>
      <c r="N15" t="str">
        <f t="shared" si="23"/>
        <v>1</v>
      </c>
      <c r="O15" t="str">
        <f t="shared" si="0"/>
        <v>1</v>
      </c>
      <c r="P15" t="s">
        <v>42</v>
      </c>
      <c r="Q15" t="str">
        <f t="shared" si="24"/>
        <v>1</v>
      </c>
      <c r="R15" t="str">
        <f t="shared" si="25"/>
        <v>0</v>
      </c>
      <c r="S15" t="str">
        <f t="shared" si="26"/>
        <v>0</v>
      </c>
      <c r="T15" t="str">
        <f t="shared" si="27"/>
        <v>1</v>
      </c>
      <c r="U15" t="s">
        <v>42</v>
      </c>
      <c r="V15" t="str">
        <f t="shared" si="28"/>
        <v>1</v>
      </c>
      <c r="W15" t="str">
        <f t="shared" si="29"/>
        <v>1</v>
      </c>
      <c r="X15" t="str">
        <f t="shared" si="30"/>
        <v>1</v>
      </c>
      <c r="Y15" t="str">
        <f t="shared" si="31"/>
        <v>1</v>
      </c>
    </row>
    <row r="16" spans="1:42" x14ac:dyDescent="0.25">
      <c r="G16" s="15">
        <f t="shared" ref="G16:X16" si="32">IF(H16+H17+H18&gt;=2,1,0)</f>
        <v>0</v>
      </c>
      <c r="H16" s="15">
        <f t="shared" si="32"/>
        <v>0</v>
      </c>
      <c r="I16" s="15">
        <f t="shared" si="32"/>
        <v>0</v>
      </c>
      <c r="J16" s="15">
        <f>IF(L16+L17+L18&gt;=2,1,0)</f>
        <v>0</v>
      </c>
      <c r="K16" s="15" t="s">
        <v>42</v>
      </c>
      <c r="L16" s="15">
        <f t="shared" si="32"/>
        <v>0</v>
      </c>
      <c r="M16" s="15">
        <f t="shared" si="32"/>
        <v>0</v>
      </c>
      <c r="N16" s="15">
        <f t="shared" si="32"/>
        <v>0</v>
      </c>
      <c r="O16" s="15">
        <f>IF(Q16+Q17+Q18&gt;=2,1,0)</f>
        <v>1</v>
      </c>
      <c r="P16" s="15" t="s">
        <v>42</v>
      </c>
      <c r="Q16" s="15">
        <f t="shared" si="32"/>
        <v>1</v>
      </c>
      <c r="R16" s="15">
        <f t="shared" si="32"/>
        <v>0</v>
      </c>
      <c r="S16" s="15">
        <f t="shared" si="32"/>
        <v>0</v>
      </c>
      <c r="T16" s="15">
        <f>IF(V16+V17+V18&gt;=2,1,0)</f>
        <v>0</v>
      </c>
      <c r="U16" s="15" t="s">
        <v>42</v>
      </c>
      <c r="V16" s="15">
        <f t="shared" si="32"/>
        <v>1</v>
      </c>
      <c r="W16" s="15">
        <f t="shared" si="32"/>
        <v>1</v>
      </c>
      <c r="X16" s="15">
        <f t="shared" si="32"/>
        <v>1</v>
      </c>
      <c r="Y16" s="15">
        <f>IF(Z16+Z17+Z18&gt;=2,1,0)</f>
        <v>0</v>
      </c>
      <c r="AK16" s="11"/>
      <c r="AL16" s="11"/>
      <c r="AM16" s="11"/>
      <c r="AN16" s="11"/>
      <c r="AO16" s="11"/>
      <c r="AP16" s="11"/>
    </row>
    <row r="17" spans="4:42" x14ac:dyDescent="0.25">
      <c r="E17" s="1" t="s">
        <v>43</v>
      </c>
      <c r="G17" t="str">
        <f t="shared" ref="G17:Y17" si="33">G4</f>
        <v>0</v>
      </c>
      <c r="H17" t="str">
        <f t="shared" si="33"/>
        <v>0</v>
      </c>
      <c r="I17" t="str">
        <f t="shared" si="33"/>
        <v>1</v>
      </c>
      <c r="J17" t="str">
        <f t="shared" si="33"/>
        <v>1</v>
      </c>
      <c r="K17" t="str">
        <f t="shared" si="33"/>
        <v>.</v>
      </c>
      <c r="L17" t="str">
        <f t="shared" si="33"/>
        <v>1</v>
      </c>
      <c r="M17" t="str">
        <f t="shared" si="33"/>
        <v>1</v>
      </c>
      <c r="N17" t="str">
        <f t="shared" si="33"/>
        <v>1</v>
      </c>
      <c r="O17" t="str">
        <f t="shared" si="33"/>
        <v>0</v>
      </c>
      <c r="P17" t="str">
        <f t="shared" si="33"/>
        <v>.</v>
      </c>
      <c r="Q17" t="str">
        <f t="shared" si="33"/>
        <v>1</v>
      </c>
      <c r="R17" t="str">
        <f t="shared" si="33"/>
        <v>1</v>
      </c>
      <c r="S17" t="str">
        <f t="shared" si="33"/>
        <v>0</v>
      </c>
      <c r="T17" t="str">
        <f t="shared" si="33"/>
        <v>1</v>
      </c>
      <c r="U17" t="str">
        <f t="shared" si="33"/>
        <v>.</v>
      </c>
      <c r="V17" t="str">
        <f t="shared" si="33"/>
        <v>0</v>
      </c>
      <c r="W17" t="str">
        <f t="shared" si="33"/>
        <v>0</v>
      </c>
      <c r="X17" t="str">
        <f t="shared" si="33"/>
        <v>0</v>
      </c>
      <c r="Y17" t="str">
        <f t="shared" si="33"/>
        <v>1</v>
      </c>
      <c r="AE17" s="1" t="s">
        <v>59</v>
      </c>
      <c r="AG17">
        <f>C4</f>
        <v>16081</v>
      </c>
      <c r="AJ17" s="17" t="s">
        <v>70</v>
      </c>
      <c r="AK17" s="11"/>
      <c r="AL17" s="11"/>
      <c r="AM17" s="11"/>
      <c r="AN17" s="11"/>
      <c r="AO17" s="11"/>
      <c r="AP17" s="11"/>
    </row>
    <row r="18" spans="4:42" x14ac:dyDescent="0.25">
      <c r="D18" t="s">
        <v>48</v>
      </c>
      <c r="E18" s="1" t="s">
        <v>44</v>
      </c>
      <c r="G18" t="str">
        <f t="shared" ref="G18:Y18" si="34">G5</f>
        <v>0</v>
      </c>
      <c r="H18" t="str">
        <f t="shared" si="34"/>
        <v>1</v>
      </c>
      <c r="I18" t="str">
        <f t="shared" si="34"/>
        <v>0</v>
      </c>
      <c r="J18" t="str">
        <f t="shared" si="34"/>
        <v>0</v>
      </c>
      <c r="K18" t="str">
        <f t="shared" si="34"/>
        <v>.</v>
      </c>
      <c r="L18" t="str">
        <f t="shared" si="34"/>
        <v>0</v>
      </c>
      <c r="M18" t="str">
        <f t="shared" si="34"/>
        <v>0</v>
      </c>
      <c r="N18" t="str">
        <f t="shared" si="34"/>
        <v>0</v>
      </c>
      <c r="O18" t="str">
        <f t="shared" si="34"/>
        <v>0</v>
      </c>
      <c r="P18" t="str">
        <f t="shared" si="34"/>
        <v>.</v>
      </c>
      <c r="Q18" t="str">
        <f t="shared" si="34"/>
        <v>0</v>
      </c>
      <c r="R18" t="str">
        <f t="shared" si="34"/>
        <v>1</v>
      </c>
      <c r="S18" t="str">
        <f t="shared" si="34"/>
        <v>1</v>
      </c>
      <c r="T18" t="str">
        <f t="shared" si="34"/>
        <v>0</v>
      </c>
      <c r="U18" t="str">
        <f t="shared" si="34"/>
        <v>.</v>
      </c>
      <c r="V18" t="str">
        <f t="shared" si="34"/>
        <v>0</v>
      </c>
      <c r="W18" t="str">
        <f t="shared" si="34"/>
        <v>1</v>
      </c>
      <c r="X18" t="str">
        <f t="shared" si="34"/>
        <v>1</v>
      </c>
      <c r="Y18" t="str">
        <f t="shared" si="34"/>
        <v>1</v>
      </c>
      <c r="AD18" s="3" t="s">
        <v>48</v>
      </c>
      <c r="AE18" s="1" t="s">
        <v>60</v>
      </c>
      <c r="AG18">
        <f>C5</f>
        <v>16487</v>
      </c>
      <c r="AJ18" s="17"/>
      <c r="AK18" s="11"/>
      <c r="AL18" s="11"/>
      <c r="AM18" s="11"/>
      <c r="AN18" s="11"/>
      <c r="AO18" s="11"/>
      <c r="AP18" s="11"/>
    </row>
    <row r="19" spans="4:42" x14ac:dyDescent="0.25">
      <c r="E19" s="5" t="s">
        <v>45</v>
      </c>
      <c r="F19" s="4" t="s">
        <v>45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AE19" s="14" t="s">
        <v>61</v>
      </c>
      <c r="AF19" s="4" t="s">
        <v>61</v>
      </c>
      <c r="AG19" s="4" t="s">
        <v>62</v>
      </c>
      <c r="AJ19" s="17"/>
      <c r="AK19" s="11"/>
      <c r="AL19" s="11"/>
      <c r="AM19" s="11"/>
      <c r="AN19" s="11"/>
      <c r="AO19" s="11"/>
      <c r="AP19" s="11"/>
    </row>
    <row r="20" spans="4:42" ht="18" x14ac:dyDescent="0.35">
      <c r="G20">
        <f t="shared" ref="G20:R20" si="35">IF(G16+G17+G18=2,0,IF(OR(G16+G17+G18=1,G16+G17+G18=3),1,0))</f>
        <v>0</v>
      </c>
      <c r="H20">
        <f t="shared" si="35"/>
        <v>1</v>
      </c>
      <c r="I20">
        <f t="shared" si="35"/>
        <v>1</v>
      </c>
      <c r="J20">
        <f t="shared" si="35"/>
        <v>1</v>
      </c>
      <c r="K20" t="s">
        <v>42</v>
      </c>
      <c r="L20">
        <f t="shared" si="35"/>
        <v>1</v>
      </c>
      <c r="M20">
        <f t="shared" si="35"/>
        <v>1</v>
      </c>
      <c r="N20">
        <f t="shared" si="35"/>
        <v>1</v>
      </c>
      <c r="O20">
        <f t="shared" si="35"/>
        <v>1</v>
      </c>
      <c r="P20" t="s">
        <v>42</v>
      </c>
      <c r="Q20">
        <f t="shared" si="35"/>
        <v>0</v>
      </c>
      <c r="R20">
        <f t="shared" si="35"/>
        <v>0</v>
      </c>
      <c r="S20">
        <f>IF(S16+S17+S18=2,0,IF(OR(S16+S17+S18=1,S16+S17+S18=3),1,0))</f>
        <v>1</v>
      </c>
      <c r="T20">
        <f>IF(T16+T17+T18=2,0,IF(OR(T16+T17+T18=1,T16+T17+T18=3),1,0))</f>
        <v>1</v>
      </c>
      <c r="U20" t="s">
        <v>42</v>
      </c>
      <c r="V20">
        <f t="shared" ref="V20:Y20" si="36">IF(V16+V17+V18=2,0,IF(OR(V16+V17+V18=1,V16+V17+V18=3),1,0))</f>
        <v>1</v>
      </c>
      <c r="W20">
        <f t="shared" si="36"/>
        <v>0</v>
      </c>
      <c r="X20">
        <f t="shared" si="36"/>
        <v>0</v>
      </c>
      <c r="Y20">
        <f t="shared" si="36"/>
        <v>0</v>
      </c>
      <c r="Z20" s="3" t="s">
        <v>69</v>
      </c>
      <c r="AA20">
        <f>-BIN2DEC(_xlfn.NUMBERVALUE(G20))*2^15+BIN2DEC(_xlfn.NUMBERVALUE(H20&amp;I20&amp;J20&amp;L20&amp;M20&amp;N20&amp;O20))*2^8+BIN2DEC(_xlfn.NUMBERVALUE(Q20&amp;R20&amp;S20&amp;T20&amp;V20&amp;W20&amp;X20&amp;Y20))</f>
        <v>32568</v>
      </c>
      <c r="AE20" s="1"/>
      <c r="AG20">
        <f>AG17+AG18</f>
        <v>32568</v>
      </c>
      <c r="AH20" s="9" t="s">
        <v>63</v>
      </c>
      <c r="AJ20" s="17"/>
      <c r="AK20" s="11"/>
      <c r="AL20" s="11"/>
      <c r="AM20" s="11"/>
      <c r="AN20" s="11"/>
      <c r="AO20" s="11"/>
      <c r="AP20" s="11"/>
    </row>
    <row r="21" spans="4:42" x14ac:dyDescent="0.25">
      <c r="AE21" s="1"/>
    </row>
    <row r="22" spans="4:42" x14ac:dyDescent="0.25">
      <c r="H22" t="s">
        <v>47</v>
      </c>
      <c r="J22">
        <f>IF(G16+G17+G18&gt;=2,1,0)</f>
        <v>0</v>
      </c>
      <c r="M22" t="s">
        <v>54</v>
      </c>
      <c r="O22" cm="1">
        <f t="array" ref="O22">IF(MOD(SUM(Q20:T20+V20:Y20),2)=0,1,0)</f>
        <v>0</v>
      </c>
      <c r="R22" t="s">
        <v>55</v>
      </c>
      <c r="T22">
        <f>T16</f>
        <v>0</v>
      </c>
      <c r="W22" t="s">
        <v>56</v>
      </c>
      <c r="Y22" cm="1">
        <f t="array" ref="Y22">IF(SUM(G20:J20+L20:O20+Q20:T20+V20:Y20)=0,1,0)</f>
        <v>0</v>
      </c>
      <c r="AA22" s="1" t="s">
        <v>57</v>
      </c>
      <c r="AB22">
        <f>G20</f>
        <v>0</v>
      </c>
      <c r="AC22" s="1" t="s">
        <v>58</v>
      </c>
      <c r="AD22" s="3">
        <f>IF(_xlfn.BITXOR(G17,G18)=1,0,IF(_xlfn.NUMBERVALUE(G17)=_xlfn.NUMBERVALUE(G20),0,1))</f>
        <v>0</v>
      </c>
      <c r="AE22" s="1"/>
    </row>
    <row r="23" spans="4:42" x14ac:dyDescent="0.25">
      <c r="G23" s="12">
        <f t="shared" ref="G23:X23" si="37">IF(H23+H24+H25&gt;=2,1,0)</f>
        <v>1</v>
      </c>
      <c r="H23" s="12">
        <f t="shared" si="37"/>
        <v>0</v>
      </c>
      <c r="I23" s="12">
        <f t="shared" si="37"/>
        <v>0</v>
      </c>
      <c r="J23" s="12">
        <f>IF(L23+L24+L25&gt;=2,1,0)</f>
        <v>0</v>
      </c>
      <c r="K23" s="12" t="s">
        <v>42</v>
      </c>
      <c r="L23" s="12">
        <f t="shared" si="37"/>
        <v>0</v>
      </c>
      <c r="M23" s="12">
        <f t="shared" si="37"/>
        <v>0</v>
      </c>
      <c r="N23" s="12">
        <f t="shared" si="37"/>
        <v>0</v>
      </c>
      <c r="O23" s="12">
        <f>IF(Q23+Q24+Q25&gt;=2,1,0)</f>
        <v>0</v>
      </c>
      <c r="P23" s="12" t="s">
        <v>42</v>
      </c>
      <c r="Q23" s="12">
        <f t="shared" si="37"/>
        <v>1</v>
      </c>
      <c r="R23" s="12">
        <f t="shared" si="37"/>
        <v>1</v>
      </c>
      <c r="S23" s="12">
        <f t="shared" si="37"/>
        <v>0</v>
      </c>
      <c r="T23" s="12">
        <f>IF(V23+V24+V25&gt;=2,1,0)</f>
        <v>0</v>
      </c>
      <c r="U23" s="12" t="s">
        <v>42</v>
      </c>
      <c r="V23" s="12">
        <f t="shared" si="37"/>
        <v>0</v>
      </c>
      <c r="W23" s="12">
        <f t="shared" si="37"/>
        <v>0</v>
      </c>
      <c r="X23" s="12">
        <f t="shared" si="37"/>
        <v>0</v>
      </c>
      <c r="Y23" s="12">
        <f>IF(Z23+Z24+Z25&gt;=2,1,0)</f>
        <v>0</v>
      </c>
      <c r="AE23" s="1"/>
    </row>
    <row r="24" spans="4:42" x14ac:dyDescent="0.25">
      <c r="E24" s="1" t="s">
        <v>44</v>
      </c>
      <c r="G24" t="str">
        <f t="shared" ref="G24:Y24" si="38">G5</f>
        <v>0</v>
      </c>
      <c r="H24" t="str">
        <f t="shared" si="38"/>
        <v>1</v>
      </c>
      <c r="I24" t="str">
        <f t="shared" si="38"/>
        <v>0</v>
      </c>
      <c r="J24" t="str">
        <f t="shared" si="38"/>
        <v>0</v>
      </c>
      <c r="K24" t="str">
        <f t="shared" si="38"/>
        <v>.</v>
      </c>
      <c r="L24" t="str">
        <f t="shared" si="38"/>
        <v>0</v>
      </c>
      <c r="M24" t="str">
        <f t="shared" si="38"/>
        <v>0</v>
      </c>
      <c r="N24" t="str">
        <f t="shared" si="38"/>
        <v>0</v>
      </c>
      <c r="O24" t="str">
        <f t="shared" si="38"/>
        <v>0</v>
      </c>
      <c r="P24" t="str">
        <f t="shared" si="38"/>
        <v>.</v>
      </c>
      <c r="Q24" t="str">
        <f t="shared" si="38"/>
        <v>0</v>
      </c>
      <c r="R24" t="str">
        <f t="shared" si="38"/>
        <v>1</v>
      </c>
      <c r="S24" t="str">
        <f t="shared" si="38"/>
        <v>1</v>
      </c>
      <c r="T24" t="str">
        <f t="shared" si="38"/>
        <v>0</v>
      </c>
      <c r="U24" t="str">
        <f t="shared" si="38"/>
        <v>.</v>
      </c>
      <c r="V24" t="str">
        <f t="shared" si="38"/>
        <v>0</v>
      </c>
      <c r="W24" t="str">
        <f t="shared" si="38"/>
        <v>1</v>
      </c>
      <c r="X24" t="str">
        <f t="shared" si="38"/>
        <v>1</v>
      </c>
      <c r="Y24" t="str">
        <f t="shared" si="38"/>
        <v>1</v>
      </c>
      <c r="AE24" s="1" t="s">
        <v>60</v>
      </c>
      <c r="AG24">
        <f>C5</f>
        <v>16487</v>
      </c>
      <c r="AJ24" s="17" t="s">
        <v>74</v>
      </c>
    </row>
    <row r="25" spans="4:42" x14ac:dyDescent="0.25">
      <c r="D25" t="s">
        <v>48</v>
      </c>
      <c r="E25" s="1" t="s">
        <v>49</v>
      </c>
      <c r="G25" t="str">
        <f t="shared" ref="G25:Y25" si="39">G6</f>
        <v>0</v>
      </c>
      <c r="H25" t="str">
        <f t="shared" si="39"/>
        <v>1</v>
      </c>
      <c r="I25" t="str">
        <f t="shared" si="39"/>
        <v>1</v>
      </c>
      <c r="J25" t="str">
        <f t="shared" si="39"/>
        <v>1</v>
      </c>
      <c r="K25" t="str">
        <f t="shared" si="39"/>
        <v>.</v>
      </c>
      <c r="L25" t="str">
        <f t="shared" si="39"/>
        <v>1</v>
      </c>
      <c r="M25" t="str">
        <f t="shared" si="39"/>
        <v>1</v>
      </c>
      <c r="N25" t="str">
        <f t="shared" si="39"/>
        <v>1</v>
      </c>
      <c r="O25" t="str">
        <f t="shared" si="39"/>
        <v>1</v>
      </c>
      <c r="P25" t="str">
        <f t="shared" si="39"/>
        <v>.</v>
      </c>
      <c r="Q25" t="str">
        <f t="shared" si="39"/>
        <v>0</v>
      </c>
      <c r="R25" t="str">
        <f t="shared" si="39"/>
        <v>0</v>
      </c>
      <c r="S25" t="str">
        <f t="shared" si="39"/>
        <v>1</v>
      </c>
      <c r="T25" t="str">
        <f t="shared" si="39"/>
        <v>1</v>
      </c>
      <c r="U25" t="str">
        <f t="shared" si="39"/>
        <v>.</v>
      </c>
      <c r="V25" t="str">
        <f t="shared" si="39"/>
        <v>1</v>
      </c>
      <c r="W25" t="str">
        <f t="shared" si="39"/>
        <v>0</v>
      </c>
      <c r="X25" t="str">
        <f t="shared" si="39"/>
        <v>0</v>
      </c>
      <c r="Y25" t="str">
        <f t="shared" si="39"/>
        <v>0</v>
      </c>
      <c r="AD25" s="3" t="s">
        <v>48</v>
      </c>
      <c r="AE25" s="1" t="s">
        <v>64</v>
      </c>
      <c r="AG25">
        <f>C6</f>
        <v>32568</v>
      </c>
      <c r="AJ25" s="17"/>
    </row>
    <row r="26" spans="4:42" x14ac:dyDescent="0.25">
      <c r="E26" t="s">
        <v>45</v>
      </c>
      <c r="F26" t="s">
        <v>45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E26" s="14" t="s">
        <v>61</v>
      </c>
      <c r="AF26" s="4" t="s">
        <v>61</v>
      </c>
      <c r="AG26" s="4" t="s">
        <v>62</v>
      </c>
      <c r="AJ26" s="17"/>
    </row>
    <row r="27" spans="4:42" ht="18" x14ac:dyDescent="0.35">
      <c r="G27">
        <f t="shared" ref="G27:R27" si="40">IF(G23+G24+G25=2,0,IF(OR(G23+G24+G25=1,G23+G24+G25=3),1,0))</f>
        <v>1</v>
      </c>
      <c r="H27">
        <f t="shared" si="40"/>
        <v>0</v>
      </c>
      <c r="I27">
        <f t="shared" si="40"/>
        <v>1</v>
      </c>
      <c r="J27">
        <f t="shared" si="40"/>
        <v>1</v>
      </c>
      <c r="K27" t="s">
        <v>42</v>
      </c>
      <c r="L27">
        <f t="shared" si="40"/>
        <v>1</v>
      </c>
      <c r="M27">
        <f t="shared" si="40"/>
        <v>1</v>
      </c>
      <c r="N27">
        <f t="shared" si="40"/>
        <v>1</v>
      </c>
      <c r="O27">
        <f t="shared" si="40"/>
        <v>1</v>
      </c>
      <c r="P27" t="s">
        <v>42</v>
      </c>
      <c r="Q27">
        <f t="shared" si="40"/>
        <v>1</v>
      </c>
      <c r="R27">
        <f t="shared" si="40"/>
        <v>0</v>
      </c>
      <c r="S27">
        <f>IF(S23+S24+S25=2,0,IF(OR(S23+S24+S25=1,S23+S24+S25=3),1,0))</f>
        <v>0</v>
      </c>
      <c r="T27">
        <f>IF(T23+T24+T25=2,0,IF(OR(T23+T24+T25=1,T23+T24+T25=3),1,0))</f>
        <v>1</v>
      </c>
      <c r="U27" t="s">
        <v>42</v>
      </c>
      <c r="V27">
        <f t="shared" ref="V27:Y27" si="41">IF(V23+V24+V25=2,0,IF(OR(V23+V24+V25=1,V23+V24+V25=3),1,0))</f>
        <v>1</v>
      </c>
      <c r="W27">
        <f t="shared" si="41"/>
        <v>1</v>
      </c>
      <c r="X27">
        <f t="shared" si="41"/>
        <v>1</v>
      </c>
      <c r="Y27">
        <f t="shared" si="41"/>
        <v>1</v>
      </c>
      <c r="Z27" s="3" t="s">
        <v>69</v>
      </c>
      <c r="AA27">
        <f>-BIN2DEC(_xlfn.NUMBERVALUE(G27))*2^15+BIN2DEC(_xlfn.NUMBERVALUE(H27&amp;I27&amp;J27&amp;L27&amp;M27&amp;N27&amp;O27))*2^8+BIN2DEC(_xlfn.NUMBERVALUE(Q27&amp;R27&amp;S27&amp;T27&amp;V27&amp;W27&amp;X27&amp;Y27))</f>
        <v>-16481</v>
      </c>
      <c r="AE27" s="1"/>
      <c r="AG27">
        <f>AG24+AG25</f>
        <v>49055</v>
      </c>
      <c r="AH27" s="9" t="s">
        <v>63</v>
      </c>
      <c r="AJ27" s="17"/>
    </row>
    <row r="28" spans="4:42" x14ac:dyDescent="0.25">
      <c r="AE28" s="1"/>
    </row>
    <row r="29" spans="4:42" x14ac:dyDescent="0.25">
      <c r="H29" t="s">
        <v>47</v>
      </c>
      <c r="J29">
        <f>IF(G23+G24+G25&gt;=2,1,0)</f>
        <v>0</v>
      </c>
      <c r="M29" t="s">
        <v>54</v>
      </c>
      <c r="O29" cm="1">
        <f t="array" ref="O29">IF(MOD(SUM(Q27:T27+V27:Y27),2)=0,1,0)</f>
        <v>1</v>
      </c>
      <c r="R29" t="s">
        <v>55</v>
      </c>
      <c r="T29">
        <f>T23</f>
        <v>0</v>
      </c>
      <c r="W29" t="s">
        <v>56</v>
      </c>
      <c r="Y29" cm="1">
        <f t="array" ref="Y29">IF(SUM(G27:J27+L27:O27+Q27:T27+V27:Y27)=0,1,0)</f>
        <v>0</v>
      </c>
      <c r="AA29" s="1" t="s">
        <v>57</v>
      </c>
      <c r="AB29">
        <f>G27</f>
        <v>1</v>
      </c>
      <c r="AC29" s="1" t="s">
        <v>58</v>
      </c>
      <c r="AD29" s="3">
        <f>IF(_xlfn.BITXOR(G24,G25)=1,0,IF(_xlfn.NUMBERVALUE(G24)=_xlfn.NUMBERVALUE(G27),0,1))</f>
        <v>1</v>
      </c>
      <c r="AE29" s="1"/>
    </row>
    <row r="30" spans="4:42" x14ac:dyDescent="0.25">
      <c r="G30" s="16">
        <f t="shared" ref="G30:X30" si="42">IF(H30+H31+H32&gt;=2,1,0)</f>
        <v>1</v>
      </c>
      <c r="H30" s="16">
        <f t="shared" si="42"/>
        <v>0</v>
      </c>
      <c r="I30" s="16">
        <f t="shared" si="42"/>
        <v>0</v>
      </c>
      <c r="J30" s="16">
        <f>IF(L30+L31+L32&gt;=2,1,0)</f>
        <v>0</v>
      </c>
      <c r="K30" s="16" t="s">
        <v>42</v>
      </c>
      <c r="L30" s="16">
        <f t="shared" si="42"/>
        <v>0</v>
      </c>
      <c r="M30" s="16">
        <f t="shared" si="42"/>
        <v>0</v>
      </c>
      <c r="N30" s="16">
        <f t="shared" si="42"/>
        <v>0</v>
      </c>
      <c r="O30" s="16">
        <f>IF(Q30+Q31+Q32&gt;=2,1,0)</f>
        <v>0</v>
      </c>
      <c r="P30" s="16" t="s">
        <v>42</v>
      </c>
      <c r="Q30" s="16">
        <f t="shared" si="42"/>
        <v>1</v>
      </c>
      <c r="R30" s="16">
        <f t="shared" si="42"/>
        <v>1</v>
      </c>
      <c r="S30" s="16">
        <f t="shared" si="42"/>
        <v>0</v>
      </c>
      <c r="T30" s="16">
        <f>IF(V30+V31+V32&gt;=2,1,0)</f>
        <v>1</v>
      </c>
      <c r="U30" s="16" t="s">
        <v>42</v>
      </c>
      <c r="V30" s="16">
        <f t="shared" si="42"/>
        <v>1</v>
      </c>
      <c r="W30" s="16">
        <f t="shared" si="42"/>
        <v>1</v>
      </c>
      <c r="X30" s="16">
        <f t="shared" si="42"/>
        <v>1</v>
      </c>
      <c r="Y30" s="16">
        <f>IF(Z30+Z31+Z32&gt;=2,1,0)</f>
        <v>0</v>
      </c>
      <c r="AE30" s="1"/>
    </row>
    <row r="31" spans="4:42" x14ac:dyDescent="0.25">
      <c r="E31" s="1" t="s">
        <v>44</v>
      </c>
      <c r="G31" t="str">
        <f t="shared" ref="G31:Y31" si="43">G5</f>
        <v>0</v>
      </c>
      <c r="H31" t="str">
        <f t="shared" si="43"/>
        <v>1</v>
      </c>
      <c r="I31" t="str">
        <f t="shared" si="43"/>
        <v>0</v>
      </c>
      <c r="J31" t="str">
        <f t="shared" si="43"/>
        <v>0</v>
      </c>
      <c r="K31" t="str">
        <f t="shared" si="43"/>
        <v>.</v>
      </c>
      <c r="L31" t="str">
        <f t="shared" si="43"/>
        <v>0</v>
      </c>
      <c r="M31" t="str">
        <f t="shared" si="43"/>
        <v>0</v>
      </c>
      <c r="N31" t="str">
        <f t="shared" si="43"/>
        <v>0</v>
      </c>
      <c r="O31" t="str">
        <f t="shared" si="43"/>
        <v>0</v>
      </c>
      <c r="P31" t="str">
        <f t="shared" si="43"/>
        <v>.</v>
      </c>
      <c r="Q31" t="str">
        <f t="shared" si="43"/>
        <v>0</v>
      </c>
      <c r="R31" t="str">
        <f t="shared" si="43"/>
        <v>1</v>
      </c>
      <c r="S31" t="str">
        <f t="shared" si="43"/>
        <v>1</v>
      </c>
      <c r="T31" t="str">
        <f t="shared" si="43"/>
        <v>0</v>
      </c>
      <c r="U31" t="str">
        <f t="shared" si="43"/>
        <v>.</v>
      </c>
      <c r="V31" t="str">
        <f t="shared" si="43"/>
        <v>0</v>
      </c>
      <c r="W31" t="str">
        <f t="shared" si="43"/>
        <v>1</v>
      </c>
      <c r="X31" t="str">
        <f t="shared" si="43"/>
        <v>1</v>
      </c>
      <c r="Y31" t="str">
        <f t="shared" si="43"/>
        <v>1</v>
      </c>
      <c r="AE31" s="1" t="s">
        <v>60</v>
      </c>
      <c r="AG31">
        <f>C5</f>
        <v>16487</v>
      </c>
      <c r="AJ31" s="17" t="s">
        <v>71</v>
      </c>
    </row>
    <row r="32" spans="4:42" x14ac:dyDescent="0.25">
      <c r="D32" t="s">
        <v>48</v>
      </c>
      <c r="E32" s="1" t="s">
        <v>50</v>
      </c>
      <c r="G32" t="str">
        <f t="shared" ref="G32:Y32" si="44">G10</f>
        <v>1</v>
      </c>
      <c r="H32" t="str">
        <f t="shared" si="44"/>
        <v>1</v>
      </c>
      <c r="I32" t="str">
        <f t="shared" si="44"/>
        <v>0</v>
      </c>
      <c r="J32" t="str">
        <f t="shared" si="44"/>
        <v>0</v>
      </c>
      <c r="K32" t="str">
        <f t="shared" si="44"/>
        <v>.</v>
      </c>
      <c r="L32" t="str">
        <f t="shared" si="44"/>
        <v>0</v>
      </c>
      <c r="M32" t="str">
        <f t="shared" si="44"/>
        <v>0</v>
      </c>
      <c r="N32" t="str">
        <f t="shared" si="44"/>
        <v>0</v>
      </c>
      <c r="O32" t="str">
        <f t="shared" si="44"/>
        <v>1</v>
      </c>
      <c r="P32" t="str">
        <f t="shared" si="44"/>
        <v>.</v>
      </c>
      <c r="Q32" t="str">
        <f t="shared" si="44"/>
        <v>0</v>
      </c>
      <c r="R32" t="str">
        <f t="shared" si="44"/>
        <v>0</v>
      </c>
      <c r="S32" t="str">
        <f t="shared" si="44"/>
        <v>1</v>
      </c>
      <c r="T32" t="str">
        <f t="shared" si="44"/>
        <v>0</v>
      </c>
      <c r="U32" t="str">
        <f t="shared" si="44"/>
        <v>.</v>
      </c>
      <c r="V32" t="str">
        <f t="shared" si="44"/>
        <v>1</v>
      </c>
      <c r="W32" t="str">
        <f t="shared" si="44"/>
        <v>1</v>
      </c>
      <c r="X32" t="str">
        <f t="shared" si="44"/>
        <v>1</v>
      </c>
      <c r="Y32" t="str">
        <f t="shared" si="44"/>
        <v>1</v>
      </c>
      <c r="AD32" s="3" t="s">
        <v>48</v>
      </c>
      <c r="AE32" s="1" t="s">
        <v>65</v>
      </c>
      <c r="AG32">
        <f>C10</f>
        <v>-16081</v>
      </c>
      <c r="AJ32" s="17"/>
    </row>
    <row r="33" spans="4:36" x14ac:dyDescent="0.25">
      <c r="E33" t="s">
        <v>45</v>
      </c>
      <c r="F33" t="s">
        <v>45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E33" s="14" t="s">
        <v>61</v>
      </c>
      <c r="AF33" s="4" t="s">
        <v>61</v>
      </c>
      <c r="AG33" s="4" t="s">
        <v>62</v>
      </c>
      <c r="AJ33" s="17"/>
    </row>
    <row r="34" spans="4:36" ht="18" x14ac:dyDescent="0.35">
      <c r="G34">
        <f t="shared" ref="G34:R34" si="45">IF(G30+G31+G32=2,0,IF(OR(G30+G31+G32=1,G30+G31+G32=3),1,0))</f>
        <v>0</v>
      </c>
      <c r="H34">
        <f t="shared" si="45"/>
        <v>0</v>
      </c>
      <c r="I34">
        <f t="shared" si="45"/>
        <v>0</v>
      </c>
      <c r="J34">
        <f t="shared" si="45"/>
        <v>0</v>
      </c>
      <c r="K34" t="s">
        <v>42</v>
      </c>
      <c r="L34">
        <f t="shared" si="45"/>
        <v>0</v>
      </c>
      <c r="M34">
        <f t="shared" si="45"/>
        <v>0</v>
      </c>
      <c r="N34">
        <f t="shared" si="45"/>
        <v>0</v>
      </c>
      <c r="O34">
        <f t="shared" si="45"/>
        <v>1</v>
      </c>
      <c r="P34" t="s">
        <v>42</v>
      </c>
      <c r="Q34">
        <f t="shared" si="45"/>
        <v>1</v>
      </c>
      <c r="R34">
        <f t="shared" si="45"/>
        <v>0</v>
      </c>
      <c r="S34">
        <f>IF(S30+S31+S32=2,0,IF(OR(S30+S31+S32=1,S30+S31+S32=3),1,0))</f>
        <v>0</v>
      </c>
      <c r="T34">
        <f>IF(T30+T31+T32=2,0,IF(OR(T30+T31+T32=1,T30+T31+T32=3),1,0))</f>
        <v>1</v>
      </c>
      <c r="U34" t="s">
        <v>42</v>
      </c>
      <c r="V34">
        <f t="shared" ref="V34:Y34" si="46">IF(V30+V31+V32=2,0,IF(OR(V30+V31+V32=1,V30+V31+V32=3),1,0))</f>
        <v>0</v>
      </c>
      <c r="W34">
        <f t="shared" si="46"/>
        <v>1</v>
      </c>
      <c r="X34">
        <f t="shared" si="46"/>
        <v>1</v>
      </c>
      <c r="Y34">
        <f t="shared" si="46"/>
        <v>0</v>
      </c>
      <c r="Z34" s="3" t="s">
        <v>69</v>
      </c>
      <c r="AA34">
        <f>-BIN2DEC(_xlfn.NUMBERVALUE(G34))*2^15+BIN2DEC(_xlfn.NUMBERVALUE(H34&amp;I34&amp;J34&amp;L34&amp;M34&amp;N34&amp;O34))*2^8+BIN2DEC(_xlfn.NUMBERVALUE(Q34&amp;R34&amp;S34&amp;T34&amp;V34&amp;W34&amp;X34&amp;Y34))</f>
        <v>406</v>
      </c>
      <c r="AE34" s="1"/>
      <c r="AG34">
        <f>AG31+AG32</f>
        <v>406</v>
      </c>
      <c r="AH34" s="9" t="s">
        <v>63</v>
      </c>
      <c r="AJ34" s="17"/>
    </row>
    <row r="35" spans="4:36" x14ac:dyDescent="0.25">
      <c r="AE35" s="1"/>
    </row>
    <row r="36" spans="4:36" x14ac:dyDescent="0.25">
      <c r="H36" t="s">
        <v>47</v>
      </c>
      <c r="J36">
        <f>IF(G30+G31+G32&gt;=2,1,0)</f>
        <v>1</v>
      </c>
      <c r="M36" t="s">
        <v>54</v>
      </c>
      <c r="O36" cm="1">
        <f t="array" ref="O36">IF(MOD(SUM(Q34:T34+V34:Y34),2)=0,1,0)</f>
        <v>1</v>
      </c>
      <c r="R36" t="s">
        <v>55</v>
      </c>
      <c r="T36">
        <f>T30</f>
        <v>1</v>
      </c>
      <c r="W36" t="s">
        <v>56</v>
      </c>
      <c r="Y36" cm="1">
        <f t="array" ref="Y36">IF(SUM(G34:J34+L34:O34+Q34:T34+V34:Y34)=0,1,0)</f>
        <v>0</v>
      </c>
      <c r="AA36" s="1" t="s">
        <v>57</v>
      </c>
      <c r="AB36">
        <f>G34</f>
        <v>0</v>
      </c>
      <c r="AC36" s="1" t="s">
        <v>58</v>
      </c>
      <c r="AD36" s="3">
        <f>IF(_xlfn.BITXOR(G31,G32)=1,0,IF(_xlfn.NUMBERVALUE(G31)=_xlfn.NUMBERVALUE(G34),0,1))</f>
        <v>0</v>
      </c>
      <c r="AE36" s="1"/>
    </row>
    <row r="37" spans="4:36" x14ac:dyDescent="0.25">
      <c r="G37" s="13">
        <f t="shared" ref="G37:X37" si="47">IF(H37+H38+H39&gt;=2,1,0)</f>
        <v>1</v>
      </c>
      <c r="H37" s="13">
        <f t="shared" si="47"/>
        <v>1</v>
      </c>
      <c r="I37" s="13">
        <f t="shared" si="47"/>
        <v>1</v>
      </c>
      <c r="J37" s="13">
        <f>IF(L37+L38+L39&gt;=2,1,0)</f>
        <v>1</v>
      </c>
      <c r="K37" s="13" t="s">
        <v>42</v>
      </c>
      <c r="L37" s="13">
        <f t="shared" si="47"/>
        <v>1</v>
      </c>
      <c r="M37" s="13">
        <f t="shared" si="47"/>
        <v>1</v>
      </c>
      <c r="N37" s="13">
        <f t="shared" si="47"/>
        <v>1</v>
      </c>
      <c r="O37" s="13">
        <f>IF(Q37+Q38+Q39&gt;=2,1,0)</f>
        <v>0</v>
      </c>
      <c r="P37" s="13" t="s">
        <v>42</v>
      </c>
      <c r="Q37" s="13">
        <f t="shared" si="47"/>
        <v>0</v>
      </c>
      <c r="R37" s="13">
        <f t="shared" si="47"/>
        <v>1</v>
      </c>
      <c r="S37" s="13">
        <f t="shared" si="47"/>
        <v>1</v>
      </c>
      <c r="T37" s="13">
        <f>IF(V37+V38+V39&gt;=2,1,0)</f>
        <v>1</v>
      </c>
      <c r="U37" s="13" t="s">
        <v>42</v>
      </c>
      <c r="V37" s="13">
        <f t="shared" si="47"/>
        <v>1</v>
      </c>
      <c r="W37" s="13">
        <f t="shared" si="47"/>
        <v>1</v>
      </c>
      <c r="X37" s="13">
        <f t="shared" si="47"/>
        <v>1</v>
      </c>
      <c r="Y37" s="13">
        <f>IF(Z37+Z38+Z39&gt;=2,1,0)</f>
        <v>0</v>
      </c>
      <c r="AE37" s="1"/>
    </row>
    <row r="38" spans="4:36" x14ac:dyDescent="0.25">
      <c r="E38" s="1" t="s">
        <v>50</v>
      </c>
      <c r="G38" t="str">
        <f t="shared" ref="G38:Y38" si="48">G10</f>
        <v>1</v>
      </c>
      <c r="H38" t="str">
        <f t="shared" si="48"/>
        <v>1</v>
      </c>
      <c r="I38" t="str">
        <f t="shared" si="48"/>
        <v>0</v>
      </c>
      <c r="J38" t="str">
        <f t="shared" si="48"/>
        <v>0</v>
      </c>
      <c r="K38" t="str">
        <f t="shared" si="48"/>
        <v>.</v>
      </c>
      <c r="L38" t="str">
        <f t="shared" si="48"/>
        <v>0</v>
      </c>
      <c r="M38" t="str">
        <f t="shared" si="48"/>
        <v>0</v>
      </c>
      <c r="N38" t="str">
        <f t="shared" si="48"/>
        <v>0</v>
      </c>
      <c r="O38" t="str">
        <f t="shared" si="48"/>
        <v>1</v>
      </c>
      <c r="P38" t="str">
        <f t="shared" si="48"/>
        <v>.</v>
      </c>
      <c r="Q38" t="str">
        <f t="shared" si="48"/>
        <v>0</v>
      </c>
      <c r="R38" t="str">
        <f t="shared" si="48"/>
        <v>0</v>
      </c>
      <c r="S38" t="str">
        <f t="shared" si="48"/>
        <v>1</v>
      </c>
      <c r="T38" t="str">
        <f t="shared" si="48"/>
        <v>0</v>
      </c>
      <c r="U38" t="str">
        <f t="shared" si="48"/>
        <v>.</v>
      </c>
      <c r="V38" t="str">
        <f t="shared" si="48"/>
        <v>1</v>
      </c>
      <c r="W38" t="str">
        <f t="shared" si="48"/>
        <v>1</v>
      </c>
      <c r="X38" t="str">
        <f t="shared" si="48"/>
        <v>1</v>
      </c>
      <c r="Y38" t="str">
        <f t="shared" si="48"/>
        <v>1</v>
      </c>
      <c r="AE38" s="1" t="s">
        <v>65</v>
      </c>
      <c r="AG38">
        <f>C10</f>
        <v>-16081</v>
      </c>
      <c r="AJ38" s="17" t="s">
        <v>72</v>
      </c>
    </row>
    <row r="39" spans="4:36" x14ac:dyDescent="0.25">
      <c r="D39" t="s">
        <v>48</v>
      </c>
      <c r="E39" s="1" t="s">
        <v>51</v>
      </c>
      <c r="G39" t="str">
        <f t="shared" ref="G39:Y39" si="49">G11</f>
        <v>1</v>
      </c>
      <c r="H39" t="str">
        <f t="shared" si="49"/>
        <v>0</v>
      </c>
      <c r="I39" t="str">
        <f t="shared" si="49"/>
        <v>1</v>
      </c>
      <c r="J39" t="str">
        <f t="shared" si="49"/>
        <v>1</v>
      </c>
      <c r="K39" t="str">
        <f t="shared" si="49"/>
        <v>.</v>
      </c>
      <c r="L39" t="str">
        <f t="shared" si="49"/>
        <v>1</v>
      </c>
      <c r="M39" t="str">
        <f t="shared" si="49"/>
        <v>1</v>
      </c>
      <c r="N39" t="str">
        <f t="shared" si="49"/>
        <v>1</v>
      </c>
      <c r="O39" t="str">
        <f t="shared" si="49"/>
        <v>1</v>
      </c>
      <c r="P39" t="str">
        <f t="shared" si="49"/>
        <v>.</v>
      </c>
      <c r="Q39" t="str">
        <f t="shared" si="49"/>
        <v>1</v>
      </c>
      <c r="R39" t="str">
        <f t="shared" si="49"/>
        <v>0</v>
      </c>
      <c r="S39" t="str">
        <f t="shared" si="49"/>
        <v>0</v>
      </c>
      <c r="T39" t="str">
        <f t="shared" si="49"/>
        <v>1</v>
      </c>
      <c r="U39" t="str">
        <f t="shared" si="49"/>
        <v>.</v>
      </c>
      <c r="V39" t="str">
        <f t="shared" si="49"/>
        <v>1</v>
      </c>
      <c r="W39" t="str">
        <f t="shared" si="49"/>
        <v>0</v>
      </c>
      <c r="X39" t="str">
        <f t="shared" si="49"/>
        <v>0</v>
      </c>
      <c r="Y39" t="str">
        <f t="shared" si="49"/>
        <v>1</v>
      </c>
      <c r="AD39" s="3" t="s">
        <v>48</v>
      </c>
      <c r="AE39" s="1" t="s">
        <v>66</v>
      </c>
      <c r="AG39">
        <f>C11</f>
        <v>-16487</v>
      </c>
      <c r="AJ39" s="17"/>
    </row>
    <row r="40" spans="4:36" x14ac:dyDescent="0.25">
      <c r="E40" t="s">
        <v>45</v>
      </c>
      <c r="F40" t="s">
        <v>45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AE40" s="14" t="s">
        <v>61</v>
      </c>
      <c r="AF40" s="4" t="s">
        <v>61</v>
      </c>
      <c r="AG40" s="4" t="s">
        <v>62</v>
      </c>
      <c r="AJ40" s="17"/>
    </row>
    <row r="41" spans="4:36" ht="18" x14ac:dyDescent="0.35">
      <c r="G41">
        <f t="shared" ref="G41:R41" si="50">IF(G37+G38+G39=2,0,IF(OR(G37+G38+G39=1,G37+G38+G39=3),1,0))</f>
        <v>1</v>
      </c>
      <c r="H41">
        <f t="shared" si="50"/>
        <v>0</v>
      </c>
      <c r="I41">
        <f t="shared" si="50"/>
        <v>0</v>
      </c>
      <c r="J41">
        <f t="shared" si="50"/>
        <v>0</v>
      </c>
      <c r="K41" t="s">
        <v>42</v>
      </c>
      <c r="L41">
        <f t="shared" si="50"/>
        <v>0</v>
      </c>
      <c r="M41">
        <f t="shared" si="50"/>
        <v>0</v>
      </c>
      <c r="N41">
        <f t="shared" si="50"/>
        <v>0</v>
      </c>
      <c r="O41">
        <f t="shared" si="50"/>
        <v>0</v>
      </c>
      <c r="P41" t="s">
        <v>42</v>
      </c>
      <c r="Q41">
        <f t="shared" si="50"/>
        <v>1</v>
      </c>
      <c r="R41">
        <f t="shared" si="50"/>
        <v>1</v>
      </c>
      <c r="S41">
        <f>IF(S37+S38+S39=2,0,IF(OR(S37+S38+S39=1,S37+S38+S39=3),1,0))</f>
        <v>0</v>
      </c>
      <c r="T41">
        <f>IF(T37+T38+T39=2,0,IF(OR(T37+T38+T39=1,T37+T38+T39=3),1,0))</f>
        <v>0</v>
      </c>
      <c r="U41" t="s">
        <v>42</v>
      </c>
      <c r="V41">
        <f t="shared" ref="V41:Y41" si="51">IF(V37+V38+V39=2,0,IF(OR(V37+V38+V39=1,V37+V38+V39=3),1,0))</f>
        <v>1</v>
      </c>
      <c r="W41">
        <f t="shared" si="51"/>
        <v>0</v>
      </c>
      <c r="X41">
        <f t="shared" si="51"/>
        <v>0</v>
      </c>
      <c r="Y41">
        <f t="shared" si="51"/>
        <v>0</v>
      </c>
      <c r="Z41" s="3" t="s">
        <v>69</v>
      </c>
      <c r="AA41">
        <f>-BIN2DEC(_xlfn.NUMBERVALUE(G41))*2^15+BIN2DEC(_xlfn.NUMBERVALUE(H41&amp;I41&amp;J41&amp;L41&amp;M41&amp;N41&amp;O41))*2^8+BIN2DEC(_xlfn.NUMBERVALUE(Q41&amp;R41&amp;S41&amp;T41&amp;V41&amp;W41&amp;X41&amp;Y41))</f>
        <v>-32568</v>
      </c>
      <c r="AE41" s="1"/>
      <c r="AG41">
        <f>AG38+AG39</f>
        <v>-32568</v>
      </c>
      <c r="AH41" s="9" t="s">
        <v>63</v>
      </c>
      <c r="AJ41" s="17"/>
    </row>
    <row r="42" spans="4:36" x14ac:dyDescent="0.25">
      <c r="AE42" s="1"/>
    </row>
    <row r="43" spans="4:36" x14ac:dyDescent="0.25">
      <c r="H43" t="s">
        <v>47</v>
      </c>
      <c r="J43">
        <f>IF(G37+G38+G39&gt;=2,1,0)</f>
        <v>1</v>
      </c>
      <c r="M43" t="s">
        <v>54</v>
      </c>
      <c r="O43" cm="1">
        <f t="array" ref="O43">IF(MOD(SUM(Q41:T41+V41:Y41),2)=0,1,0)</f>
        <v>0</v>
      </c>
      <c r="R43" t="s">
        <v>55</v>
      </c>
      <c r="T43">
        <f>T37</f>
        <v>1</v>
      </c>
      <c r="W43" t="s">
        <v>56</v>
      </c>
      <c r="Y43" cm="1">
        <f t="array" ref="Y43">IF(SUM(G41:J41+L41:O41+Q41:T41+V41:Y41)=0,1,0)</f>
        <v>0</v>
      </c>
      <c r="AA43" s="1" t="s">
        <v>57</v>
      </c>
      <c r="AB43">
        <f>G41</f>
        <v>1</v>
      </c>
      <c r="AC43" s="1" t="s">
        <v>58</v>
      </c>
      <c r="AD43" s="3">
        <f>IF(_xlfn.BITXOR(G38,G39)=1,0,IF(_xlfn.NUMBERVALUE(G38)=_xlfn.NUMBERVALUE(G41),0,1))</f>
        <v>0</v>
      </c>
      <c r="AE43" s="1"/>
    </row>
    <row r="44" spans="4:36" x14ac:dyDescent="0.25">
      <c r="G44" s="13">
        <f t="shared" ref="G44:X44" si="52">IF(H44+H45+H46&gt;=2,1,0)</f>
        <v>0</v>
      </c>
      <c r="H44" s="13">
        <f t="shared" si="52"/>
        <v>1</v>
      </c>
      <c r="I44" s="13">
        <f t="shared" si="52"/>
        <v>1</v>
      </c>
      <c r="J44" s="13">
        <f>IF(L44+L45+L46&gt;=2,1,0)</f>
        <v>1</v>
      </c>
      <c r="K44" s="13" t="s">
        <v>42</v>
      </c>
      <c r="L44" s="13">
        <f t="shared" si="52"/>
        <v>1</v>
      </c>
      <c r="M44" s="13">
        <f t="shared" si="52"/>
        <v>1</v>
      </c>
      <c r="N44" s="13">
        <f t="shared" si="52"/>
        <v>1</v>
      </c>
      <c r="O44" s="13">
        <f>IF(Q44+Q45+Q46&gt;=2,1,0)</f>
        <v>1</v>
      </c>
      <c r="P44" s="13" t="s">
        <v>42</v>
      </c>
      <c r="Q44" s="13">
        <f t="shared" si="52"/>
        <v>0</v>
      </c>
      <c r="R44" s="13">
        <f t="shared" si="52"/>
        <v>0</v>
      </c>
      <c r="S44" s="13">
        <f t="shared" si="52"/>
        <v>1</v>
      </c>
      <c r="T44" s="13">
        <f>IF(V44+V45+V46&gt;=2,1,0)</f>
        <v>1</v>
      </c>
      <c r="U44" s="13" t="s">
        <v>42</v>
      </c>
      <c r="V44" s="13">
        <f t="shared" si="52"/>
        <v>0</v>
      </c>
      <c r="W44" s="13">
        <f t="shared" si="52"/>
        <v>0</v>
      </c>
      <c r="X44" s="13">
        <f t="shared" si="52"/>
        <v>0</v>
      </c>
      <c r="Y44" s="13">
        <f>IF(Z44+Z45+Z46&gt;=2,1,0)</f>
        <v>0</v>
      </c>
      <c r="AE44" s="1"/>
    </row>
    <row r="45" spans="4:36" x14ac:dyDescent="0.25">
      <c r="E45" s="1" t="s">
        <v>51</v>
      </c>
      <c r="G45" t="str">
        <f t="shared" ref="G45:Y45" si="53">G11</f>
        <v>1</v>
      </c>
      <c r="H45" t="str">
        <f t="shared" si="53"/>
        <v>0</v>
      </c>
      <c r="I45" t="str">
        <f t="shared" si="53"/>
        <v>1</v>
      </c>
      <c r="J45" t="str">
        <f t="shared" si="53"/>
        <v>1</v>
      </c>
      <c r="K45" t="str">
        <f t="shared" si="53"/>
        <v>.</v>
      </c>
      <c r="L45" t="str">
        <f t="shared" si="53"/>
        <v>1</v>
      </c>
      <c r="M45" t="str">
        <f t="shared" si="53"/>
        <v>1</v>
      </c>
      <c r="N45" t="str">
        <f t="shared" si="53"/>
        <v>1</v>
      </c>
      <c r="O45" t="str">
        <f t="shared" si="53"/>
        <v>1</v>
      </c>
      <c r="P45" t="str">
        <f t="shared" si="53"/>
        <v>.</v>
      </c>
      <c r="Q45" t="str">
        <f t="shared" si="53"/>
        <v>1</v>
      </c>
      <c r="R45" t="str">
        <f t="shared" si="53"/>
        <v>0</v>
      </c>
      <c r="S45" t="str">
        <f t="shared" si="53"/>
        <v>0</v>
      </c>
      <c r="T45" t="str">
        <f t="shared" si="53"/>
        <v>1</v>
      </c>
      <c r="U45" t="str">
        <f t="shared" si="53"/>
        <v>.</v>
      </c>
      <c r="V45" t="str">
        <f t="shared" si="53"/>
        <v>1</v>
      </c>
      <c r="W45" t="str">
        <f t="shared" si="53"/>
        <v>0</v>
      </c>
      <c r="X45" t="str">
        <f t="shared" si="53"/>
        <v>0</v>
      </c>
      <c r="Y45" t="str">
        <f t="shared" si="53"/>
        <v>1</v>
      </c>
      <c r="AE45" s="1" t="s">
        <v>66</v>
      </c>
      <c r="AG45">
        <f>C11</f>
        <v>-16487</v>
      </c>
      <c r="AJ45" s="17" t="s">
        <v>73</v>
      </c>
    </row>
    <row r="46" spans="4:36" x14ac:dyDescent="0.25">
      <c r="D46" t="s">
        <v>48</v>
      </c>
      <c r="E46" s="1" t="s">
        <v>52</v>
      </c>
      <c r="G46" t="str">
        <f t="shared" ref="G46:Y46" si="54">G12</f>
        <v>1</v>
      </c>
      <c r="H46" t="str">
        <f t="shared" si="54"/>
        <v>0</v>
      </c>
      <c r="I46" t="str">
        <f t="shared" si="54"/>
        <v>0</v>
      </c>
      <c r="J46" t="str">
        <f t="shared" si="54"/>
        <v>0</v>
      </c>
      <c r="K46" t="str">
        <f t="shared" si="54"/>
        <v>.</v>
      </c>
      <c r="L46" t="str">
        <f t="shared" si="54"/>
        <v>0</v>
      </c>
      <c r="M46" t="str">
        <f t="shared" si="54"/>
        <v>0</v>
      </c>
      <c r="N46" t="str">
        <f t="shared" si="54"/>
        <v>0</v>
      </c>
      <c r="O46" t="str">
        <f t="shared" si="54"/>
        <v>0</v>
      </c>
      <c r="P46" t="str">
        <f t="shared" si="54"/>
        <v>.</v>
      </c>
      <c r="Q46" t="str">
        <f t="shared" si="54"/>
        <v>1</v>
      </c>
      <c r="R46" t="str">
        <f t="shared" si="54"/>
        <v>1</v>
      </c>
      <c r="S46" t="str">
        <f t="shared" si="54"/>
        <v>0</v>
      </c>
      <c r="T46" t="str">
        <f t="shared" si="54"/>
        <v>0</v>
      </c>
      <c r="U46" t="str">
        <f t="shared" si="54"/>
        <v>.</v>
      </c>
      <c r="V46" t="str">
        <f t="shared" si="54"/>
        <v>1</v>
      </c>
      <c r="W46" t="str">
        <f t="shared" si="54"/>
        <v>0</v>
      </c>
      <c r="X46" t="str">
        <f t="shared" si="54"/>
        <v>0</v>
      </c>
      <c r="Y46" t="str">
        <f t="shared" si="54"/>
        <v>0</v>
      </c>
      <c r="AD46" s="3" t="s">
        <v>48</v>
      </c>
      <c r="AE46" s="1" t="s">
        <v>67</v>
      </c>
      <c r="AG46">
        <f>C12</f>
        <v>-32568</v>
      </c>
      <c r="AJ46" s="17"/>
    </row>
    <row r="47" spans="4:36" x14ac:dyDescent="0.25">
      <c r="E47" t="s">
        <v>45</v>
      </c>
      <c r="F47" t="s">
        <v>45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AE47" s="14" t="s">
        <v>61</v>
      </c>
      <c r="AF47" s="4" t="s">
        <v>61</v>
      </c>
      <c r="AG47" s="4" t="s">
        <v>62</v>
      </c>
      <c r="AJ47" s="17"/>
    </row>
    <row r="48" spans="4:36" ht="18" x14ac:dyDescent="0.35">
      <c r="G48">
        <f t="shared" ref="G48:R48" si="55">IF(G44+G45+G46=2,0,IF(OR(G44+G45+G46=1,G44+G45+G46=3),1,0))</f>
        <v>0</v>
      </c>
      <c r="H48">
        <f t="shared" si="55"/>
        <v>1</v>
      </c>
      <c r="I48">
        <f t="shared" si="55"/>
        <v>0</v>
      </c>
      <c r="J48">
        <f t="shared" si="55"/>
        <v>0</v>
      </c>
      <c r="K48" t="s">
        <v>42</v>
      </c>
      <c r="L48">
        <f t="shared" si="55"/>
        <v>0</v>
      </c>
      <c r="M48">
        <f t="shared" si="55"/>
        <v>0</v>
      </c>
      <c r="N48">
        <f t="shared" si="55"/>
        <v>0</v>
      </c>
      <c r="O48">
        <f t="shared" si="55"/>
        <v>0</v>
      </c>
      <c r="P48" t="s">
        <v>42</v>
      </c>
      <c r="Q48">
        <f t="shared" si="55"/>
        <v>0</v>
      </c>
      <c r="R48">
        <f t="shared" si="55"/>
        <v>1</v>
      </c>
      <c r="S48">
        <f>IF(S44+S45+S46=2,0,IF(OR(S44+S45+S46=1,S44+S45+S46=3),1,0))</f>
        <v>1</v>
      </c>
      <c r="T48">
        <f>IF(T44+T45+T46=2,0,IF(OR(T44+T45+T46=1,T44+T45+T46=3),1,0))</f>
        <v>0</v>
      </c>
      <c r="U48" t="s">
        <v>42</v>
      </c>
      <c r="V48">
        <f t="shared" ref="V48:Y48" si="56">IF(V44+V45+V46=2,0,IF(OR(V44+V45+V46=1,V44+V45+V46=3),1,0))</f>
        <v>0</v>
      </c>
      <c r="W48">
        <f t="shared" si="56"/>
        <v>0</v>
      </c>
      <c r="X48">
        <f t="shared" si="56"/>
        <v>0</v>
      </c>
      <c r="Y48">
        <f t="shared" si="56"/>
        <v>1</v>
      </c>
      <c r="Z48" s="3" t="s">
        <v>69</v>
      </c>
      <c r="AA48">
        <f>-BIN2DEC(_xlfn.NUMBERVALUE(G48))*2^15+BIN2DEC(_xlfn.NUMBERVALUE(H48&amp;I48&amp;J48&amp;L48&amp;M48&amp;N48&amp;O48))*2^8+BIN2DEC(_xlfn.NUMBERVALUE(Q48&amp;R48&amp;S48&amp;T48&amp;V48&amp;W48&amp;X48&amp;Y48))</f>
        <v>16481</v>
      </c>
      <c r="AE48" s="1"/>
      <c r="AG48">
        <f>AG45+AG46</f>
        <v>-49055</v>
      </c>
      <c r="AH48" s="9" t="s">
        <v>63</v>
      </c>
      <c r="AJ48" s="17"/>
    </row>
    <row r="49" spans="4:36" x14ac:dyDescent="0.25">
      <c r="AE49" s="1"/>
    </row>
    <row r="50" spans="4:36" x14ac:dyDescent="0.25">
      <c r="H50" t="s">
        <v>47</v>
      </c>
      <c r="J50">
        <f>IF(G44+G45+G46&gt;=2,1,0)</f>
        <v>1</v>
      </c>
      <c r="M50" t="s">
        <v>54</v>
      </c>
      <c r="O50" cm="1">
        <f t="array" ref="O50">IF(MOD(SUM(Q48:T48+V48:Y48),2)=0,1,0)</f>
        <v>0</v>
      </c>
      <c r="R50" t="s">
        <v>55</v>
      </c>
      <c r="T50">
        <f>T44</f>
        <v>1</v>
      </c>
      <c r="W50" t="s">
        <v>56</v>
      </c>
      <c r="Y50" cm="1">
        <f t="array" ref="Y50">IF(SUM(G48:J48+L48:O48+Q48:T48+V48:Y48)=0,1,0)</f>
        <v>0</v>
      </c>
      <c r="AA50" s="1" t="s">
        <v>57</v>
      </c>
      <c r="AB50">
        <f>G48</f>
        <v>0</v>
      </c>
      <c r="AC50" s="1" t="s">
        <v>58</v>
      </c>
      <c r="AD50" s="3">
        <f>IF(_xlfn.BITXOR(G45,G46)=1,0,IF(_xlfn.NUMBERVALUE(G45)=_xlfn.NUMBERVALUE(G48),0,1))</f>
        <v>1</v>
      </c>
      <c r="AE50" s="1"/>
    </row>
    <row r="51" spans="4:36" x14ac:dyDescent="0.25">
      <c r="G51" s="13">
        <f t="shared" ref="G51:X51" si="57">IF(H51+H52+H53&gt;=2,1,0)</f>
        <v>0</v>
      </c>
      <c r="H51" s="13">
        <f t="shared" si="57"/>
        <v>1</v>
      </c>
      <c r="I51" s="13">
        <f t="shared" si="57"/>
        <v>1</v>
      </c>
      <c r="J51" s="13">
        <f>IF(L51+L52+L53&gt;=2,1,0)</f>
        <v>1</v>
      </c>
      <c r="K51" s="13" t="s">
        <v>42</v>
      </c>
      <c r="L51" s="13">
        <f t="shared" si="57"/>
        <v>1</v>
      </c>
      <c r="M51" s="13">
        <f t="shared" si="57"/>
        <v>1</v>
      </c>
      <c r="N51" s="13">
        <f t="shared" si="57"/>
        <v>1</v>
      </c>
      <c r="O51" s="13">
        <f>IF(Q51+Q52+Q53&gt;=2,1,0)</f>
        <v>1</v>
      </c>
      <c r="P51" s="13" t="s">
        <v>42</v>
      </c>
      <c r="Q51" s="13">
        <f t="shared" si="57"/>
        <v>0</v>
      </c>
      <c r="R51" s="13">
        <f t="shared" si="57"/>
        <v>0</v>
      </c>
      <c r="S51" s="13">
        <f t="shared" si="57"/>
        <v>1</v>
      </c>
      <c r="T51" s="13">
        <f>IF(V51+V52+V53&gt;=2,1,0)</f>
        <v>0</v>
      </c>
      <c r="U51" s="13" t="s">
        <v>42</v>
      </c>
      <c r="V51" s="13">
        <f t="shared" si="57"/>
        <v>0</v>
      </c>
      <c r="W51" s="13">
        <f t="shared" si="57"/>
        <v>0</v>
      </c>
      <c r="X51" s="13">
        <f t="shared" si="57"/>
        <v>1</v>
      </c>
      <c r="Y51" s="13">
        <f>IF(Z51+Z52+Z53&gt;=2,1,0)</f>
        <v>0</v>
      </c>
      <c r="AE51" s="1"/>
    </row>
    <row r="52" spans="4:36" x14ac:dyDescent="0.25">
      <c r="E52" s="1" t="s">
        <v>43</v>
      </c>
      <c r="G52" t="str">
        <f t="shared" ref="G52:Y52" si="58">G4</f>
        <v>0</v>
      </c>
      <c r="H52" t="str">
        <f t="shared" si="58"/>
        <v>0</v>
      </c>
      <c r="I52" t="str">
        <f t="shared" si="58"/>
        <v>1</v>
      </c>
      <c r="J52" t="str">
        <f t="shared" si="58"/>
        <v>1</v>
      </c>
      <c r="K52" t="str">
        <f t="shared" si="58"/>
        <v>.</v>
      </c>
      <c r="L52" t="str">
        <f t="shared" si="58"/>
        <v>1</v>
      </c>
      <c r="M52" t="str">
        <f t="shared" si="58"/>
        <v>1</v>
      </c>
      <c r="N52" t="str">
        <f t="shared" si="58"/>
        <v>1</v>
      </c>
      <c r="O52" t="str">
        <f t="shared" si="58"/>
        <v>0</v>
      </c>
      <c r="P52" t="str">
        <f t="shared" si="58"/>
        <v>.</v>
      </c>
      <c r="Q52" t="str">
        <f t="shared" si="58"/>
        <v>1</v>
      </c>
      <c r="R52" t="str">
        <f t="shared" si="58"/>
        <v>1</v>
      </c>
      <c r="S52" t="str">
        <f t="shared" si="58"/>
        <v>0</v>
      </c>
      <c r="T52" t="str">
        <f t="shared" si="58"/>
        <v>1</v>
      </c>
      <c r="U52" t="str">
        <f t="shared" si="58"/>
        <v>.</v>
      </c>
      <c r="V52" t="str">
        <f t="shared" si="58"/>
        <v>0</v>
      </c>
      <c r="W52" t="str">
        <f t="shared" si="58"/>
        <v>0</v>
      </c>
      <c r="X52" t="str">
        <f t="shared" si="58"/>
        <v>0</v>
      </c>
      <c r="Y52" t="str">
        <f t="shared" si="58"/>
        <v>1</v>
      </c>
      <c r="AE52" s="1" t="s">
        <v>59</v>
      </c>
      <c r="AG52">
        <f>C4</f>
        <v>16081</v>
      </c>
      <c r="AJ52" s="17" t="s">
        <v>75</v>
      </c>
    </row>
    <row r="53" spans="4:36" x14ac:dyDescent="0.25">
      <c r="D53" t="s">
        <v>48</v>
      </c>
      <c r="E53" s="1" t="s">
        <v>51</v>
      </c>
      <c r="G53" t="str">
        <f t="shared" ref="G53:Y53" si="59">G11</f>
        <v>1</v>
      </c>
      <c r="H53" t="str">
        <f t="shared" si="59"/>
        <v>0</v>
      </c>
      <c r="I53" t="str">
        <f t="shared" si="59"/>
        <v>1</v>
      </c>
      <c r="J53" t="str">
        <f t="shared" si="59"/>
        <v>1</v>
      </c>
      <c r="K53" t="str">
        <f t="shared" si="59"/>
        <v>.</v>
      </c>
      <c r="L53" t="str">
        <f t="shared" si="59"/>
        <v>1</v>
      </c>
      <c r="M53" t="str">
        <f t="shared" si="59"/>
        <v>1</v>
      </c>
      <c r="N53" t="str">
        <f t="shared" si="59"/>
        <v>1</v>
      </c>
      <c r="O53" t="str">
        <f t="shared" si="59"/>
        <v>1</v>
      </c>
      <c r="P53" t="str">
        <f t="shared" si="59"/>
        <v>.</v>
      </c>
      <c r="Q53" t="str">
        <f t="shared" si="59"/>
        <v>1</v>
      </c>
      <c r="R53" t="str">
        <f t="shared" si="59"/>
        <v>0</v>
      </c>
      <c r="S53" t="str">
        <f t="shared" si="59"/>
        <v>0</v>
      </c>
      <c r="T53" t="str">
        <f t="shared" si="59"/>
        <v>1</v>
      </c>
      <c r="U53" t="str">
        <f t="shared" si="59"/>
        <v>.</v>
      </c>
      <c r="V53" t="str">
        <f t="shared" si="59"/>
        <v>1</v>
      </c>
      <c r="W53" t="str">
        <f t="shared" si="59"/>
        <v>0</v>
      </c>
      <c r="X53" t="str">
        <f t="shared" si="59"/>
        <v>0</v>
      </c>
      <c r="Y53" t="str">
        <f t="shared" si="59"/>
        <v>1</v>
      </c>
      <c r="AD53" s="3" t="s">
        <v>48</v>
      </c>
      <c r="AE53" s="1" t="s">
        <v>66</v>
      </c>
      <c r="AG53">
        <f>C11</f>
        <v>-16487</v>
      </c>
      <c r="AJ53" s="17"/>
    </row>
    <row r="54" spans="4:36" x14ac:dyDescent="0.25">
      <c r="E54" t="s">
        <v>45</v>
      </c>
      <c r="F54" t="s">
        <v>45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AE54" s="14" t="s">
        <v>61</v>
      </c>
      <c r="AF54" s="4" t="s">
        <v>61</v>
      </c>
      <c r="AG54" s="4" t="s">
        <v>62</v>
      </c>
      <c r="AJ54" s="17"/>
    </row>
    <row r="55" spans="4:36" ht="18" x14ac:dyDescent="0.35">
      <c r="G55">
        <f t="shared" ref="G55:R55" si="60">IF(G51+G52+G53=2,0,IF(OR(G51+G52+G53=1,G51+G52+G53=3),1,0))</f>
        <v>1</v>
      </c>
      <c r="H55">
        <f t="shared" si="60"/>
        <v>1</v>
      </c>
      <c r="I55">
        <f t="shared" si="60"/>
        <v>1</v>
      </c>
      <c r="J55">
        <f t="shared" si="60"/>
        <v>1</v>
      </c>
      <c r="K55" t="s">
        <v>42</v>
      </c>
      <c r="L55">
        <f t="shared" si="60"/>
        <v>1</v>
      </c>
      <c r="M55">
        <f t="shared" si="60"/>
        <v>1</v>
      </c>
      <c r="N55">
        <f t="shared" si="60"/>
        <v>1</v>
      </c>
      <c r="O55">
        <f t="shared" si="60"/>
        <v>0</v>
      </c>
      <c r="P55" t="s">
        <v>42</v>
      </c>
      <c r="Q55">
        <f t="shared" si="60"/>
        <v>0</v>
      </c>
      <c r="R55">
        <f t="shared" si="60"/>
        <v>1</v>
      </c>
      <c r="S55">
        <f>IF(S51+S52+S53=2,0,IF(OR(S51+S52+S53=1,S51+S52+S53=3),1,0))</f>
        <v>1</v>
      </c>
      <c r="T55">
        <f>IF(T51+T52+T53=2,0,IF(OR(T51+T52+T53=1,T51+T52+T53=3),1,0))</f>
        <v>0</v>
      </c>
      <c r="U55" t="s">
        <v>42</v>
      </c>
      <c r="V55">
        <f t="shared" ref="V55:Y55" si="61">IF(V51+V52+V53=2,0,IF(OR(V51+V52+V53=1,V51+V52+V53=3),1,0))</f>
        <v>1</v>
      </c>
      <c r="W55">
        <f t="shared" si="61"/>
        <v>0</v>
      </c>
      <c r="X55">
        <f t="shared" si="61"/>
        <v>1</v>
      </c>
      <c r="Y55">
        <f t="shared" si="61"/>
        <v>0</v>
      </c>
      <c r="Z55" s="3" t="s">
        <v>69</v>
      </c>
      <c r="AA55">
        <f>-BIN2DEC(_xlfn.NUMBERVALUE(G55))*2^15+BIN2DEC(_xlfn.NUMBERVALUE(H55&amp;I55&amp;J55&amp;L55&amp;M55&amp;N55&amp;O55))*2^8+BIN2DEC(_xlfn.NUMBERVALUE(Q55&amp;R55&amp;S55&amp;T55&amp;V55&amp;W55&amp;X55&amp;Y55))</f>
        <v>-406</v>
      </c>
      <c r="AE55" s="1"/>
      <c r="AG55">
        <f>AG52+AG53</f>
        <v>-406</v>
      </c>
      <c r="AH55" s="9" t="s">
        <v>63</v>
      </c>
      <c r="AJ55" s="17"/>
    </row>
    <row r="56" spans="4:36" x14ac:dyDescent="0.25">
      <c r="AE56" s="1"/>
    </row>
    <row r="57" spans="4:36" x14ac:dyDescent="0.25">
      <c r="H57" t="s">
        <v>47</v>
      </c>
      <c r="J57">
        <f>IF(G51+G52+G53&gt;=2,1,0)</f>
        <v>0</v>
      </c>
      <c r="M57" t="s">
        <v>54</v>
      </c>
      <c r="O57" cm="1">
        <f t="array" ref="O57">IF(MOD(SUM(Q55:T55+V55:Y55),2)=0,1,0)</f>
        <v>1</v>
      </c>
      <c r="R57" t="s">
        <v>55</v>
      </c>
      <c r="T57">
        <f>T51</f>
        <v>0</v>
      </c>
      <c r="W57" t="s">
        <v>56</v>
      </c>
      <c r="Y57" cm="1">
        <f t="array" ref="Y57">IF(SUM(G55:J55+L55:O55+Q55:T55+V55:Y55)=0,1,0)</f>
        <v>0</v>
      </c>
      <c r="AA57" s="1" t="s">
        <v>57</v>
      </c>
      <c r="AB57">
        <f>G55</f>
        <v>1</v>
      </c>
      <c r="AC57" s="1" t="s">
        <v>58</v>
      </c>
      <c r="AD57" s="3">
        <f>IF(_xlfn.BITXOR(G52,G53)=1,0,IF(_xlfn.NUMBERVALUE(G52)=_xlfn.NUMBERVALUE(G55),0,1))</f>
        <v>0</v>
      </c>
      <c r="AE57" s="1"/>
    </row>
    <row r="58" spans="4:36" x14ac:dyDescent="0.25">
      <c r="G58" s="13">
        <f t="shared" ref="G58:X58" si="62">IF(H58+H59+H60&gt;=2,1,0)</f>
        <v>1</v>
      </c>
      <c r="H58" s="13">
        <f t="shared" si="62"/>
        <v>1</v>
      </c>
      <c r="I58" s="13">
        <f t="shared" si="62"/>
        <v>1</v>
      </c>
      <c r="J58" s="13">
        <f>IF(L58+L59+L60&gt;=2,1,0)</f>
        <v>1</v>
      </c>
      <c r="K58" s="13" t="s">
        <v>42</v>
      </c>
      <c r="L58" s="13">
        <f t="shared" si="62"/>
        <v>1</v>
      </c>
      <c r="M58" s="13">
        <f t="shared" si="62"/>
        <v>1</v>
      </c>
      <c r="N58" s="13">
        <f t="shared" si="62"/>
        <v>0</v>
      </c>
      <c r="O58" s="13">
        <f>IF(Q58+Q59+Q60&gt;=2,1,0)</f>
        <v>0</v>
      </c>
      <c r="P58" s="13" t="s">
        <v>42</v>
      </c>
      <c r="Q58" s="13">
        <f t="shared" si="62"/>
        <v>1</v>
      </c>
      <c r="R58" s="13">
        <f t="shared" si="62"/>
        <v>1</v>
      </c>
      <c r="S58" s="13">
        <f t="shared" si="62"/>
        <v>1</v>
      </c>
      <c r="T58" s="13">
        <f>IF(V58+V59+V60&gt;=2,1,0)</f>
        <v>1</v>
      </c>
      <c r="U58" s="13" t="s">
        <v>42</v>
      </c>
      <c r="V58" s="13">
        <f t="shared" si="62"/>
        <v>0</v>
      </c>
      <c r="W58" s="13">
        <f t="shared" si="62"/>
        <v>0</v>
      </c>
      <c r="X58" s="13">
        <f t="shared" si="62"/>
        <v>0</v>
      </c>
      <c r="Y58" s="13">
        <f>IF(Z58+Z59+Z60&gt;=2,1,0)</f>
        <v>0</v>
      </c>
      <c r="AE58" s="1"/>
    </row>
    <row r="59" spans="4:36" x14ac:dyDescent="0.25">
      <c r="E59" s="1" t="s">
        <v>53</v>
      </c>
      <c r="G59" t="str">
        <f t="shared" ref="G59:Y59" si="63">G14</f>
        <v>1</v>
      </c>
      <c r="H59" t="str">
        <f t="shared" si="63"/>
        <v>1</v>
      </c>
      <c r="I59" t="str">
        <f t="shared" si="63"/>
        <v>1</v>
      </c>
      <c r="J59" t="str">
        <f t="shared" si="63"/>
        <v>1</v>
      </c>
      <c r="K59" t="str">
        <f t="shared" si="63"/>
        <v>.</v>
      </c>
      <c r="L59" t="str">
        <f t="shared" si="63"/>
        <v>1</v>
      </c>
      <c r="M59" t="str">
        <f t="shared" si="63"/>
        <v>1</v>
      </c>
      <c r="N59" t="str">
        <f t="shared" si="63"/>
        <v>1</v>
      </c>
      <c r="O59" t="str">
        <f t="shared" si="63"/>
        <v>0</v>
      </c>
      <c r="P59" t="str">
        <f t="shared" si="63"/>
        <v>.</v>
      </c>
      <c r="Q59" t="str">
        <f t="shared" si="63"/>
        <v>0</v>
      </c>
      <c r="R59" t="str">
        <f t="shared" si="63"/>
        <v>1</v>
      </c>
      <c r="S59" t="str">
        <f t="shared" si="63"/>
        <v>1</v>
      </c>
      <c r="T59" t="str">
        <f t="shared" si="63"/>
        <v>0</v>
      </c>
      <c r="U59" t="str">
        <f t="shared" si="63"/>
        <v>.</v>
      </c>
      <c r="V59" t="str">
        <f t="shared" si="63"/>
        <v>1</v>
      </c>
      <c r="W59" t="str">
        <f t="shared" si="63"/>
        <v>0</v>
      </c>
      <c r="X59" t="str">
        <f t="shared" si="63"/>
        <v>1</v>
      </c>
      <c r="Y59" t="str">
        <f t="shared" si="63"/>
        <v>0</v>
      </c>
      <c r="AE59" s="1" t="s">
        <v>68</v>
      </c>
      <c r="AG59">
        <f>C14</f>
        <v>-406</v>
      </c>
      <c r="AJ59" s="17" t="s">
        <v>76</v>
      </c>
    </row>
    <row r="60" spans="4:36" x14ac:dyDescent="0.25">
      <c r="D60" t="s">
        <v>48</v>
      </c>
      <c r="E60" s="1" t="s">
        <v>49</v>
      </c>
      <c r="G60" t="str">
        <f t="shared" ref="G60:Y60" si="64">G6</f>
        <v>0</v>
      </c>
      <c r="H60" t="str">
        <f t="shared" si="64"/>
        <v>1</v>
      </c>
      <c r="I60" t="str">
        <f t="shared" si="64"/>
        <v>1</v>
      </c>
      <c r="J60" t="str">
        <f t="shared" si="64"/>
        <v>1</v>
      </c>
      <c r="K60" t="str">
        <f t="shared" si="64"/>
        <v>.</v>
      </c>
      <c r="L60" t="str">
        <f t="shared" si="64"/>
        <v>1</v>
      </c>
      <c r="M60" t="str">
        <f t="shared" si="64"/>
        <v>1</v>
      </c>
      <c r="N60" t="str">
        <f t="shared" si="64"/>
        <v>1</v>
      </c>
      <c r="O60" t="str">
        <f t="shared" si="64"/>
        <v>1</v>
      </c>
      <c r="P60" t="str">
        <f t="shared" si="64"/>
        <v>.</v>
      </c>
      <c r="Q60" t="str">
        <f t="shared" si="64"/>
        <v>0</v>
      </c>
      <c r="R60" t="str">
        <f t="shared" si="64"/>
        <v>0</v>
      </c>
      <c r="S60" t="str">
        <f t="shared" si="64"/>
        <v>1</v>
      </c>
      <c r="T60" t="str">
        <f t="shared" si="64"/>
        <v>1</v>
      </c>
      <c r="U60" t="str">
        <f t="shared" si="64"/>
        <v>.</v>
      </c>
      <c r="V60" t="str">
        <f t="shared" si="64"/>
        <v>1</v>
      </c>
      <c r="W60" t="str">
        <f t="shared" si="64"/>
        <v>0</v>
      </c>
      <c r="X60" t="str">
        <f t="shared" si="64"/>
        <v>0</v>
      </c>
      <c r="Y60" t="str">
        <f t="shared" si="64"/>
        <v>0</v>
      </c>
      <c r="AD60" s="3" t="s">
        <v>48</v>
      </c>
      <c r="AE60" s="1" t="s">
        <v>64</v>
      </c>
      <c r="AG60">
        <f>C6</f>
        <v>32568</v>
      </c>
      <c r="AJ60" s="17"/>
    </row>
    <row r="61" spans="4:36" x14ac:dyDescent="0.25">
      <c r="E61" t="s">
        <v>45</v>
      </c>
      <c r="F61" t="s">
        <v>45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AE61" s="14" t="s">
        <v>61</v>
      </c>
      <c r="AF61" s="4" t="s">
        <v>61</v>
      </c>
      <c r="AG61" s="4" t="s">
        <v>62</v>
      </c>
      <c r="AJ61" s="17"/>
    </row>
    <row r="62" spans="4:36" ht="18" x14ac:dyDescent="0.35">
      <c r="G62">
        <f t="shared" ref="G62:R62" si="65">IF(G58+G59+G60=2,0,IF(OR(G58+G59+G60=1,G58+G59+G60=3),1,0))</f>
        <v>0</v>
      </c>
      <c r="H62">
        <f t="shared" si="65"/>
        <v>1</v>
      </c>
      <c r="I62">
        <f t="shared" si="65"/>
        <v>1</v>
      </c>
      <c r="J62">
        <f t="shared" si="65"/>
        <v>1</v>
      </c>
      <c r="K62" t="s">
        <v>42</v>
      </c>
      <c r="L62">
        <f t="shared" si="65"/>
        <v>1</v>
      </c>
      <c r="M62">
        <f t="shared" si="65"/>
        <v>1</v>
      </c>
      <c r="N62">
        <f t="shared" si="65"/>
        <v>0</v>
      </c>
      <c r="O62">
        <f t="shared" si="65"/>
        <v>1</v>
      </c>
      <c r="P62" t="s">
        <v>42</v>
      </c>
      <c r="Q62">
        <f t="shared" si="65"/>
        <v>1</v>
      </c>
      <c r="R62">
        <f t="shared" si="65"/>
        <v>0</v>
      </c>
      <c r="S62">
        <f>IF(S58+S59+S60=2,0,IF(OR(S58+S59+S60=1,S58+S59+S60=3),1,0))</f>
        <v>1</v>
      </c>
      <c r="T62">
        <f>IF(T58+T59+T60=2,0,IF(OR(T58+T59+T60=1,T58+T59+T60=3),1,0))</f>
        <v>0</v>
      </c>
      <c r="U62" t="s">
        <v>42</v>
      </c>
      <c r="V62">
        <f t="shared" ref="V62:Y62" si="66">IF(V58+V59+V60=2,0,IF(OR(V58+V59+V60=1,V58+V59+V60=3),1,0))</f>
        <v>0</v>
      </c>
      <c r="W62">
        <f t="shared" si="66"/>
        <v>0</v>
      </c>
      <c r="X62">
        <f t="shared" si="66"/>
        <v>1</v>
      </c>
      <c r="Y62">
        <f t="shared" si="66"/>
        <v>0</v>
      </c>
      <c r="Z62" s="3" t="s">
        <v>69</v>
      </c>
      <c r="AA62">
        <f>-BIN2DEC(_xlfn.NUMBERVALUE(G62))*2^15+BIN2DEC(_xlfn.NUMBERVALUE(H62&amp;I62&amp;J62&amp;L62&amp;M62&amp;N62&amp;O62))*2^8+BIN2DEC(_xlfn.NUMBERVALUE(Q62&amp;R62&amp;S62&amp;T62&amp;V62&amp;W62&amp;X62&amp;Y62))</f>
        <v>32162</v>
      </c>
      <c r="AG62">
        <f>AG59+AG60</f>
        <v>32162</v>
      </c>
      <c r="AH62" s="9" t="s">
        <v>63</v>
      </c>
      <c r="AJ62" s="17"/>
    </row>
    <row r="64" spans="4:36" x14ac:dyDescent="0.25">
      <c r="H64" t="s">
        <v>47</v>
      </c>
      <c r="J64">
        <f>IF(G58+G59+G60&gt;=2,1,0)</f>
        <v>1</v>
      </c>
      <c r="M64" t="s">
        <v>54</v>
      </c>
      <c r="O64" cm="1">
        <f t="array" ref="O64">IF(MOD(SUM(Q62:T62+V62:Y62),2)=0,1,0)</f>
        <v>0</v>
      </c>
      <c r="R64" t="s">
        <v>55</v>
      </c>
      <c r="T64">
        <f>T58</f>
        <v>1</v>
      </c>
      <c r="W64" t="s">
        <v>56</v>
      </c>
      <c r="Y64" cm="1">
        <f t="array" ref="Y64">IF(SUM(G62:J62+L62:O62+Q62:T62+V62:Y62)=0,1,0)</f>
        <v>0</v>
      </c>
      <c r="AA64" s="1" t="s">
        <v>57</v>
      </c>
      <c r="AB64">
        <f>G62</f>
        <v>0</v>
      </c>
      <c r="AC64" s="1" t="s">
        <v>58</v>
      </c>
      <c r="AD64" s="3">
        <f>IF(_xlfn.BITXOR(G59,G60)=1,0,IF(_xlfn.NUMBERVALUE(G59)=_xlfn.NUMBERVALUE(G62),0,1))</f>
        <v>0</v>
      </c>
    </row>
    <row r="76" spans="7:25" x14ac:dyDescent="0.2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9" spans="7:25" x14ac:dyDescent="0.25">
      <c r="Y79" s="4"/>
    </row>
    <row r="82" spans="27:29" x14ac:dyDescent="0.25">
      <c r="AA82" s="1"/>
      <c r="AC82" s="1"/>
    </row>
  </sheetData>
  <mergeCells count="7">
    <mergeCell ref="AJ59:AJ62"/>
    <mergeCell ref="AJ17:AJ20"/>
    <mergeCell ref="AJ24:AJ27"/>
    <mergeCell ref="AJ31:AJ34"/>
    <mergeCell ref="AJ38:AJ41"/>
    <mergeCell ref="AJ45:AJ48"/>
    <mergeCell ref="AJ52:AJ55"/>
  </mergeCells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8" orientation="landscape" r:id="rId1"/>
  <headerFooter>
    <oddHeader xml:space="preserve">&amp;LДавааням Баясгалан&amp;CВариант №10&amp;R&amp;F
</oddHeader>
    <oddFooter>&amp;R&amp;T &amp;D</oddFooter>
  </headerFooter>
  <ignoredErrors>
    <ignoredError sqref="G13:Y13" formula="1"/>
    <ignoredError sqref="AH62 AH55 AH48 AH41 AH34 AH27 AH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3B08-DCA1-4813-B944-101D9D1B8810}">
  <sheetPr codeName="Sheet2"/>
  <dimension ref="A3"/>
  <sheetViews>
    <sheetView workbookViewId="0">
      <selection activeCell="E19" sqref="E19"/>
    </sheetView>
  </sheetViews>
  <sheetFormatPr defaultRowHeight="15" x14ac:dyDescent="0.25"/>
  <cols>
    <col min="1" max="1" width="40.5703125" customWidth="1"/>
  </cols>
  <sheetData>
    <row r="3" spans="1:1" ht="16.5" x14ac:dyDescent="0.3">
      <c r="A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SoR@ [    ]</dc:creator>
  <cp:lastModifiedBy>SoR@ </cp:lastModifiedBy>
  <dcterms:created xsi:type="dcterms:W3CDTF">2015-06-05T18:17:20Z</dcterms:created>
  <dcterms:modified xsi:type="dcterms:W3CDTF">2021-12-19T21:06:40Z</dcterms:modified>
</cp:coreProperties>
</file>