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itHub\Thesis_Nonlinear-Damage-Detection\OpenSeesPy_Model_2_Steel_Frame_2D_Python\output_files\"/>
    </mc:Choice>
  </mc:AlternateContent>
  <xr:revisionPtr revIDLastSave="0" documentId="13_ncr:1_{1AC388D7-7722-4DD9-ADED-84FD38F7118B}" xr6:coauthVersionLast="47" xr6:coauthVersionMax="47" xr10:uidLastSave="{00000000-0000-0000-0000-000000000000}"/>
  <bookViews>
    <workbookView xWindow="7212" yWindow="3576" windowWidth="17280" windowHeight="8880" firstSheet="1" activeTab="1" xr2:uid="{2238026E-8471-4694-8D83-FF738F47D11B}"/>
  </bookViews>
  <sheets>
    <sheet name="GM_T_sort" sheetId="4" r:id="rId1"/>
    <sheet name="GM_A_C1" sheetId="5" r:id="rId2"/>
    <sheet name="GM_A_C2" sheetId="6" r:id="rId3"/>
    <sheet name="GM_A_C3" sheetId="7" r:id="rId4"/>
  </sheets>
  <definedNames>
    <definedName name="ExternalData_3" localSheetId="1" hidden="1">GM_A_C1!$B$1:$F$119</definedName>
    <definedName name="ExternalData_3" localSheetId="2" hidden="1">GM_A_C2!$B$1:$F$107</definedName>
    <definedName name="ExternalData_3" localSheetId="3" hidden="1">GM_A_C3!$B$1:$F$78</definedName>
    <definedName name="ExternalData_3" localSheetId="0" hidden="1">GM_T_sort!$B$1:$F$302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7" l="1"/>
  <c r="D82" i="7"/>
  <c r="E81" i="7"/>
  <c r="D81" i="7"/>
  <c r="K9" i="7"/>
  <c r="K8" i="7"/>
  <c r="K7" i="7"/>
  <c r="K6" i="7"/>
  <c r="K5" i="7"/>
  <c r="K4" i="7"/>
  <c r="E111" i="6"/>
  <c r="D111" i="6"/>
  <c r="E110" i="6"/>
  <c r="D110" i="6"/>
  <c r="K9" i="6"/>
  <c r="K8" i="6"/>
  <c r="K7" i="6"/>
  <c r="K6" i="6"/>
  <c r="K5" i="6"/>
  <c r="K4" i="6"/>
  <c r="E309" i="4"/>
  <c r="E308" i="4"/>
  <c r="C313" i="4"/>
  <c r="D306" i="4"/>
  <c r="K9" i="5"/>
  <c r="K8" i="5"/>
  <c r="K7" i="5"/>
  <c r="K6" i="5"/>
  <c r="K5" i="5"/>
  <c r="K4" i="5"/>
  <c r="K9" i="4"/>
  <c r="K8" i="4"/>
  <c r="K7" i="4"/>
  <c r="K6" i="4"/>
  <c r="K5" i="4"/>
  <c r="K4" i="4"/>
  <c r="E315" i="4"/>
  <c r="E314" i="4"/>
  <c r="E313" i="4"/>
  <c r="D315" i="4"/>
  <c r="D314" i="4"/>
  <c r="D313" i="4"/>
  <c r="C315" i="4"/>
  <c r="C314" i="4"/>
  <c r="E306" i="4"/>
  <c r="E305" i="4"/>
  <c r="D30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E0CC6-D591-4CED-80CE-AAB45D8EFCB2}" keepAlive="1" name="Query - GM_spectra" description="Connection to the 'GM_spectra' query in the workbook." type="5" refreshedVersion="0" background="1">
    <dbPr connection="Provider=Microsoft.Mashup.OleDb.1;Data Source=$Workbook$;Location=GM_spectra;Extended Properties=&quot;&quot;" command="SELECT * FROM [GM_spectra]"/>
  </connection>
  <connection id="2" xr16:uid="{D1B193D8-6EE9-4228-8BE4-9C04779B9055}" keepAlive="1" name="Query - GM_spectra (2)" description="Connection to the 'GM_spectra (2)' query in the workbook." type="5" refreshedVersion="0" background="1">
    <dbPr connection="Provider=Microsoft.Mashup.OleDb.1;Data Source=$Workbook$;Location=&quot;GM_spectra (2)&quot;;Extended Properties=&quot;&quot;" command="SELECT * FROM [GM_spectra (2)]"/>
  </connection>
  <connection id="3" xr16:uid="{E1992340-4DB9-4689-8FDA-BD126E0F1962}" keepAlive="1" name="Query - GM_spectra (3)" description="Connection to the 'GM_spectra (3)' query in the workbook." type="5" refreshedVersion="7" background="1" saveData="1">
    <dbPr connection="Provider=Microsoft.Mashup.OleDb.1;Data Source=$Workbook$;Location=&quot;GM_spectra (3)&quot;;Extended Properties=&quot;&quot;" command="SELECT * FROM [GM_spectra (3)]"/>
  </connection>
  <connection id="4" xr16:uid="{1ED091A9-362A-4E88-8D5E-F4228E75CC37}" keepAlive="1" name="Query - GM_spectra (4)" description="Connection to the 'GM_spectra (4)' query in the workbook." type="5" refreshedVersion="7" background="1" saveData="1">
    <dbPr connection="Provider=Microsoft.Mashup.OleDb.1;Data Source=$Workbook$;Location=&quot;GM_spectra (4)&quot;;Extended Properties=&quot;&quot;" command="SELECT * FROM [GM_spectra (4)]"/>
  </connection>
  <connection id="5" xr16:uid="{14B6ADAD-A942-434A-9069-5DA45B9140AE}" keepAlive="1" name="Query - GM_spectra (5)" description="Connection to the 'GM_spectra (5)' query in the workbook." type="5" refreshedVersion="7" background="1" saveData="1">
    <dbPr connection="Provider=Microsoft.Mashup.OleDb.1;Data Source=$Workbook$;Location=&quot;GM_spectra (5)&quot;;Extended Properties=&quot;&quot;" command="SELECT * FROM [GM_spectra (5)]"/>
  </connection>
  <connection id="6" xr16:uid="{36093BDD-C675-4101-ACD1-5172AE25FD39}" keepAlive="1" name="Query - GM_spectra (6)" description="Connection to the 'GM_spectra (6)' query in the workbook." type="5" refreshedVersion="7" background="1" saveData="1">
    <dbPr connection="Provider=Microsoft.Mashup.OleDb.1;Data Source=$Workbook$;Location=&quot;GM_spectra (6)&quot;;Extended Properties=&quot;&quot;" command="SELECT * FROM [GM_spectra (6)]"/>
  </connection>
</connections>
</file>

<file path=xl/sharedStrings.xml><?xml version="1.0" encoding="utf-8"?>
<sst xmlns="http://schemas.openxmlformats.org/spreadsheetml/2006/main" count="2537" uniqueCount="632">
  <si>
    <t>Ground motion</t>
  </si>
  <si>
    <t>dT</t>
  </si>
  <si>
    <t>Peak acc</t>
  </si>
  <si>
    <t>Peak T</t>
  </si>
  <si>
    <t>0</t>
  </si>
  <si>
    <t>BIGBEAR_DHP090</t>
  </si>
  <si>
    <t>0.02</t>
  </si>
  <si>
    <t>1</t>
  </si>
  <si>
    <t>BORREGO_A-ELC180</t>
  </si>
  <si>
    <t>0.01</t>
  </si>
  <si>
    <t>2</t>
  </si>
  <si>
    <t>CAPEMEND_EUR090</t>
  </si>
  <si>
    <t>3</t>
  </si>
  <si>
    <t>CAPEMEND_FOR090</t>
  </si>
  <si>
    <t>4</t>
  </si>
  <si>
    <t>CAPEMEND_RIO270</t>
  </si>
  <si>
    <t>5</t>
  </si>
  <si>
    <t>CHALFANT_A-BEN360</t>
  </si>
  <si>
    <t>0.005</t>
  </si>
  <si>
    <t>6</t>
  </si>
  <si>
    <t>CHALFANT_A-LAD270</t>
  </si>
  <si>
    <t>7</t>
  </si>
  <si>
    <t>CHALFANT_A-ZAK360</t>
  </si>
  <si>
    <t>8</t>
  </si>
  <si>
    <t>CHALFANT_B-ZAK270</t>
  </si>
  <si>
    <t>9</t>
  </si>
  <si>
    <t>CHICHI03_CHY080-E</t>
  </si>
  <si>
    <t>10</t>
  </si>
  <si>
    <t>CHICHI04_CHY074-E</t>
  </si>
  <si>
    <t>11</t>
  </si>
  <si>
    <t>CHICHI05_TCU123-N</t>
  </si>
  <si>
    <t>12</t>
  </si>
  <si>
    <t>CHICHI06_CHY025-E</t>
  </si>
  <si>
    <t>13</t>
  </si>
  <si>
    <t>CHICHI06_TCU065-N</t>
  </si>
  <si>
    <t>14</t>
  </si>
  <si>
    <t>CHICHI06_TCU078-E</t>
  </si>
  <si>
    <t>15</t>
  </si>
  <si>
    <t>CHICHI06_TCU080-E</t>
  </si>
  <si>
    <t>16</t>
  </si>
  <si>
    <t>CHICHI_ALS-E</t>
  </si>
  <si>
    <t>17</t>
  </si>
  <si>
    <t>CHICHI_CHY025-E</t>
  </si>
  <si>
    <t>18</t>
  </si>
  <si>
    <t>CHICHI_CHY029-N</t>
  </si>
  <si>
    <t>19</t>
  </si>
  <si>
    <t>CHICHI_CHY035-N</t>
  </si>
  <si>
    <t>20</t>
  </si>
  <si>
    <t>CHICHI_CHY036-E</t>
  </si>
  <si>
    <t>21</t>
  </si>
  <si>
    <t>CHICHI_CHY041-E</t>
  </si>
  <si>
    <t>22</t>
  </si>
  <si>
    <t>CHICHI_CHY101-N</t>
  </si>
  <si>
    <t>23</t>
  </si>
  <si>
    <t>CHICHI_HWA033-N</t>
  </si>
  <si>
    <t>24</t>
  </si>
  <si>
    <t>CHICHI_ILA067-N</t>
  </si>
  <si>
    <t>25</t>
  </si>
  <si>
    <t>CHICHI_NST-N</t>
  </si>
  <si>
    <t>26</t>
  </si>
  <si>
    <t>CHICHI_TCU026-E</t>
  </si>
  <si>
    <t>27</t>
  </si>
  <si>
    <t>CHICHI_TCU038-N</t>
  </si>
  <si>
    <t>28</t>
  </si>
  <si>
    <t>CHICHI_TCU045-E</t>
  </si>
  <si>
    <t>29</t>
  </si>
  <si>
    <t>CHICHI_TCU047-E</t>
  </si>
  <si>
    <t>30</t>
  </si>
  <si>
    <t>CHICHI_TCU048-N</t>
  </si>
  <si>
    <t>31</t>
  </si>
  <si>
    <t>CHICHI_TCU049-N</t>
  </si>
  <si>
    <t>32</t>
  </si>
  <si>
    <t>CHICHI_TCU052-N</t>
  </si>
  <si>
    <t>33</t>
  </si>
  <si>
    <t>CHICHI_TCU055-N</t>
  </si>
  <si>
    <t>34</t>
  </si>
  <si>
    <t>CHICHI_TCU057-E</t>
  </si>
  <si>
    <t>35</t>
  </si>
  <si>
    <t>CHICHI_TCU059-E</t>
  </si>
  <si>
    <t>36</t>
  </si>
  <si>
    <t>CHICHI_TCU063-E</t>
  </si>
  <si>
    <t>37</t>
  </si>
  <si>
    <t>CHICHI_TCU067-N</t>
  </si>
  <si>
    <t>38</t>
  </si>
  <si>
    <t>CHICHI_TCU068-N</t>
  </si>
  <si>
    <t>39</t>
  </si>
  <si>
    <t>CHICHI_TCU070-E</t>
  </si>
  <si>
    <t>40</t>
  </si>
  <si>
    <t>CHICHI_TCU072-N</t>
  </si>
  <si>
    <t>41</t>
  </si>
  <si>
    <t>CHICHI_TCU074-N</t>
  </si>
  <si>
    <t>42</t>
  </si>
  <si>
    <t>CHICHI_TCU076-N</t>
  </si>
  <si>
    <t>43</t>
  </si>
  <si>
    <t>CHICHI_TCU078-E</t>
  </si>
  <si>
    <t>44</t>
  </si>
  <si>
    <t>CHICHI_TCU079-N</t>
  </si>
  <si>
    <t>45</t>
  </si>
  <si>
    <t>CHICHI_TCU089-E</t>
  </si>
  <si>
    <t>46</t>
  </si>
  <si>
    <t>CHICHI_TCU102-E</t>
  </si>
  <si>
    <t>47</t>
  </si>
  <si>
    <t>CHICHI_TCU106-N</t>
  </si>
  <si>
    <t>48</t>
  </si>
  <si>
    <t>CHICHI_TCU107-E</t>
  </si>
  <si>
    <t>49</t>
  </si>
  <si>
    <t>CHICHI_TCU109-N</t>
  </si>
  <si>
    <t>50</t>
  </si>
  <si>
    <t>CHICHI_TCU110-N</t>
  </si>
  <si>
    <t>51</t>
  </si>
  <si>
    <t>CHICHI_TCU116-E</t>
  </si>
  <si>
    <t>52</t>
  </si>
  <si>
    <t>CHICHI_TCU120-E</t>
  </si>
  <si>
    <t>53</t>
  </si>
  <si>
    <t>CHICHI_TCU122-N</t>
  </si>
  <si>
    <t>54</t>
  </si>
  <si>
    <t>CHICHI_WGK-N</t>
  </si>
  <si>
    <t>55</t>
  </si>
  <si>
    <t>COALINGA_D-BNT270</t>
  </si>
  <si>
    <t>56</t>
  </si>
  <si>
    <t>COALINGA_D-CHP000</t>
  </si>
  <si>
    <t>57</t>
  </si>
  <si>
    <t>COALINGA_D-OLC360</t>
  </si>
  <si>
    <t>58</t>
  </si>
  <si>
    <t>COALINGA_D-OLF270</t>
  </si>
  <si>
    <t>59</t>
  </si>
  <si>
    <t>COALINGA_D-OLP270</t>
  </si>
  <si>
    <t>60</t>
  </si>
  <si>
    <t>COALINGA_D-SKH360</t>
  </si>
  <si>
    <t>61</t>
  </si>
  <si>
    <t>COALINGA_H-CAK270</t>
  </si>
  <si>
    <t>62</t>
  </si>
  <si>
    <t>COALINGA_H-COH000</t>
  </si>
  <si>
    <t>63</t>
  </si>
  <si>
    <t>COALINGA_H-COW000</t>
  </si>
  <si>
    <t>64</t>
  </si>
  <si>
    <t>COALINGA_H-PG1000</t>
  </si>
  <si>
    <t>65</t>
  </si>
  <si>
    <t>COALINGA_H-PRK180</t>
  </si>
  <si>
    <t>66</t>
  </si>
  <si>
    <t>COALINGA_H-PV1000</t>
  </si>
  <si>
    <t>67</t>
  </si>
  <si>
    <t>COALINGA_H-PVB135</t>
  </si>
  <si>
    <t>68</t>
  </si>
  <si>
    <t>COALINGA_H-SCN045</t>
  </si>
  <si>
    <t>69</t>
  </si>
  <si>
    <t>COALINGA_H-VYC110</t>
  </si>
  <si>
    <t>70</t>
  </si>
  <si>
    <t>COALINGA_H-Z02000</t>
  </si>
  <si>
    <t>71</t>
  </si>
  <si>
    <t>COALINGA_H-Z04090</t>
  </si>
  <si>
    <t>72</t>
  </si>
  <si>
    <t>COALINGA_H-Z07000</t>
  </si>
  <si>
    <t>73</t>
  </si>
  <si>
    <t>COALINGA_H-Z10090</t>
  </si>
  <si>
    <t>74</t>
  </si>
  <si>
    <t>COALINGA_H-Z14000</t>
  </si>
  <si>
    <t>75</t>
  </si>
  <si>
    <t>COALINGA_H-Z15000</t>
  </si>
  <si>
    <t>76</t>
  </si>
  <si>
    <t>COALINGA_H-Z16000</t>
  </si>
  <si>
    <t>77</t>
  </si>
  <si>
    <t>CORINTH_COR--T</t>
  </si>
  <si>
    <t>78</t>
  </si>
  <si>
    <t>COYOTELK_G02050</t>
  </si>
  <si>
    <t>79</t>
  </si>
  <si>
    <t>COYOTELK_G03050</t>
  </si>
  <si>
    <t>80</t>
  </si>
  <si>
    <t>COYOTELK_G04270</t>
  </si>
  <si>
    <t>81</t>
  </si>
  <si>
    <t>COYOTELK_G06230</t>
  </si>
  <si>
    <t>82</t>
  </si>
  <si>
    <t>DUZCE_1061-N</t>
  </si>
  <si>
    <t>83</t>
  </si>
  <si>
    <t>DUZCE_1062-E</t>
  </si>
  <si>
    <t>84</t>
  </si>
  <si>
    <t>el_centro</t>
  </si>
  <si>
    <t>85</t>
  </si>
  <si>
    <t>ERZIKAN_ERZ-EW</t>
  </si>
  <si>
    <t>86</t>
  </si>
  <si>
    <t>FRIULI_A-TMZ000</t>
  </si>
  <si>
    <t>87</t>
  </si>
  <si>
    <t>HECTOR_11625090</t>
  </si>
  <si>
    <t>88</t>
  </si>
  <si>
    <t>HECTOR_12543090</t>
  </si>
  <si>
    <t>89</t>
  </si>
  <si>
    <t>HECTOR_22170360</t>
  </si>
  <si>
    <t>90</t>
  </si>
  <si>
    <t>HECTOR_HEC090</t>
  </si>
  <si>
    <t>91</t>
  </si>
  <si>
    <t>IMPVALL_H-AEP045</t>
  </si>
  <si>
    <t>92</t>
  </si>
  <si>
    <t>IMPVALL_H-BRA225</t>
  </si>
  <si>
    <t>93</t>
  </si>
  <si>
    <t>IMPVALL_H-CHI282</t>
  </si>
  <si>
    <t>94</t>
  </si>
  <si>
    <t>IMPVALL_H-CMP015</t>
  </si>
  <si>
    <t>95</t>
  </si>
  <si>
    <t>IMPVALL_H-CXO225</t>
  </si>
  <si>
    <t>96</t>
  </si>
  <si>
    <t>IMPVALL_H-DLT352</t>
  </si>
  <si>
    <t>97</t>
  </si>
  <si>
    <t>IMPVALL_H-E04230</t>
  </si>
  <si>
    <t>98</t>
  </si>
  <si>
    <t>IMPVALL_H-E05230</t>
  </si>
  <si>
    <t>99</t>
  </si>
  <si>
    <t>IMPVALL_H-E06230</t>
  </si>
  <si>
    <t>100</t>
  </si>
  <si>
    <t>IMPVALL_H-E07230</t>
  </si>
  <si>
    <t>101</t>
  </si>
  <si>
    <t>IMPVALL_H-E08230</t>
  </si>
  <si>
    <t>102</t>
  </si>
  <si>
    <t>IMPVALL_H-E10320</t>
  </si>
  <si>
    <t>103</t>
  </si>
  <si>
    <t>IMPVALL_H-E11140</t>
  </si>
  <si>
    <t>104</t>
  </si>
  <si>
    <t>IMPVALL_H-ECC092</t>
  </si>
  <si>
    <t>105</t>
  </si>
  <si>
    <t>IMPVALL_H-EDA360</t>
  </si>
  <si>
    <t>106</t>
  </si>
  <si>
    <t>IMPVALL_H-EMO000</t>
  </si>
  <si>
    <t>107</t>
  </si>
  <si>
    <t>IMPVALL_H-SHP000</t>
  </si>
  <si>
    <t>108</t>
  </si>
  <si>
    <t>IMPVALL_I-ELC180</t>
  </si>
  <si>
    <t>109</t>
  </si>
  <si>
    <t>KERN_SBA132</t>
  </si>
  <si>
    <t>110</t>
  </si>
  <si>
    <t>KOBE_ABN000</t>
  </si>
  <si>
    <t>111</t>
  </si>
  <si>
    <t>KOBE_AMA000</t>
  </si>
  <si>
    <t>112</t>
  </si>
  <si>
    <t>KOBE_FKS000</t>
  </si>
  <si>
    <t>113</t>
  </si>
  <si>
    <t>KOBE_KAK000</t>
  </si>
  <si>
    <t>114</t>
  </si>
  <si>
    <t>KOBE_KBU000</t>
  </si>
  <si>
    <t>115</t>
  </si>
  <si>
    <t>KOBE_MRG000</t>
  </si>
  <si>
    <t>116</t>
  </si>
  <si>
    <t>KOBE_PRI000</t>
  </si>
  <si>
    <t>117</t>
  </si>
  <si>
    <t>KOBE_SHI090</t>
  </si>
  <si>
    <t>118</t>
  </si>
  <si>
    <t>KOBE_TDO000</t>
  </si>
  <si>
    <t>119</t>
  </si>
  <si>
    <t>KOBE_YAE000</t>
  </si>
  <si>
    <t>120</t>
  </si>
  <si>
    <t>KOCAELI_ATK090</t>
  </si>
  <si>
    <t>121</t>
  </si>
  <si>
    <t>KOCAELI_ATS090</t>
  </si>
  <si>
    <t>122</t>
  </si>
  <si>
    <t>KOCAELI_BUR090</t>
  </si>
  <si>
    <t>123</t>
  </si>
  <si>
    <t>KOCAELI_DZC270</t>
  </si>
  <si>
    <t>124</t>
  </si>
  <si>
    <t>KOCAELI_FAT000</t>
  </si>
  <si>
    <t>125</t>
  </si>
  <si>
    <t>KOCAELI_GYN090</t>
  </si>
  <si>
    <t>126</t>
  </si>
  <si>
    <t>KOCAELI_IZN090</t>
  </si>
  <si>
    <t>127</t>
  </si>
  <si>
    <t>KOCAELI_IZT180</t>
  </si>
  <si>
    <t>128</t>
  </si>
  <si>
    <t>KOCAELI_YPT060</t>
  </si>
  <si>
    <t>129</t>
  </si>
  <si>
    <t>LANDERS_BRS090</t>
  </si>
  <si>
    <t>130</t>
  </si>
  <si>
    <t>LANDERS_DSP000</t>
  </si>
  <si>
    <t>131</t>
  </si>
  <si>
    <t>LANDERS_IND090</t>
  </si>
  <si>
    <t>132</t>
  </si>
  <si>
    <t>LANDERS_JOS090</t>
  </si>
  <si>
    <t>133</t>
  </si>
  <si>
    <t>LANDERS_MVH000</t>
  </si>
  <si>
    <t>134</t>
  </si>
  <si>
    <t>LANDERS_YER270</t>
  </si>
  <si>
    <t>135</t>
  </si>
  <si>
    <t>LIVERMOR_A-KOD180</t>
  </si>
  <si>
    <t>136</t>
  </si>
  <si>
    <t>LOMAP_A01090</t>
  </si>
  <si>
    <t>137</t>
  </si>
  <si>
    <t>LOMAP_A02043</t>
  </si>
  <si>
    <t>138</t>
  </si>
  <si>
    <t>LOMAP_A09227</t>
  </si>
  <si>
    <t>139</t>
  </si>
  <si>
    <t>LOMAP_A10000</t>
  </si>
  <si>
    <t>140</t>
  </si>
  <si>
    <t>LOMAP_AGW090</t>
  </si>
  <si>
    <t>141</t>
  </si>
  <si>
    <t>LOMAP_AND250</t>
  </si>
  <si>
    <t>142</t>
  </si>
  <si>
    <t>LOMAP_BRK090</t>
  </si>
  <si>
    <t>143</t>
  </si>
  <si>
    <t>LOMAP_BRN000</t>
  </si>
  <si>
    <t>144</t>
  </si>
  <si>
    <t>LOMAP_BVW220</t>
  </si>
  <si>
    <t>145</t>
  </si>
  <si>
    <t>LOMAP_CAP090</t>
  </si>
  <si>
    <t>146</t>
  </si>
  <si>
    <t>LOMAP_CFH090</t>
  </si>
  <si>
    <t>147</t>
  </si>
  <si>
    <t>LOMAP_CH12000</t>
  </si>
  <si>
    <t>148</t>
  </si>
  <si>
    <t>LOMAP_CLD195</t>
  </si>
  <si>
    <t>149</t>
  </si>
  <si>
    <t>LOMAP_CLR180</t>
  </si>
  <si>
    <t>150</t>
  </si>
  <si>
    <t>LOMAP_CLS090</t>
  </si>
  <si>
    <t>151</t>
  </si>
  <si>
    <t>LOMAP_CYC195</t>
  </si>
  <si>
    <t>152</t>
  </si>
  <si>
    <t>LOMAP_DUMB267</t>
  </si>
  <si>
    <t>153</t>
  </si>
  <si>
    <t>LOMAP_EMY260</t>
  </si>
  <si>
    <t>154</t>
  </si>
  <si>
    <t>LOMAP_G01090</t>
  </si>
  <si>
    <t>155</t>
  </si>
  <si>
    <t>LOMAP_G03090</t>
  </si>
  <si>
    <t>156</t>
  </si>
  <si>
    <t>LOMAP_G06090</t>
  </si>
  <si>
    <t>157</t>
  </si>
  <si>
    <t>LOMAP_GGB270</t>
  </si>
  <si>
    <t>158</t>
  </si>
  <si>
    <t>LOMAP_GIL067</t>
  </si>
  <si>
    <t>159</t>
  </si>
  <si>
    <t>LOMAP_GOF160</t>
  </si>
  <si>
    <t>160</t>
  </si>
  <si>
    <t>LOMAP_HCH180</t>
  </si>
  <si>
    <t>161</t>
  </si>
  <si>
    <t>LOMAP_HDA255</t>
  </si>
  <si>
    <t>162</t>
  </si>
  <si>
    <t>LOMAP_HSP000</t>
  </si>
  <si>
    <t>163</t>
  </si>
  <si>
    <t>LOMAP_HWB220</t>
  </si>
  <si>
    <t>164</t>
  </si>
  <si>
    <t>LOMAP_LKS270</t>
  </si>
  <si>
    <t>165</t>
  </si>
  <si>
    <t>LOMAP_LOB000</t>
  </si>
  <si>
    <t>166</t>
  </si>
  <si>
    <t>LOMAP_MEN360</t>
  </si>
  <si>
    <t>167</t>
  </si>
  <si>
    <t>LOMAP_NAS270</t>
  </si>
  <si>
    <t>168</t>
  </si>
  <si>
    <t>LOMAP_PAE055</t>
  </si>
  <si>
    <t>169</t>
  </si>
  <si>
    <t>LOMAP_RCH190</t>
  </si>
  <si>
    <t>170</t>
  </si>
  <si>
    <t>LOMAP_SFO000</t>
  </si>
  <si>
    <t>171</t>
  </si>
  <si>
    <t>LOMAP_SJTE315</t>
  </si>
  <si>
    <t>172</t>
  </si>
  <si>
    <t>LOMAP_SLC270</t>
  </si>
  <si>
    <t>173</t>
  </si>
  <si>
    <t>LOMAP_SVL360</t>
  </si>
  <si>
    <t>174</t>
  </si>
  <si>
    <t>LOMAP_TIB290</t>
  </si>
  <si>
    <t>175</t>
  </si>
  <si>
    <t>LOMAP_TRI000</t>
  </si>
  <si>
    <t>176</t>
  </si>
  <si>
    <t>LOMAP_UC2090</t>
  </si>
  <si>
    <t>177</t>
  </si>
  <si>
    <t>LOMAP_WAH000</t>
  </si>
  <si>
    <t>178</t>
  </si>
  <si>
    <t>MAMMOTH_A-CVK090</t>
  </si>
  <si>
    <t>179</t>
  </si>
  <si>
    <t>MAMMOTH_A-LUL000</t>
  </si>
  <si>
    <t>180</t>
  </si>
  <si>
    <t>MAMMOTH_B-LUL000</t>
  </si>
  <si>
    <t>181</t>
  </si>
  <si>
    <t>MAMMOTH_I-LUL090</t>
  </si>
  <si>
    <t>182</t>
  </si>
  <si>
    <t>MAMMOTH_L-CVK090</t>
  </si>
  <si>
    <t>183</t>
  </si>
  <si>
    <t>MAMMOTH_L-FIS090</t>
  </si>
  <si>
    <t>184</t>
  </si>
  <si>
    <t>MAMMOTH_L-LUL090</t>
  </si>
  <si>
    <t>185</t>
  </si>
  <si>
    <t>MANAGUA_A-MAN090</t>
  </si>
  <si>
    <t>186</t>
  </si>
  <si>
    <t>MANJIL_184327</t>
  </si>
  <si>
    <t>187</t>
  </si>
  <si>
    <t>MANJIL_ABBAR--T</t>
  </si>
  <si>
    <t>188</t>
  </si>
  <si>
    <t>MORGAN_AND340</t>
  </si>
  <si>
    <t>189</t>
  </si>
  <si>
    <t>MORGAN_G03000</t>
  </si>
  <si>
    <t>190</t>
  </si>
  <si>
    <t>MORGAN_G04360</t>
  </si>
  <si>
    <t>191</t>
  </si>
  <si>
    <t>MORGAN_G06090</t>
  </si>
  <si>
    <t>192</t>
  </si>
  <si>
    <t>MORGAN_HVR240</t>
  </si>
  <si>
    <t>193</t>
  </si>
  <si>
    <t>NCALIF_H-FRN314</t>
  </si>
  <si>
    <t>194</t>
  </si>
  <si>
    <t>NEWZEAL_A-MAT083</t>
  </si>
  <si>
    <t>195</t>
  </si>
  <si>
    <t>NORTHR_0141-270</t>
  </si>
  <si>
    <t>196</t>
  </si>
  <si>
    <t>NORTHR_5082-325</t>
  </si>
  <si>
    <t>197</t>
  </si>
  <si>
    <t>NORTHR_5082A-325</t>
  </si>
  <si>
    <t>198</t>
  </si>
  <si>
    <t>NORTHR_ARL090</t>
  </si>
  <si>
    <t>199</t>
  </si>
  <si>
    <t>NORTHR_BPK090</t>
  </si>
  <si>
    <t>200</t>
  </si>
  <si>
    <t>NORTHR_CCN360</t>
  </si>
  <si>
    <t>201</t>
  </si>
  <si>
    <t>NORTHR_CHL160</t>
  </si>
  <si>
    <t>202</t>
  </si>
  <si>
    <t>NORTHR_CNP196</t>
  </si>
  <si>
    <t>203</t>
  </si>
  <si>
    <t>NORTHR_CWC270</t>
  </si>
  <si>
    <t>204</t>
  </si>
  <si>
    <t>NORTHR_DWN090</t>
  </si>
  <si>
    <t>205</t>
  </si>
  <si>
    <t>NORTHR_FAR090</t>
  </si>
  <si>
    <t>206</t>
  </si>
  <si>
    <t>NORTHR_FLE144</t>
  </si>
  <si>
    <t>207</t>
  </si>
  <si>
    <t>NORTHR_GLE260</t>
  </si>
  <si>
    <t>208</t>
  </si>
  <si>
    <t>NORTHR_GR2090</t>
  </si>
  <si>
    <t>209</t>
  </si>
  <si>
    <t>NORTHR_LDM334</t>
  </si>
  <si>
    <t>210</t>
  </si>
  <si>
    <t>NORTHR_LOS270</t>
  </si>
  <si>
    <t>211</t>
  </si>
  <si>
    <t>NORTHR_LV5000</t>
  </si>
  <si>
    <t>212</t>
  </si>
  <si>
    <t>NORTHR_MRP090</t>
  </si>
  <si>
    <t>213</t>
  </si>
  <si>
    <t>NORTHR_MU2125</t>
  </si>
  <si>
    <t>214</t>
  </si>
  <si>
    <t>NORTHR_MUL009</t>
  </si>
  <si>
    <t>215</t>
  </si>
  <si>
    <t>NORTHR_PAC175</t>
  </si>
  <si>
    <t>216</t>
  </si>
  <si>
    <t>NORTHR_PAR--T</t>
  </si>
  <si>
    <t>217</t>
  </si>
  <si>
    <t>NORTHR_PEL360</t>
  </si>
  <si>
    <t>218</t>
  </si>
  <si>
    <t>NORTHR_PKC090</t>
  </si>
  <si>
    <t>219</t>
  </si>
  <si>
    <t>NORTHR_RO3090</t>
  </si>
  <si>
    <t>220</t>
  </si>
  <si>
    <t>NORTHR_SCE288</t>
  </si>
  <si>
    <t>221</t>
  </si>
  <si>
    <t>NORTHR_SCR090</t>
  </si>
  <si>
    <t>222</t>
  </si>
  <si>
    <t>NORTHR_STN110</t>
  </si>
  <si>
    <t>223</t>
  </si>
  <si>
    <t>NORTHR_TUJ352</t>
  </si>
  <si>
    <t>224</t>
  </si>
  <si>
    <t>NORTHR_UCL090</t>
  </si>
  <si>
    <t>225</t>
  </si>
  <si>
    <t>NORTHR_UNI005</t>
  </si>
  <si>
    <t>226</t>
  </si>
  <si>
    <t>NORTHR_WIL180</t>
  </si>
  <si>
    <t>227</t>
  </si>
  <si>
    <t>NORTHR_WPI316</t>
  </si>
  <si>
    <t>228</t>
  </si>
  <si>
    <t>NWCHINA3_J411N270</t>
  </si>
  <si>
    <t>229</t>
  </si>
  <si>
    <t>PALMSPR_MVH045</t>
  </si>
  <si>
    <t>230</t>
  </si>
  <si>
    <t>PALMSPR_WWT180</t>
  </si>
  <si>
    <t>231</t>
  </si>
  <si>
    <t>PARKF_C05085</t>
  </si>
  <si>
    <t>232</t>
  </si>
  <si>
    <t>PARKF_C08320</t>
  </si>
  <si>
    <t>233</t>
  </si>
  <si>
    <t>PARKF_TMB205</t>
  </si>
  <si>
    <t>234</t>
  </si>
  <si>
    <t>SANSALV_NGI180</t>
  </si>
  <si>
    <t>235</t>
  </si>
  <si>
    <t>SFERN_FSD172</t>
  </si>
  <si>
    <t>236</t>
  </si>
  <si>
    <t>SFERN_L01021</t>
  </si>
  <si>
    <t>237</t>
  </si>
  <si>
    <t>SFERN_L12021</t>
  </si>
  <si>
    <t>238</t>
  </si>
  <si>
    <t>SFERN_ORR291</t>
  </si>
  <si>
    <t>239</t>
  </si>
  <si>
    <t>SFERN_PEL180</t>
  </si>
  <si>
    <t>240</t>
  </si>
  <si>
    <t>SMADRE_altde000</t>
  </si>
  <si>
    <t>241</t>
  </si>
  <si>
    <t>SMART1_40C00EW</t>
  </si>
  <si>
    <t>242</t>
  </si>
  <si>
    <t>SMART1_40E01EW</t>
  </si>
  <si>
    <t>243</t>
  </si>
  <si>
    <t>SMART1_40I01EW</t>
  </si>
  <si>
    <t>244</t>
  </si>
  <si>
    <t>SMART1_40I07EW</t>
  </si>
  <si>
    <t>245</t>
  </si>
  <si>
    <t>SMART1_40M01EW</t>
  </si>
  <si>
    <t>246</t>
  </si>
  <si>
    <t>SMART1_40M07EW</t>
  </si>
  <si>
    <t>247</t>
  </si>
  <si>
    <t>SMART1_40O01EW</t>
  </si>
  <si>
    <t>248</t>
  </si>
  <si>
    <t>SMART1_40O07EW</t>
  </si>
  <si>
    <t>249</t>
  </si>
  <si>
    <t>SMART1_45C00EW</t>
  </si>
  <si>
    <t>250</t>
  </si>
  <si>
    <t>SMART1_45E01EW</t>
  </si>
  <si>
    <t>251</t>
  </si>
  <si>
    <t>SMART1_45E02NS</t>
  </si>
  <si>
    <t>252</t>
  </si>
  <si>
    <t>SMART1_45I01NS</t>
  </si>
  <si>
    <t>253</t>
  </si>
  <si>
    <t>SMART1_45I07EW</t>
  </si>
  <si>
    <t>254</t>
  </si>
  <si>
    <t>SMART1_45M01EW</t>
  </si>
  <si>
    <t>255</t>
  </si>
  <si>
    <t>SMART1_45M07EW</t>
  </si>
  <si>
    <t>256</t>
  </si>
  <si>
    <t>SMART1_45O01EW</t>
  </si>
  <si>
    <t>257</t>
  </si>
  <si>
    <t>SMART1_45O02NS</t>
  </si>
  <si>
    <t>258</t>
  </si>
  <si>
    <t>SMART1_45O04NS</t>
  </si>
  <si>
    <t>259</t>
  </si>
  <si>
    <t>SMART1_45O06NS</t>
  </si>
  <si>
    <t>260</t>
  </si>
  <si>
    <t>SMART1_45O07EW</t>
  </si>
  <si>
    <t>261</t>
  </si>
  <si>
    <t>SMART1_45O08EW</t>
  </si>
  <si>
    <t>262</t>
  </si>
  <si>
    <t>SMART1_45O10EW</t>
  </si>
  <si>
    <t>263</t>
  </si>
  <si>
    <t>SMART1_45O12EW</t>
  </si>
  <si>
    <t>264</t>
  </si>
  <si>
    <t>SPITAK_GUK090</t>
  </si>
  <si>
    <t>265</t>
  </si>
  <si>
    <t>SUPERST_B-ICC090</t>
  </si>
  <si>
    <t>266</t>
  </si>
  <si>
    <t>SUPERST_B-IVW360</t>
  </si>
  <si>
    <t>267</t>
  </si>
  <si>
    <t>SUPERST_B-WSM180</t>
  </si>
  <si>
    <t>268</t>
  </si>
  <si>
    <t>TABAS_BOS-L1</t>
  </si>
  <si>
    <t>269</t>
  </si>
  <si>
    <t>TABAS_DAY-TR</t>
  </si>
  <si>
    <t>270</t>
  </si>
  <si>
    <t>TRINIDAD_B-RDE270</t>
  </si>
  <si>
    <t>271</t>
  </si>
  <si>
    <t>TRINIDAD_B-RDW270</t>
  </si>
  <si>
    <t>272</t>
  </si>
  <si>
    <t>VICT_CHI102</t>
  </si>
  <si>
    <t>273</t>
  </si>
  <si>
    <t>WESTMORL_PTS315</t>
  </si>
  <si>
    <t>274</t>
  </si>
  <si>
    <t>WESTMORL_WLF225</t>
  </si>
  <si>
    <t>275</t>
  </si>
  <si>
    <t>WESTMORL_WSM090</t>
  </si>
  <si>
    <t>276</t>
  </si>
  <si>
    <t>WHITTIER_A-116270</t>
  </si>
  <si>
    <t>277</t>
  </si>
  <si>
    <t>WHITTIER_A-ALH180</t>
  </si>
  <si>
    <t>278</t>
  </si>
  <si>
    <t>WHITTIER_A-ALT000</t>
  </si>
  <si>
    <t>279</t>
  </si>
  <si>
    <t>WHITTIER_A-BIR180</t>
  </si>
  <si>
    <t>280</t>
  </si>
  <si>
    <t>WHITTIER_A-BRG180</t>
  </si>
  <si>
    <t>281</t>
  </si>
  <si>
    <t>WHITTIER_A-BUE250</t>
  </si>
  <si>
    <t>282</t>
  </si>
  <si>
    <t>WHITTIER_A-CAM009</t>
  </si>
  <si>
    <t>283</t>
  </si>
  <si>
    <t>WHITTIER_A-CAS000</t>
  </si>
  <si>
    <t>284</t>
  </si>
  <si>
    <t>WHITTIER_A-CCB360</t>
  </si>
  <si>
    <t>285</t>
  </si>
  <si>
    <t>WHITTIER_A-DEL000</t>
  </si>
  <si>
    <t>286</t>
  </si>
  <si>
    <t>WHITTIER_A-DWN180</t>
  </si>
  <si>
    <t>287</t>
  </si>
  <si>
    <t>WHITTIER_A-EJS048</t>
  </si>
  <si>
    <t>288</t>
  </si>
  <si>
    <t>WHITTIER_A-FAI270</t>
  </si>
  <si>
    <t>289</t>
  </si>
  <si>
    <t>WHITTIER_A-FLE234</t>
  </si>
  <si>
    <t>290</t>
  </si>
  <si>
    <t>WHITTIER_A-GRN180</t>
  </si>
  <si>
    <t>291</t>
  </si>
  <si>
    <t>WHITTIER_A-GRV330</t>
  </si>
  <si>
    <t>292</t>
  </si>
  <si>
    <t>WHITTIER_A-ING090</t>
  </si>
  <si>
    <t>293</t>
  </si>
  <si>
    <t>WHITTIER_A-JAB297</t>
  </si>
  <si>
    <t>294</t>
  </si>
  <si>
    <t>WHITTIER_A-LBR090</t>
  </si>
  <si>
    <t>295</t>
  </si>
  <si>
    <t>WHITTIER_A-NOR360</t>
  </si>
  <si>
    <t>296</t>
  </si>
  <si>
    <t>WHITTIER_A-OBR270</t>
  </si>
  <si>
    <t>297</t>
  </si>
  <si>
    <t>WHITTIER_A-OR2010</t>
  </si>
  <si>
    <t>298</t>
  </si>
  <si>
    <t>WHITTIER_A-PAS180</t>
  </si>
  <si>
    <t>299</t>
  </si>
  <si>
    <t>WHITTIER_A-SMA360</t>
  </si>
  <si>
    <t>300</t>
  </si>
  <si>
    <t>WHITTIER_A-W70270</t>
  </si>
  <si>
    <t>Mean</t>
  </si>
  <si>
    <t>St.dev.</t>
  </si>
  <si>
    <t>mean - 2std</t>
  </si>
  <si>
    <t>mean +2std</t>
  </si>
  <si>
    <t>Cat 1</t>
  </si>
  <si>
    <t>Cat 2</t>
  </si>
  <si>
    <t>Cat 3</t>
  </si>
  <si>
    <t>Elements</t>
  </si>
  <si>
    <t>Acc mean</t>
  </si>
  <si>
    <t>Acc. Std</t>
  </si>
  <si>
    <t>CAT 1</t>
  </si>
  <si>
    <t>CAT2</t>
  </si>
  <si>
    <t>CAT3</t>
  </si>
  <si>
    <t>Train</t>
  </si>
  <si>
    <t>Test</t>
  </si>
  <si>
    <t>ID</t>
  </si>
  <si>
    <t>CAT</t>
  </si>
  <si>
    <t>CAT1</t>
  </si>
  <si>
    <t>T1</t>
  </si>
  <si>
    <t>T2</t>
  </si>
  <si>
    <t>Period</t>
  </si>
  <si>
    <t>Acc</t>
  </si>
  <si>
    <t>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</si>
</sst>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8"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7B19787-8A1D-4CDF-B0A2-1D859AC9FA61}" autoFormatId="16" applyNumberFormats="0" applyBorderFormats="0" applyFontFormats="0" applyPatternFormats="0" applyAlignmentFormats="0" applyWidthHeightFormats="0">
  <queryTableRefresh nextId="10" unboundColumnsLeft="1">
    <queryTableFields count="6">
      <queryTableField id="9" dataBound="0" tableColumnId="6"/>
      <queryTableField id="1" name="Column1" tableColumnId="1"/>
      <queryTableField id="2" name="Ground motion" tableColumnId="2"/>
      <queryTableField id="3" name="dT" tableColumnId="3"/>
      <queryTableField id="4" name="Peak acc" tableColumnId="4"/>
      <queryTableField id="5" name="Peak T" tableColumnId="5"/>
    </queryTableFields>
    <queryTableDeletedFields count="3">
      <deletedField name="Input time"/>
      <deletedField name="Input acc"/>
      <deletedField name="Spectra acc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9562047-81B9-4872-BD66-C9DF48E370F7}" autoFormatId="16" applyNumberFormats="0" applyBorderFormats="0" applyFontFormats="0" applyPatternFormats="0" applyAlignmentFormats="0" applyWidthHeightFormats="0">
  <queryTableRefresh nextId="10" unboundColumnsLeft="1">
    <queryTableFields count="6">
      <queryTableField id="9" dataBound="0" tableColumnId="6"/>
      <queryTableField id="1" name="Column1" tableColumnId="1"/>
      <queryTableField id="2" name="Ground motion" tableColumnId="2"/>
      <queryTableField id="3" name="dT" tableColumnId="3"/>
      <queryTableField id="4" name="Peak acc" tableColumnId="4"/>
      <queryTableField id="5" name="Peak T" tableColumnId="5"/>
    </queryTableFields>
    <queryTableDeletedFields count="3">
      <deletedField name="Input time"/>
      <deletedField name="Input acc"/>
      <deletedField name="Spectra acc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073A1BC-88CA-4893-A010-D58D2B70C308}" autoFormatId="16" applyNumberFormats="0" applyBorderFormats="0" applyFontFormats="0" applyPatternFormats="0" applyAlignmentFormats="0" applyWidthHeightFormats="0">
  <queryTableRefresh nextId="10" unboundColumnsLeft="1">
    <queryTableFields count="6">
      <queryTableField id="9" dataBound="0" tableColumnId="6"/>
      <queryTableField id="1" name="Column1" tableColumnId="1"/>
      <queryTableField id="2" name="Ground motion" tableColumnId="2"/>
      <queryTableField id="3" name="dT" tableColumnId="3"/>
      <queryTableField id="4" name="Peak acc" tableColumnId="4"/>
      <queryTableField id="5" name="Peak T" tableColumnId="5"/>
    </queryTableFields>
    <queryTableDeletedFields count="3">
      <deletedField name="Input time"/>
      <deletedField name="Input acc"/>
      <deletedField name="Spectra acc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931B977-DB96-411A-BDB2-09E7B97CAAD2}" autoFormatId="16" applyNumberFormats="0" applyBorderFormats="0" applyFontFormats="0" applyPatternFormats="0" applyAlignmentFormats="0" applyWidthHeightFormats="0">
  <queryTableRefresh nextId="10" unboundColumnsLeft="1">
    <queryTableFields count="6">
      <queryTableField id="9" dataBound="0" tableColumnId="6"/>
      <queryTableField id="1" name="Column1" tableColumnId="1"/>
      <queryTableField id="2" name="Ground motion" tableColumnId="2"/>
      <queryTableField id="3" name="dT" tableColumnId="3"/>
      <queryTableField id="4" name="Peak acc" tableColumnId="4"/>
      <queryTableField id="5" name="Peak T" tableColumnId="5"/>
    </queryTableFields>
    <queryTableDeletedFields count="3">
      <deletedField name="Input time"/>
      <deletedField name="Input acc"/>
      <deletedField name="Spectra ac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C8D6E-EBBC-4911-839C-76780214EF8D}" name="GM_spectra__3" displayName="GM_spectra__3" ref="A1:F302" tableType="queryTable" totalsRowShown="0" headerRowDxfId="20">
  <autoFilter ref="A1:F302" xr:uid="{A46C8D6E-EBBC-4911-839C-76780214EF8D}"/>
  <sortState xmlns:xlrd2="http://schemas.microsoft.com/office/spreadsheetml/2017/richdata2" ref="B2:F302">
    <sortCondition ref="F2:F302"/>
    <sortCondition ref="E2:E302"/>
  </sortState>
  <tableColumns count="6">
    <tableColumn id="6" xr3:uid="{CA3C0969-1547-42A4-87E0-A395DC26AE45}" uniqueName="6" name="CAT" queryTableFieldId="9" dataDxfId="19"/>
    <tableColumn id="1" xr3:uid="{BC3702CE-9A78-4D95-882C-75740B3476CB}" uniqueName="1" name="ID" queryTableFieldId="1" dataDxfId="18"/>
    <tableColumn id="2" xr3:uid="{D745C662-40F1-43EE-800B-E0185DF0B340}" uniqueName="2" name="Ground motion" queryTableFieldId="2" dataDxfId="17"/>
    <tableColumn id="3" xr3:uid="{A40174FA-6DBE-4F2F-A8CF-977C9B0C2195}" uniqueName="3" name="dT" queryTableFieldId="3" dataDxfId="16"/>
    <tableColumn id="4" xr3:uid="{B02E8604-BA65-4037-8072-0C56DD5AE4C4}" uniqueName="4" name="Peak acc" queryTableFieldId="4" dataDxfId="15"/>
    <tableColumn id="5" xr3:uid="{6C29F7AF-313D-4BBE-93CA-698733A1F7F8}" uniqueName="5" name="Peak T" queryTableFieldId="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BE84A-CFB2-4E20-96B2-CA78E58922D2}" name="GM_spectra__32" displayName="GM_spectra__32" ref="A1:F119" tableType="queryTable" totalsRowShown="0" headerRowDxfId="27">
  <autoFilter ref="A1:F119" xr:uid="{A46C8D6E-EBBC-4911-839C-76780214EF8D}"/>
  <sortState xmlns:xlrd2="http://schemas.microsoft.com/office/spreadsheetml/2017/richdata2" ref="A2:F119">
    <sortCondition ref="E2:E119"/>
  </sortState>
  <tableColumns count="6">
    <tableColumn id="6" xr3:uid="{22B1D804-6B26-4C34-91E0-98B06191990E}" uniqueName="6" name="CAT" queryTableFieldId="9" dataDxfId="26"/>
    <tableColumn id="1" xr3:uid="{E4282223-4820-4EFD-8A4A-21903BF9EAC8}" uniqueName="1" name="ID" queryTableFieldId="1" dataDxfId="25"/>
    <tableColumn id="2" xr3:uid="{DD7E8D04-D00B-4A98-946B-FB0387BBA939}" uniqueName="2" name="Ground motion" queryTableFieldId="2" dataDxfId="24"/>
    <tableColumn id="3" xr3:uid="{CB0E4265-BC61-4EC8-BFA3-E62DB34EA6A6}" uniqueName="3" name="dT" queryTableFieldId="3" dataDxfId="23"/>
    <tableColumn id="4" xr3:uid="{E97798F8-633A-4E49-A66E-EAFF0D4977A6}" uniqueName="4" name="Peak acc" queryTableFieldId="4" dataDxfId="22"/>
    <tableColumn id="5" xr3:uid="{CE40B4AC-A9C2-4C67-8BAE-9C257C3A25D4}" uniqueName="5" name="Peak T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4A93A-B759-4B4D-8283-6CA8475BA920}" name="GM_spectra__323" displayName="GM_spectra__323" ref="A1:F107" tableType="queryTable" totalsRowShown="0" headerRowDxfId="13">
  <autoFilter ref="A1:F107" xr:uid="{A46C8D6E-EBBC-4911-839C-76780214EF8D}"/>
  <sortState xmlns:xlrd2="http://schemas.microsoft.com/office/spreadsheetml/2017/richdata2" ref="A2:F107">
    <sortCondition ref="E2:E107"/>
  </sortState>
  <tableColumns count="6">
    <tableColumn id="6" xr3:uid="{0A5DB33D-B072-45E7-91F2-3BA68EE6EBE3}" uniqueName="6" name="CAT" queryTableFieldId="9" dataDxfId="12"/>
    <tableColumn id="1" xr3:uid="{4B8109F7-DA9D-4432-91E2-0111FC674463}" uniqueName="1" name="ID" queryTableFieldId="1" dataDxfId="11"/>
    <tableColumn id="2" xr3:uid="{26326DF2-7349-428D-BD48-9473FB3AB8BF}" uniqueName="2" name="Ground motion" queryTableFieldId="2" dataDxfId="10"/>
    <tableColumn id="3" xr3:uid="{E2796BD0-A2ED-4225-84A5-9BC81EC63662}" uniqueName="3" name="dT" queryTableFieldId="3" dataDxfId="9"/>
    <tableColumn id="4" xr3:uid="{2A03E609-763F-4E3C-8740-ADC87146A891}" uniqueName="4" name="Peak acc" queryTableFieldId="4" dataDxfId="8"/>
    <tableColumn id="5" xr3:uid="{A7FA5C52-B25F-427D-8856-175E14974508}" uniqueName="5" name="Peak T" queryTableFieldId="5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4A08B-ED4D-4FD6-81E8-C01497FE1829}" name="GM_spectra__3235" displayName="GM_spectra__3235" ref="A1:F78" tableType="queryTable" totalsRowShown="0" headerRowDxfId="6">
  <autoFilter ref="A1:F78" xr:uid="{A46C8D6E-EBBC-4911-839C-76780214EF8D}"/>
  <sortState xmlns:xlrd2="http://schemas.microsoft.com/office/spreadsheetml/2017/richdata2" ref="A2:F78">
    <sortCondition ref="E2:E78"/>
  </sortState>
  <tableColumns count="6">
    <tableColumn id="6" xr3:uid="{2CC9CFAE-138A-4F96-896B-94AE4F357002}" uniqueName="6" name="CAT" queryTableFieldId="9" dataDxfId="5"/>
    <tableColumn id="1" xr3:uid="{FE521350-BED1-41EA-B681-EE16123B4936}" uniqueName="1" name="ID" queryTableFieldId="1" dataDxfId="4"/>
    <tableColumn id="2" xr3:uid="{E02A3D37-9107-4E12-8EA7-75D4EFD2428A}" uniqueName="2" name="Ground motion" queryTableFieldId="2" dataDxfId="3"/>
    <tableColumn id="3" xr3:uid="{4BFAFA16-F6D0-48CA-A207-6171DE4A157F}" uniqueName="3" name="dT" queryTableFieldId="3" dataDxfId="2"/>
    <tableColumn id="4" xr3:uid="{D264C87A-38FD-4007-90FD-60C8E17FCA72}" uniqueName="4" name="Peak acc" queryTableFieldId="4" dataDxfId="1"/>
    <tableColumn id="5" xr3:uid="{FCFB907C-42C7-404F-A657-731B7A455FD8}" uniqueName="5" name="Peak 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107-1131-4420-8CBD-9C16405219A9}">
  <dimension ref="A1:N340"/>
  <sheetViews>
    <sheetView topLeftCell="A290" workbookViewId="0">
      <selection activeCell="A226" sqref="A226:F302"/>
    </sheetView>
  </sheetViews>
  <sheetFormatPr defaultRowHeight="14.4" x14ac:dyDescent="0.3"/>
  <cols>
    <col min="1" max="1" width="11.109375" bestFit="1" customWidth="1"/>
    <col min="2" max="2" width="9.109375" customWidth="1"/>
    <col min="3" max="3" width="20" bestFit="1" customWidth="1"/>
    <col min="4" max="5" width="19.88671875" bestFit="1" customWidth="1"/>
    <col min="10" max="10" width="17.6640625" bestFit="1" customWidth="1"/>
  </cols>
  <sheetData>
    <row r="1" spans="1:14" x14ac:dyDescent="0.3">
      <c r="A1" s="11" t="s">
        <v>625</v>
      </c>
      <c r="B1" s="11" t="s">
        <v>624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619</v>
      </c>
      <c r="H1" s="13" t="s">
        <v>620</v>
      </c>
      <c r="I1" s="14" t="s">
        <v>621</v>
      </c>
    </row>
    <row r="2" spans="1:14" x14ac:dyDescent="0.3">
      <c r="A2" s="2" t="s">
        <v>626</v>
      </c>
      <c r="B2" s="2" t="s">
        <v>57</v>
      </c>
      <c r="C2" s="2" t="s">
        <v>58</v>
      </c>
      <c r="D2" s="2" t="s">
        <v>18</v>
      </c>
      <c r="E2" s="3">
        <v>1.9513462216948301</v>
      </c>
      <c r="F2" s="4">
        <v>6.9999999999999896E-2</v>
      </c>
    </row>
    <row r="3" spans="1:14" x14ac:dyDescent="0.3">
      <c r="A3" s="2" t="s">
        <v>626</v>
      </c>
      <c r="B3" s="2" t="s">
        <v>485</v>
      </c>
      <c r="C3" s="2" t="s">
        <v>486</v>
      </c>
      <c r="D3" s="2" t="s">
        <v>9</v>
      </c>
      <c r="E3" s="3">
        <v>1.27866214746941</v>
      </c>
      <c r="F3" s="4">
        <v>0.08</v>
      </c>
    </row>
    <row r="4" spans="1:14" x14ac:dyDescent="0.3">
      <c r="A4" s="2" t="s">
        <v>626</v>
      </c>
      <c r="B4" s="2" t="s">
        <v>67</v>
      </c>
      <c r="C4" s="2" t="s">
        <v>68</v>
      </c>
      <c r="D4" s="2" t="s">
        <v>18</v>
      </c>
      <c r="E4" s="3">
        <v>0.77588119843177195</v>
      </c>
      <c r="F4" s="4">
        <v>0.09</v>
      </c>
      <c r="J4" s="11" t="s">
        <v>5</v>
      </c>
      <c r="K4" s="11" t="str">
        <f t="shared" ref="K4:K9" si="0">INDEX($A$2:$A$302, MATCH(J4,$C$2:$C$302,0))</f>
        <v>CAT2</v>
      </c>
      <c r="M4" s="11" t="s">
        <v>627</v>
      </c>
      <c r="N4" s="11">
        <v>0.28404112956810612</v>
      </c>
    </row>
    <row r="5" spans="1:14" x14ac:dyDescent="0.3">
      <c r="A5" s="2" t="s">
        <v>626</v>
      </c>
      <c r="B5" s="2" t="s">
        <v>563</v>
      </c>
      <c r="C5" s="2" t="s">
        <v>564</v>
      </c>
      <c r="D5" s="2" t="s">
        <v>18</v>
      </c>
      <c r="E5" s="3">
        <v>1.6178424009441901</v>
      </c>
      <c r="F5" s="4">
        <v>0.09</v>
      </c>
      <c r="J5" s="11" t="s">
        <v>15</v>
      </c>
      <c r="K5" s="11" t="str">
        <f t="shared" si="0"/>
        <v>CAT1</v>
      </c>
      <c r="M5" s="11" t="s">
        <v>628</v>
      </c>
      <c r="N5" s="11">
        <v>0.56745388704318955</v>
      </c>
    </row>
    <row r="6" spans="1:14" x14ac:dyDescent="0.3">
      <c r="A6" s="2" t="s">
        <v>626</v>
      </c>
      <c r="B6" s="2" t="s">
        <v>373</v>
      </c>
      <c r="C6" s="2" t="s">
        <v>374</v>
      </c>
      <c r="D6" s="2" t="s">
        <v>18</v>
      </c>
      <c r="E6" s="3">
        <v>1.7216413944205</v>
      </c>
      <c r="F6" s="4">
        <v>0.09</v>
      </c>
      <c r="J6" s="11" t="s">
        <v>42</v>
      </c>
      <c r="K6" s="11" t="str">
        <f t="shared" si="0"/>
        <v>CAT3</v>
      </c>
    </row>
    <row r="7" spans="1:14" x14ac:dyDescent="0.3">
      <c r="A7" s="2" t="s">
        <v>626</v>
      </c>
      <c r="B7" s="2" t="s">
        <v>189</v>
      </c>
      <c r="C7" s="2" t="s">
        <v>190</v>
      </c>
      <c r="D7" s="2" t="s">
        <v>9</v>
      </c>
      <c r="E7" s="3">
        <v>1.8931684109729701</v>
      </c>
      <c r="F7" s="4">
        <v>9.9999999999999895E-2</v>
      </c>
      <c r="J7" t="s">
        <v>100</v>
      </c>
      <c r="K7" s="11" t="str">
        <f t="shared" si="0"/>
        <v>CAT3</v>
      </c>
    </row>
    <row r="8" spans="1:14" x14ac:dyDescent="0.3">
      <c r="A8" s="2" t="s">
        <v>626</v>
      </c>
      <c r="B8" s="2" t="s">
        <v>349</v>
      </c>
      <c r="C8" s="2" t="s">
        <v>350</v>
      </c>
      <c r="D8" s="2" t="s">
        <v>6</v>
      </c>
      <c r="E8" s="3">
        <v>2.0437544087163699</v>
      </c>
      <c r="F8" s="4">
        <v>9.9999999999999895E-2</v>
      </c>
      <c r="J8" t="s">
        <v>114</v>
      </c>
      <c r="K8" s="11" t="str">
        <f t="shared" si="0"/>
        <v>CAT2</v>
      </c>
    </row>
    <row r="9" spans="1:14" x14ac:dyDescent="0.3">
      <c r="A9" s="2" t="s">
        <v>626</v>
      </c>
      <c r="B9" s="2" t="s">
        <v>477</v>
      </c>
      <c r="C9" s="2" t="s">
        <v>478</v>
      </c>
      <c r="D9" s="2" t="s">
        <v>18</v>
      </c>
      <c r="E9" s="3">
        <v>1.4498163621900799</v>
      </c>
      <c r="F9" s="4">
        <v>0.11</v>
      </c>
      <c r="J9" t="s">
        <v>232</v>
      </c>
      <c r="K9" s="11" t="str">
        <f t="shared" si="0"/>
        <v>CAT3</v>
      </c>
    </row>
    <row r="10" spans="1:14" x14ac:dyDescent="0.3">
      <c r="A10" s="2" t="s">
        <v>626</v>
      </c>
      <c r="B10" s="2" t="s">
        <v>123</v>
      </c>
      <c r="C10" s="2" t="s">
        <v>124</v>
      </c>
      <c r="D10" s="2" t="s">
        <v>18</v>
      </c>
      <c r="E10" s="3">
        <v>1.1502600647532799</v>
      </c>
      <c r="F10" s="4">
        <v>0.12</v>
      </c>
    </row>
    <row r="11" spans="1:14" x14ac:dyDescent="0.3">
      <c r="A11" s="2" t="s">
        <v>626</v>
      </c>
      <c r="B11" s="2" t="s">
        <v>227</v>
      </c>
      <c r="C11" s="2" t="s">
        <v>228</v>
      </c>
      <c r="D11" s="2" t="s">
        <v>9</v>
      </c>
      <c r="E11" s="3">
        <v>1.2119950335679801</v>
      </c>
      <c r="F11" s="4">
        <v>0.12</v>
      </c>
    </row>
    <row r="12" spans="1:14" x14ac:dyDescent="0.3">
      <c r="A12" s="2" t="s">
        <v>626</v>
      </c>
      <c r="B12" s="2" t="s">
        <v>23</v>
      </c>
      <c r="C12" s="2" t="s">
        <v>24</v>
      </c>
      <c r="D12" s="2" t="s">
        <v>18</v>
      </c>
      <c r="E12" s="3">
        <v>1.3089680849819101</v>
      </c>
      <c r="F12" s="4">
        <v>0.12</v>
      </c>
    </row>
    <row r="13" spans="1:14" x14ac:dyDescent="0.3">
      <c r="A13" s="2" t="s">
        <v>626</v>
      </c>
      <c r="B13" s="2" t="s">
        <v>605</v>
      </c>
      <c r="C13" s="2" t="s">
        <v>606</v>
      </c>
      <c r="D13" s="2" t="s">
        <v>18</v>
      </c>
      <c r="E13" s="3">
        <v>1.4224156669925501</v>
      </c>
      <c r="F13" s="4">
        <v>0.12</v>
      </c>
    </row>
    <row r="14" spans="1:14" x14ac:dyDescent="0.3">
      <c r="A14" s="2" t="s">
        <v>626</v>
      </c>
      <c r="B14" s="2" t="s">
        <v>297</v>
      </c>
      <c r="C14" s="2" t="s">
        <v>298</v>
      </c>
      <c r="D14" s="2" t="s">
        <v>18</v>
      </c>
      <c r="E14" s="3">
        <v>2.46787385080754</v>
      </c>
      <c r="F14" s="4">
        <v>0.12</v>
      </c>
    </row>
    <row r="15" spans="1:14" x14ac:dyDescent="0.3">
      <c r="A15" s="2" t="s">
        <v>626</v>
      </c>
      <c r="B15" s="2" t="s">
        <v>199</v>
      </c>
      <c r="C15" s="2" t="s">
        <v>200</v>
      </c>
      <c r="D15" s="2" t="s">
        <v>9</v>
      </c>
      <c r="E15" s="3">
        <v>2.7445382176473401</v>
      </c>
      <c r="F15" s="4">
        <v>0.12</v>
      </c>
    </row>
    <row r="16" spans="1:14" x14ac:dyDescent="0.3">
      <c r="A16" s="2" t="s">
        <v>626</v>
      </c>
      <c r="B16" s="2" t="s">
        <v>361</v>
      </c>
      <c r="C16" s="2" t="s">
        <v>362</v>
      </c>
      <c r="D16" s="2" t="s">
        <v>18</v>
      </c>
      <c r="E16" s="3">
        <v>4.2768798027926396</v>
      </c>
      <c r="F16" s="4">
        <v>0.12</v>
      </c>
    </row>
    <row r="17" spans="1:6" x14ac:dyDescent="0.3">
      <c r="A17" s="2" t="s">
        <v>626</v>
      </c>
      <c r="B17" s="2" t="s">
        <v>195</v>
      </c>
      <c r="C17" s="2" t="s">
        <v>196</v>
      </c>
      <c r="D17" s="2" t="s">
        <v>9</v>
      </c>
      <c r="E17" s="3">
        <v>1.05767603825127</v>
      </c>
      <c r="F17" s="4">
        <v>0.13</v>
      </c>
    </row>
    <row r="18" spans="1:6" x14ac:dyDescent="0.3">
      <c r="A18" s="2" t="s">
        <v>626</v>
      </c>
      <c r="B18" s="2" t="s">
        <v>223</v>
      </c>
      <c r="C18" s="2" t="s">
        <v>224</v>
      </c>
      <c r="D18" s="2" t="s">
        <v>9</v>
      </c>
      <c r="E18" s="3">
        <v>1.53448570953304</v>
      </c>
      <c r="F18" s="4">
        <v>0.13</v>
      </c>
    </row>
    <row r="19" spans="1:6" x14ac:dyDescent="0.3">
      <c r="A19" s="2" t="s">
        <v>626</v>
      </c>
      <c r="B19" s="2" t="s">
        <v>559</v>
      </c>
      <c r="C19" s="2" t="s">
        <v>560</v>
      </c>
      <c r="D19" s="2" t="s">
        <v>18</v>
      </c>
      <c r="E19" s="3">
        <v>1.7257396593477199</v>
      </c>
      <c r="F19" s="4">
        <v>0.13</v>
      </c>
    </row>
    <row r="20" spans="1:6" x14ac:dyDescent="0.3">
      <c r="A20" s="2" t="s">
        <v>626</v>
      </c>
      <c r="B20" s="2" t="s">
        <v>589</v>
      </c>
      <c r="C20" s="2" t="s">
        <v>590</v>
      </c>
      <c r="D20" s="2" t="s">
        <v>18</v>
      </c>
      <c r="E20" s="3">
        <v>2.5451970332387401</v>
      </c>
      <c r="F20" s="4">
        <v>0.13</v>
      </c>
    </row>
    <row r="21" spans="1:6" x14ac:dyDescent="0.3">
      <c r="A21" s="2" t="s">
        <v>626</v>
      </c>
      <c r="B21" s="2" t="s">
        <v>37</v>
      </c>
      <c r="C21" s="2" t="s">
        <v>38</v>
      </c>
      <c r="D21" s="2" t="s">
        <v>18</v>
      </c>
      <c r="E21" s="3">
        <v>4.0792680114426201</v>
      </c>
      <c r="F21" s="4">
        <v>0.13</v>
      </c>
    </row>
    <row r="22" spans="1:6" x14ac:dyDescent="0.3">
      <c r="A22" s="2" t="s">
        <v>626</v>
      </c>
      <c r="B22" s="2" t="s">
        <v>603</v>
      </c>
      <c r="C22" s="2" t="s">
        <v>604</v>
      </c>
      <c r="D22" s="2" t="s">
        <v>18</v>
      </c>
      <c r="E22" s="3">
        <v>0.90904989573266504</v>
      </c>
      <c r="F22" s="4">
        <v>0.14000000000000001</v>
      </c>
    </row>
    <row r="23" spans="1:6" x14ac:dyDescent="0.3">
      <c r="A23" s="2" t="s">
        <v>626</v>
      </c>
      <c r="B23" s="2" t="s">
        <v>165</v>
      </c>
      <c r="C23" s="2" t="s">
        <v>166</v>
      </c>
      <c r="D23" s="2" t="s">
        <v>18</v>
      </c>
      <c r="E23" s="3">
        <v>1.43556204779356</v>
      </c>
      <c r="F23" s="4">
        <v>0.14000000000000001</v>
      </c>
    </row>
    <row r="24" spans="1:6" x14ac:dyDescent="0.3">
      <c r="A24" s="2" t="s">
        <v>626</v>
      </c>
      <c r="B24" s="2" t="s">
        <v>55</v>
      </c>
      <c r="C24" s="2" t="s">
        <v>56</v>
      </c>
      <c r="D24" s="2" t="s">
        <v>18</v>
      </c>
      <c r="E24" s="3">
        <v>2.0642678144472</v>
      </c>
      <c r="F24" s="4">
        <v>0.14000000000000001</v>
      </c>
    </row>
    <row r="25" spans="1:6" x14ac:dyDescent="0.3">
      <c r="A25" s="2" t="s">
        <v>626</v>
      </c>
      <c r="B25" s="2" t="s">
        <v>557</v>
      </c>
      <c r="C25" s="2" t="s">
        <v>558</v>
      </c>
      <c r="D25" s="2" t="s">
        <v>18</v>
      </c>
      <c r="E25" s="3">
        <v>2.2143832989836398</v>
      </c>
      <c r="F25" s="4">
        <v>0.14000000000000001</v>
      </c>
    </row>
    <row r="26" spans="1:6" x14ac:dyDescent="0.3">
      <c r="A26" s="2" t="s">
        <v>626</v>
      </c>
      <c r="B26" s="2" t="s">
        <v>93</v>
      </c>
      <c r="C26" s="2" t="s">
        <v>94</v>
      </c>
      <c r="D26" s="2" t="s">
        <v>18</v>
      </c>
      <c r="E26" s="3">
        <v>3.5046523916351502</v>
      </c>
      <c r="F26" s="4">
        <v>0.15</v>
      </c>
    </row>
    <row r="27" spans="1:6" x14ac:dyDescent="0.3">
      <c r="A27" s="2" t="s">
        <v>626</v>
      </c>
      <c r="B27" s="2" t="s">
        <v>12</v>
      </c>
      <c r="C27" s="2" t="s">
        <v>13</v>
      </c>
      <c r="D27" s="2" t="s">
        <v>6</v>
      </c>
      <c r="E27" s="3">
        <v>0.55280780994445999</v>
      </c>
      <c r="F27" s="4">
        <v>0.16</v>
      </c>
    </row>
    <row r="28" spans="1:6" x14ac:dyDescent="0.3">
      <c r="A28" s="2" t="s">
        <v>626</v>
      </c>
      <c r="B28" s="2" t="s">
        <v>305</v>
      </c>
      <c r="C28" s="2" t="s">
        <v>306</v>
      </c>
      <c r="D28" s="2" t="s">
        <v>18</v>
      </c>
      <c r="E28" s="3">
        <v>0.77806585079268897</v>
      </c>
      <c r="F28" s="4">
        <v>0.16</v>
      </c>
    </row>
    <row r="29" spans="1:6" x14ac:dyDescent="0.3">
      <c r="A29" s="2" t="s">
        <v>626</v>
      </c>
      <c r="B29" s="2" t="s">
        <v>127</v>
      </c>
      <c r="C29" s="2" t="s">
        <v>128</v>
      </c>
      <c r="D29" s="2" t="s">
        <v>18</v>
      </c>
      <c r="E29" s="3">
        <v>1.5000630687068399</v>
      </c>
      <c r="F29" s="4">
        <v>0.16</v>
      </c>
    </row>
    <row r="30" spans="1:6" x14ac:dyDescent="0.3">
      <c r="A30" s="2" t="s">
        <v>626</v>
      </c>
      <c r="B30" s="2" t="s">
        <v>69</v>
      </c>
      <c r="C30" s="2" t="s">
        <v>70</v>
      </c>
      <c r="D30" s="2" t="s">
        <v>18</v>
      </c>
      <c r="E30" s="3">
        <v>1.55504578738426</v>
      </c>
      <c r="F30" s="4">
        <v>0.16</v>
      </c>
    </row>
    <row r="31" spans="1:6" x14ac:dyDescent="0.3">
      <c r="A31" s="2" t="s">
        <v>626</v>
      </c>
      <c r="B31" s="2" t="s">
        <v>233</v>
      </c>
      <c r="C31" s="2" t="s">
        <v>234</v>
      </c>
      <c r="D31" s="2" t="s">
        <v>9</v>
      </c>
      <c r="E31" s="3">
        <v>1.6979338360143601</v>
      </c>
      <c r="F31" s="4">
        <v>0.16</v>
      </c>
    </row>
    <row r="32" spans="1:6" x14ac:dyDescent="0.3">
      <c r="A32" s="2" t="s">
        <v>626</v>
      </c>
      <c r="B32" s="2" t="s">
        <v>385</v>
      </c>
      <c r="C32" s="2" t="s">
        <v>386</v>
      </c>
      <c r="D32" s="2" t="s">
        <v>18</v>
      </c>
      <c r="E32" s="3">
        <v>1.7164838599390499</v>
      </c>
      <c r="F32" s="4">
        <v>0.16</v>
      </c>
    </row>
    <row r="33" spans="1:6" x14ac:dyDescent="0.3">
      <c r="A33" s="2" t="s">
        <v>626</v>
      </c>
      <c r="B33" s="2" t="s">
        <v>119</v>
      </c>
      <c r="C33" s="2" t="s">
        <v>120</v>
      </c>
      <c r="D33" s="2" t="s">
        <v>18</v>
      </c>
      <c r="E33" s="3">
        <v>1.9067366593736901</v>
      </c>
      <c r="F33" s="4">
        <v>0.16</v>
      </c>
    </row>
    <row r="34" spans="1:6" x14ac:dyDescent="0.3">
      <c r="A34" s="2" t="s">
        <v>626</v>
      </c>
      <c r="B34" s="2" t="s">
        <v>413</v>
      </c>
      <c r="C34" s="2" t="s">
        <v>414</v>
      </c>
      <c r="D34" s="2" t="s">
        <v>9</v>
      </c>
      <c r="E34" s="3">
        <v>2.1239774895943699</v>
      </c>
      <c r="F34" s="4">
        <v>0.16</v>
      </c>
    </row>
    <row r="35" spans="1:6" x14ac:dyDescent="0.3">
      <c r="A35" s="2" t="s">
        <v>626</v>
      </c>
      <c r="B35" s="2" t="s">
        <v>21</v>
      </c>
      <c r="C35" s="2" t="s">
        <v>22</v>
      </c>
      <c r="D35" s="2" t="s">
        <v>18</v>
      </c>
      <c r="E35" s="3">
        <v>2.2532805802785001</v>
      </c>
      <c r="F35" s="4">
        <v>0.16</v>
      </c>
    </row>
    <row r="36" spans="1:6" x14ac:dyDescent="0.3">
      <c r="A36" s="2" t="s">
        <v>626</v>
      </c>
      <c r="B36" s="2" t="s">
        <v>209</v>
      </c>
      <c r="C36" s="2" t="s">
        <v>210</v>
      </c>
      <c r="D36" s="2" t="s">
        <v>18</v>
      </c>
      <c r="E36" s="3">
        <v>2.7867715533601398</v>
      </c>
      <c r="F36" s="4">
        <v>0.16</v>
      </c>
    </row>
    <row r="37" spans="1:6" x14ac:dyDescent="0.3">
      <c r="A37" s="2" t="s">
        <v>626</v>
      </c>
      <c r="B37" s="2" t="s">
        <v>359</v>
      </c>
      <c r="C37" s="2" t="s">
        <v>360</v>
      </c>
      <c r="D37" s="2" t="s">
        <v>18</v>
      </c>
      <c r="E37" s="3">
        <v>3.09008371275754</v>
      </c>
      <c r="F37" s="4">
        <v>0.16</v>
      </c>
    </row>
    <row r="38" spans="1:6" x14ac:dyDescent="0.3">
      <c r="A38" s="2" t="s">
        <v>626</v>
      </c>
      <c r="B38" s="2" t="s">
        <v>467</v>
      </c>
      <c r="C38" s="2" t="s">
        <v>468</v>
      </c>
      <c r="D38" s="2" t="s">
        <v>18</v>
      </c>
      <c r="E38" s="3">
        <v>3.8702878303691901</v>
      </c>
      <c r="F38" s="4">
        <v>0.16</v>
      </c>
    </row>
    <row r="39" spans="1:6" x14ac:dyDescent="0.3">
      <c r="A39" s="2" t="s">
        <v>626</v>
      </c>
      <c r="B39" s="2" t="s">
        <v>337</v>
      </c>
      <c r="C39" s="2" t="s">
        <v>338</v>
      </c>
      <c r="D39" s="2" t="s">
        <v>18</v>
      </c>
      <c r="E39" s="3">
        <v>4.2546143141797499</v>
      </c>
      <c r="F39" s="4">
        <v>0.16</v>
      </c>
    </row>
    <row r="40" spans="1:6" x14ac:dyDescent="0.3">
      <c r="A40" s="2" t="s">
        <v>626</v>
      </c>
      <c r="B40" s="2" t="s">
        <v>309</v>
      </c>
      <c r="C40" s="2" t="s">
        <v>310</v>
      </c>
      <c r="D40" s="2" t="s">
        <v>18</v>
      </c>
      <c r="E40" s="3">
        <v>1.1876902263054501</v>
      </c>
      <c r="F40" s="4">
        <v>0.17</v>
      </c>
    </row>
    <row r="41" spans="1:6" x14ac:dyDescent="0.3">
      <c r="A41" s="2" t="s">
        <v>626</v>
      </c>
      <c r="B41" s="2" t="s">
        <v>333</v>
      </c>
      <c r="C41" s="2" t="s">
        <v>334</v>
      </c>
      <c r="D41" s="2" t="s">
        <v>18</v>
      </c>
      <c r="E41" s="3">
        <v>1.20556738620389</v>
      </c>
      <c r="F41" s="4">
        <v>0.17</v>
      </c>
    </row>
    <row r="42" spans="1:6" x14ac:dyDescent="0.3">
      <c r="A42" s="2" t="s">
        <v>626</v>
      </c>
      <c r="B42" s="2" t="s">
        <v>591</v>
      </c>
      <c r="C42" s="2" t="s">
        <v>592</v>
      </c>
      <c r="D42" s="2" t="s">
        <v>18</v>
      </c>
      <c r="E42" s="3">
        <v>1.2094158486981901</v>
      </c>
      <c r="F42" s="4">
        <v>0.17</v>
      </c>
    </row>
    <row r="43" spans="1:6" x14ac:dyDescent="0.3">
      <c r="A43" s="2" t="s">
        <v>626</v>
      </c>
      <c r="B43" s="2" t="s">
        <v>35</v>
      </c>
      <c r="C43" s="2" t="s">
        <v>36</v>
      </c>
      <c r="D43" s="2" t="s">
        <v>18</v>
      </c>
      <c r="E43" s="3">
        <v>1.7043554672888199</v>
      </c>
      <c r="F43" s="4">
        <v>0.17</v>
      </c>
    </row>
    <row r="44" spans="1:6" x14ac:dyDescent="0.3">
      <c r="A44" s="2" t="s">
        <v>626</v>
      </c>
      <c r="B44" s="2" t="s">
        <v>323</v>
      </c>
      <c r="C44" s="2" t="s">
        <v>324</v>
      </c>
      <c r="D44" s="2" t="s">
        <v>18</v>
      </c>
      <c r="E44" s="3">
        <v>1.9826301078692601</v>
      </c>
      <c r="F44" s="4">
        <v>0.17</v>
      </c>
    </row>
    <row r="45" spans="1:6" x14ac:dyDescent="0.3">
      <c r="A45" s="2" t="s">
        <v>626</v>
      </c>
      <c r="B45" s="2" t="s">
        <v>451</v>
      </c>
      <c r="C45" s="2" t="s">
        <v>452</v>
      </c>
      <c r="D45" s="2" t="s">
        <v>9</v>
      </c>
      <c r="E45" s="3">
        <v>3.03555369927704</v>
      </c>
      <c r="F45" s="4">
        <v>0.17</v>
      </c>
    </row>
    <row r="46" spans="1:6" x14ac:dyDescent="0.3">
      <c r="A46" s="2" t="s">
        <v>626</v>
      </c>
      <c r="B46" s="2" t="s">
        <v>537</v>
      </c>
      <c r="C46" s="2" t="s">
        <v>538</v>
      </c>
      <c r="D46" s="2" t="s">
        <v>18</v>
      </c>
      <c r="E46" s="3">
        <v>1.04859529837418</v>
      </c>
      <c r="F46" s="4">
        <v>0.18</v>
      </c>
    </row>
    <row r="47" spans="1:6" x14ac:dyDescent="0.3">
      <c r="A47" s="2" t="s">
        <v>626</v>
      </c>
      <c r="B47" s="2" t="s">
        <v>453</v>
      </c>
      <c r="C47" s="2" t="s">
        <v>454</v>
      </c>
      <c r="D47" s="2" t="s">
        <v>9</v>
      </c>
      <c r="E47" s="3">
        <v>1.59549722815907</v>
      </c>
      <c r="F47" s="4">
        <v>0.18</v>
      </c>
    </row>
    <row r="48" spans="1:6" x14ac:dyDescent="0.3">
      <c r="A48" s="2" t="s">
        <v>626</v>
      </c>
      <c r="B48" s="2" t="s">
        <v>481</v>
      </c>
      <c r="C48" s="2" t="s">
        <v>482</v>
      </c>
      <c r="D48" s="2" t="s">
        <v>9</v>
      </c>
      <c r="E48" s="3">
        <v>2.7435382021480899</v>
      </c>
      <c r="F48" s="4">
        <v>0.18</v>
      </c>
    </row>
    <row r="49" spans="1:6" x14ac:dyDescent="0.3">
      <c r="A49" s="2" t="s">
        <v>626</v>
      </c>
      <c r="B49" s="2" t="s">
        <v>441</v>
      </c>
      <c r="C49" s="2" t="s">
        <v>442</v>
      </c>
      <c r="D49" s="2" t="s">
        <v>6</v>
      </c>
      <c r="E49" s="3">
        <v>3.2771178171323099</v>
      </c>
      <c r="F49" s="4">
        <v>0.18</v>
      </c>
    </row>
    <row r="50" spans="1:6" x14ac:dyDescent="0.3">
      <c r="A50" s="2" t="s">
        <v>626</v>
      </c>
      <c r="B50" s="2" t="s">
        <v>121</v>
      </c>
      <c r="C50" s="2" t="s">
        <v>122</v>
      </c>
      <c r="D50" s="2" t="s">
        <v>18</v>
      </c>
      <c r="E50" s="3">
        <v>4.0660929407021298</v>
      </c>
      <c r="F50" s="4">
        <v>0.18</v>
      </c>
    </row>
    <row r="51" spans="1:6" x14ac:dyDescent="0.3">
      <c r="A51" s="2" t="s">
        <v>626</v>
      </c>
      <c r="B51" s="2" t="s">
        <v>421</v>
      </c>
      <c r="C51" s="2" t="s">
        <v>422</v>
      </c>
      <c r="D51" s="2" t="s">
        <v>9</v>
      </c>
      <c r="E51" s="3">
        <v>0.94487222812091698</v>
      </c>
      <c r="F51" s="4">
        <v>0.19</v>
      </c>
    </row>
    <row r="52" spans="1:6" x14ac:dyDescent="0.3">
      <c r="A52" s="2" t="s">
        <v>626</v>
      </c>
      <c r="B52" s="2" t="s">
        <v>465</v>
      </c>
      <c r="C52" s="2" t="s">
        <v>466</v>
      </c>
      <c r="D52" s="2" t="s">
        <v>18</v>
      </c>
      <c r="E52" s="3">
        <v>1.14812630380588</v>
      </c>
      <c r="F52" s="4">
        <v>0.19</v>
      </c>
    </row>
    <row r="53" spans="1:6" x14ac:dyDescent="0.3">
      <c r="A53" s="2" t="s">
        <v>626</v>
      </c>
      <c r="B53" s="2" t="s">
        <v>125</v>
      </c>
      <c r="C53" s="2" t="s">
        <v>126</v>
      </c>
      <c r="D53" s="2" t="s">
        <v>18</v>
      </c>
      <c r="E53" s="3">
        <v>1.22772030910389</v>
      </c>
      <c r="F53" s="4">
        <v>0.19</v>
      </c>
    </row>
    <row r="54" spans="1:6" x14ac:dyDescent="0.3">
      <c r="A54" s="2" t="s">
        <v>626</v>
      </c>
      <c r="B54" s="2" t="s">
        <v>585</v>
      </c>
      <c r="C54" s="2" t="s">
        <v>586</v>
      </c>
      <c r="D54" s="2" t="s">
        <v>6</v>
      </c>
      <c r="E54" s="3">
        <v>1.3131051808240899</v>
      </c>
      <c r="F54" s="4">
        <v>0.19</v>
      </c>
    </row>
    <row r="55" spans="1:6" x14ac:dyDescent="0.3">
      <c r="A55" s="2" t="s">
        <v>626</v>
      </c>
      <c r="B55" s="2" t="s">
        <v>371</v>
      </c>
      <c r="C55" s="2" t="s">
        <v>372</v>
      </c>
      <c r="D55" s="2" t="s">
        <v>18</v>
      </c>
      <c r="E55" s="3">
        <v>1.3588549376260901</v>
      </c>
      <c r="F55" s="4">
        <v>0.19</v>
      </c>
    </row>
    <row r="56" spans="1:6" x14ac:dyDescent="0.3">
      <c r="A56" s="2" t="s">
        <v>626</v>
      </c>
      <c r="B56" s="2" t="s">
        <v>471</v>
      </c>
      <c r="C56" s="2" t="s">
        <v>472</v>
      </c>
      <c r="D56" s="2" t="s">
        <v>9</v>
      </c>
      <c r="E56" s="3">
        <v>1.3816303451310801</v>
      </c>
      <c r="F56" s="4">
        <v>0.19</v>
      </c>
    </row>
    <row r="57" spans="1:6" x14ac:dyDescent="0.3">
      <c r="A57" s="2" t="s">
        <v>626</v>
      </c>
      <c r="B57" s="2" t="s">
        <v>303</v>
      </c>
      <c r="C57" s="2" t="s">
        <v>304</v>
      </c>
      <c r="D57" s="2" t="s">
        <v>18</v>
      </c>
      <c r="E57" s="3">
        <v>1.43567739098536</v>
      </c>
      <c r="F57" s="4">
        <v>0.19</v>
      </c>
    </row>
    <row r="58" spans="1:6" x14ac:dyDescent="0.3">
      <c r="A58" s="2" t="s">
        <v>626</v>
      </c>
      <c r="B58" s="2" t="s">
        <v>353</v>
      </c>
      <c r="C58" s="2" t="s">
        <v>354</v>
      </c>
      <c r="D58" s="2" t="s">
        <v>18</v>
      </c>
      <c r="E58" s="3">
        <v>1.49153896499854</v>
      </c>
      <c r="F58" s="4">
        <v>0.19</v>
      </c>
    </row>
    <row r="59" spans="1:6" x14ac:dyDescent="0.3">
      <c r="A59" s="2" t="s">
        <v>626</v>
      </c>
      <c r="B59" s="2" t="s">
        <v>599</v>
      </c>
      <c r="C59" s="2" t="s">
        <v>600</v>
      </c>
      <c r="D59" s="2" t="s">
        <v>18</v>
      </c>
      <c r="E59" s="3">
        <v>2.8657438776343702</v>
      </c>
      <c r="F59" s="4">
        <v>0.19</v>
      </c>
    </row>
    <row r="60" spans="1:6" x14ac:dyDescent="0.3">
      <c r="A60" s="2" t="s">
        <v>626</v>
      </c>
      <c r="B60" s="2" t="s">
        <v>171</v>
      </c>
      <c r="C60" s="2" t="s">
        <v>172</v>
      </c>
      <c r="D60" s="2" t="s">
        <v>9</v>
      </c>
      <c r="E60" s="3">
        <v>0.84411399797326203</v>
      </c>
      <c r="F60" s="4">
        <v>0.2</v>
      </c>
    </row>
    <row r="61" spans="1:6" x14ac:dyDescent="0.3">
      <c r="A61" s="2" t="s">
        <v>626</v>
      </c>
      <c r="B61" s="2" t="s">
        <v>509</v>
      </c>
      <c r="C61" s="2" t="s">
        <v>510</v>
      </c>
      <c r="D61" s="2" t="s">
        <v>9</v>
      </c>
      <c r="E61" s="3">
        <v>0.94704555528041401</v>
      </c>
      <c r="F61" s="4">
        <v>0.2</v>
      </c>
    </row>
    <row r="62" spans="1:6" x14ac:dyDescent="0.3">
      <c r="A62" s="2" t="s">
        <v>626</v>
      </c>
      <c r="B62" s="2" t="s">
        <v>169</v>
      </c>
      <c r="C62" s="2" t="s">
        <v>170</v>
      </c>
      <c r="D62" s="2" t="s">
        <v>18</v>
      </c>
      <c r="E62" s="3">
        <v>1.15222905136162</v>
      </c>
      <c r="F62" s="4">
        <v>0.2</v>
      </c>
    </row>
    <row r="63" spans="1:6" x14ac:dyDescent="0.3">
      <c r="A63" s="2" t="s">
        <v>626</v>
      </c>
      <c r="B63" s="2" t="s">
        <v>415</v>
      </c>
      <c r="C63" s="2" t="s">
        <v>416</v>
      </c>
      <c r="D63" s="2" t="s">
        <v>6</v>
      </c>
      <c r="E63" s="3">
        <v>1.45516075522648</v>
      </c>
      <c r="F63" s="4">
        <v>0.2</v>
      </c>
    </row>
    <row r="64" spans="1:6" x14ac:dyDescent="0.3">
      <c r="A64" s="2" t="s">
        <v>626</v>
      </c>
      <c r="B64" s="2" t="s">
        <v>221</v>
      </c>
      <c r="C64" s="2" t="s">
        <v>222</v>
      </c>
      <c r="D64" s="2" t="s">
        <v>9</v>
      </c>
      <c r="E64" s="3">
        <v>2.7097151692071701</v>
      </c>
      <c r="F64" s="4">
        <v>0.2</v>
      </c>
    </row>
    <row r="65" spans="1:6" x14ac:dyDescent="0.3">
      <c r="A65" s="2" t="s">
        <v>626</v>
      </c>
      <c r="B65" s="2" t="s">
        <v>363</v>
      </c>
      <c r="C65" s="2" t="s">
        <v>364</v>
      </c>
      <c r="D65" s="2" t="s">
        <v>18</v>
      </c>
      <c r="E65" s="3">
        <v>1.38535867856255</v>
      </c>
      <c r="F65" s="4">
        <v>0.21</v>
      </c>
    </row>
    <row r="66" spans="1:6" x14ac:dyDescent="0.3">
      <c r="A66" s="2" t="s">
        <v>626</v>
      </c>
      <c r="B66" s="2" t="s">
        <v>163</v>
      </c>
      <c r="C66" s="2" t="s">
        <v>164</v>
      </c>
      <c r="D66" s="2" t="s">
        <v>18</v>
      </c>
      <c r="E66" s="3">
        <v>1.59941047910321</v>
      </c>
      <c r="F66" s="4">
        <v>0.21</v>
      </c>
    </row>
    <row r="67" spans="1:6" x14ac:dyDescent="0.3">
      <c r="A67" s="2" t="s">
        <v>626</v>
      </c>
      <c r="B67" s="2" t="s">
        <v>95</v>
      </c>
      <c r="C67" s="2" t="s">
        <v>96</v>
      </c>
      <c r="D67" s="2" t="s">
        <v>18</v>
      </c>
      <c r="E67" s="3">
        <v>2.4844570289106702</v>
      </c>
      <c r="F67" s="4">
        <v>0.21</v>
      </c>
    </row>
    <row r="68" spans="1:6" x14ac:dyDescent="0.3">
      <c r="A68" s="2" t="s">
        <v>626</v>
      </c>
      <c r="B68" s="2" t="s">
        <v>317</v>
      </c>
      <c r="C68" s="2" t="s">
        <v>318</v>
      </c>
      <c r="D68" s="2" t="s">
        <v>18</v>
      </c>
      <c r="E68" s="3">
        <v>2.54474035520321</v>
      </c>
      <c r="F68" s="4">
        <v>0.21</v>
      </c>
    </row>
    <row r="69" spans="1:6" x14ac:dyDescent="0.3">
      <c r="A69" s="2" t="s">
        <v>626</v>
      </c>
      <c r="B69" s="2" t="s">
        <v>393</v>
      </c>
      <c r="C69" s="2" t="s">
        <v>394</v>
      </c>
      <c r="D69" s="2" t="s">
        <v>18</v>
      </c>
      <c r="E69" s="3">
        <v>0.71586978584899397</v>
      </c>
      <c r="F69" s="4">
        <v>0.22</v>
      </c>
    </row>
    <row r="70" spans="1:6" x14ac:dyDescent="0.3">
      <c r="A70" s="2" t="s">
        <v>626</v>
      </c>
      <c r="B70" s="2" t="s">
        <v>607</v>
      </c>
      <c r="C70" s="2" t="s">
        <v>608</v>
      </c>
      <c r="D70" s="2" t="s">
        <v>6</v>
      </c>
      <c r="E70" s="3">
        <v>1.2492929822826</v>
      </c>
      <c r="F70" s="4">
        <v>0.22</v>
      </c>
    </row>
    <row r="71" spans="1:6" x14ac:dyDescent="0.3">
      <c r="A71" s="2" t="s">
        <v>626</v>
      </c>
      <c r="B71" s="2" t="s">
        <v>129</v>
      </c>
      <c r="C71" s="2" t="s">
        <v>130</v>
      </c>
      <c r="D71" s="2" t="s">
        <v>9</v>
      </c>
      <c r="E71" s="3">
        <v>1.31918504913982</v>
      </c>
      <c r="F71" s="4">
        <v>0.22</v>
      </c>
    </row>
    <row r="72" spans="1:6" x14ac:dyDescent="0.3">
      <c r="A72" s="2" t="s">
        <v>626</v>
      </c>
      <c r="B72" s="2" t="s">
        <v>587</v>
      </c>
      <c r="C72" s="2" t="s">
        <v>588</v>
      </c>
      <c r="D72" s="2" t="s">
        <v>6</v>
      </c>
      <c r="E72" s="3">
        <v>1.5061951671917799</v>
      </c>
      <c r="F72" s="4">
        <v>0.22</v>
      </c>
    </row>
    <row r="73" spans="1:6" x14ac:dyDescent="0.3">
      <c r="A73" s="2" t="s">
        <v>626</v>
      </c>
      <c r="B73" s="2" t="s">
        <v>427</v>
      </c>
      <c r="C73" s="2" t="s">
        <v>428</v>
      </c>
      <c r="D73" s="2" t="s">
        <v>9</v>
      </c>
      <c r="E73" s="3">
        <v>2.3943409705090799</v>
      </c>
      <c r="F73" s="4">
        <v>0.22</v>
      </c>
    </row>
    <row r="74" spans="1:6" x14ac:dyDescent="0.3">
      <c r="A74" s="2" t="s">
        <v>626</v>
      </c>
      <c r="B74" s="2" t="s">
        <v>243</v>
      </c>
      <c r="C74" s="2" t="s">
        <v>244</v>
      </c>
      <c r="D74" s="2" t="s">
        <v>9</v>
      </c>
      <c r="E74" s="3">
        <v>2.6052684653100799</v>
      </c>
      <c r="F74" s="4">
        <v>0.22</v>
      </c>
    </row>
    <row r="75" spans="1:6" x14ac:dyDescent="0.3">
      <c r="A75" s="2" t="s">
        <v>626</v>
      </c>
      <c r="B75" s="2" t="s">
        <v>381</v>
      </c>
      <c r="C75" s="2" t="s">
        <v>382</v>
      </c>
      <c r="D75" s="2" t="s">
        <v>6</v>
      </c>
      <c r="E75" s="3">
        <v>3.4004119351511899</v>
      </c>
      <c r="F75" s="4">
        <v>0.22</v>
      </c>
    </row>
    <row r="76" spans="1:6" x14ac:dyDescent="0.3">
      <c r="A76" s="2" t="s">
        <v>626</v>
      </c>
      <c r="B76" s="2" t="s">
        <v>429</v>
      </c>
      <c r="C76" s="2" t="s">
        <v>430</v>
      </c>
      <c r="D76" s="2" t="s">
        <v>6</v>
      </c>
      <c r="E76" s="3">
        <v>0.80779107718512599</v>
      </c>
      <c r="F76" s="4">
        <v>0.23</v>
      </c>
    </row>
    <row r="77" spans="1:6" x14ac:dyDescent="0.3">
      <c r="A77" s="2" t="s">
        <v>626</v>
      </c>
      <c r="B77" s="2" t="s">
        <v>593</v>
      </c>
      <c r="C77" s="2" t="s">
        <v>594</v>
      </c>
      <c r="D77" s="2" t="s">
        <v>6</v>
      </c>
      <c r="E77" s="3">
        <v>0.995006341552096</v>
      </c>
      <c r="F77" s="4">
        <v>0.23</v>
      </c>
    </row>
    <row r="78" spans="1:6" x14ac:dyDescent="0.3">
      <c r="A78" s="2" t="s">
        <v>626</v>
      </c>
      <c r="B78" s="2" t="s">
        <v>29</v>
      </c>
      <c r="C78" s="2" t="s">
        <v>30</v>
      </c>
      <c r="D78" s="2" t="s">
        <v>18</v>
      </c>
      <c r="E78" s="3">
        <v>1.0058396881569101</v>
      </c>
      <c r="F78" s="4">
        <v>0.23</v>
      </c>
    </row>
    <row r="79" spans="1:6" x14ac:dyDescent="0.3">
      <c r="A79" s="2" t="s">
        <v>626</v>
      </c>
      <c r="B79" s="2" t="s">
        <v>553</v>
      </c>
      <c r="C79" s="2" t="s">
        <v>554</v>
      </c>
      <c r="D79" s="2" t="s">
        <v>18</v>
      </c>
      <c r="E79" s="3">
        <v>1.1156496531409701</v>
      </c>
      <c r="F79" s="4">
        <v>0.23</v>
      </c>
    </row>
    <row r="80" spans="1:6" x14ac:dyDescent="0.3">
      <c r="A80" s="2" t="s">
        <v>626</v>
      </c>
      <c r="B80" s="2" t="s">
        <v>211</v>
      </c>
      <c r="C80" s="2" t="s">
        <v>212</v>
      </c>
      <c r="D80" s="2" t="s">
        <v>18</v>
      </c>
      <c r="E80" s="3">
        <v>1.2617705394461201</v>
      </c>
      <c r="F80" s="4">
        <v>0.23</v>
      </c>
    </row>
    <row r="81" spans="1:6" x14ac:dyDescent="0.3">
      <c r="A81" s="2" t="s">
        <v>626</v>
      </c>
      <c r="B81" s="2" t="s">
        <v>449</v>
      </c>
      <c r="C81" s="2" t="s">
        <v>450</v>
      </c>
      <c r="D81" s="2" t="s">
        <v>9</v>
      </c>
      <c r="E81" s="3">
        <v>1.95606192243948</v>
      </c>
      <c r="F81" s="4">
        <v>0.23</v>
      </c>
    </row>
    <row r="82" spans="1:6" x14ac:dyDescent="0.3">
      <c r="A82" s="2" t="s">
        <v>626</v>
      </c>
      <c r="B82" s="2" t="s">
        <v>455</v>
      </c>
      <c r="C82" s="2" t="s">
        <v>456</v>
      </c>
      <c r="D82" s="2" t="s">
        <v>6</v>
      </c>
      <c r="E82" s="3">
        <v>2.10576633054202</v>
      </c>
      <c r="F82" s="4">
        <v>0.23</v>
      </c>
    </row>
    <row r="83" spans="1:6" x14ac:dyDescent="0.3">
      <c r="A83" s="2" t="s">
        <v>626</v>
      </c>
      <c r="B83" s="2" t="s">
        <v>173</v>
      </c>
      <c r="C83" s="2" t="s">
        <v>174</v>
      </c>
      <c r="D83" s="2" t="s">
        <v>9</v>
      </c>
      <c r="E83" s="3">
        <v>2.1527717925524401</v>
      </c>
      <c r="F83" s="4">
        <v>0.23</v>
      </c>
    </row>
    <row r="84" spans="1:6" x14ac:dyDescent="0.3">
      <c r="A84" s="2" t="s">
        <v>626</v>
      </c>
      <c r="B84" s="2" t="s">
        <v>16</v>
      </c>
      <c r="C84" s="2" t="s">
        <v>17</v>
      </c>
      <c r="D84" s="2" t="s">
        <v>18</v>
      </c>
      <c r="E84" s="3">
        <v>1.1216027999340299</v>
      </c>
      <c r="F84" s="4">
        <v>0.24</v>
      </c>
    </row>
    <row r="85" spans="1:6" x14ac:dyDescent="0.3">
      <c r="A85" s="2" t="s">
        <v>626</v>
      </c>
      <c r="B85" s="2" t="s">
        <v>387</v>
      </c>
      <c r="C85" s="2" t="s">
        <v>388</v>
      </c>
      <c r="D85" s="2" t="s">
        <v>18</v>
      </c>
      <c r="E85" s="3">
        <v>1.7740189051603099</v>
      </c>
      <c r="F85" s="4">
        <v>0.24</v>
      </c>
    </row>
    <row r="86" spans="1:6" x14ac:dyDescent="0.3">
      <c r="A86" s="2" t="s">
        <v>626</v>
      </c>
      <c r="B86" s="2" t="s">
        <v>403</v>
      </c>
      <c r="C86" s="2" t="s">
        <v>404</v>
      </c>
      <c r="D86" s="2" t="s">
        <v>6</v>
      </c>
      <c r="E86" s="3">
        <v>1.7997246051876199</v>
      </c>
      <c r="F86" s="4">
        <v>0.24</v>
      </c>
    </row>
    <row r="87" spans="1:6" x14ac:dyDescent="0.3">
      <c r="A87" s="2" t="s">
        <v>626</v>
      </c>
      <c r="B87" s="2" t="s">
        <v>14</v>
      </c>
      <c r="C87" s="2" t="s">
        <v>15</v>
      </c>
      <c r="D87" s="2" t="s">
        <v>6</v>
      </c>
      <c r="E87" s="3">
        <v>2.4405588643757898</v>
      </c>
      <c r="F87" s="4">
        <v>0.24</v>
      </c>
    </row>
    <row r="88" spans="1:6" x14ac:dyDescent="0.3">
      <c r="A88" s="2" t="s">
        <v>626</v>
      </c>
      <c r="B88" s="2" t="s">
        <v>399</v>
      </c>
      <c r="C88" s="2" t="s">
        <v>400</v>
      </c>
      <c r="D88" s="2" t="s">
        <v>18</v>
      </c>
      <c r="E88" s="3">
        <v>2.5845345193297402</v>
      </c>
      <c r="F88" s="4">
        <v>0.24</v>
      </c>
    </row>
    <row r="89" spans="1:6" x14ac:dyDescent="0.3">
      <c r="A89" s="2" t="s">
        <v>626</v>
      </c>
      <c r="B89" s="2" t="s">
        <v>561</v>
      </c>
      <c r="C89" s="2" t="s">
        <v>562</v>
      </c>
      <c r="D89" s="2" t="s">
        <v>18</v>
      </c>
      <c r="E89" s="3">
        <v>3.0574798971272199</v>
      </c>
      <c r="F89" s="4">
        <v>0.24</v>
      </c>
    </row>
    <row r="90" spans="1:6" x14ac:dyDescent="0.3">
      <c r="A90" s="2" t="s">
        <v>626</v>
      </c>
      <c r="B90" s="2" t="s">
        <v>213</v>
      </c>
      <c r="C90" s="2" t="s">
        <v>214</v>
      </c>
      <c r="D90" s="2" t="s">
        <v>18</v>
      </c>
      <c r="E90" s="3">
        <v>4.6302900453900797</v>
      </c>
      <c r="F90" s="4">
        <v>0.24</v>
      </c>
    </row>
    <row r="91" spans="1:6" x14ac:dyDescent="0.3">
      <c r="A91" s="2" t="s">
        <v>626</v>
      </c>
      <c r="B91" s="2" t="s">
        <v>579</v>
      </c>
      <c r="C91" s="2" t="s">
        <v>580</v>
      </c>
      <c r="D91" s="2" t="s">
        <v>18</v>
      </c>
      <c r="E91" s="3">
        <v>0.89244276294134695</v>
      </c>
      <c r="F91" s="4">
        <v>0.25</v>
      </c>
    </row>
    <row r="92" spans="1:6" x14ac:dyDescent="0.3">
      <c r="A92" s="2" t="s">
        <v>626</v>
      </c>
      <c r="B92" s="2" t="s">
        <v>567</v>
      </c>
      <c r="C92" s="2" t="s">
        <v>568</v>
      </c>
      <c r="D92" s="2" t="s">
        <v>18</v>
      </c>
      <c r="E92" s="3">
        <v>1.10764421851438</v>
      </c>
      <c r="F92" s="4">
        <v>0.25</v>
      </c>
    </row>
    <row r="93" spans="1:6" x14ac:dyDescent="0.3">
      <c r="A93" s="2" t="s">
        <v>626</v>
      </c>
      <c r="B93" s="2" t="s">
        <v>555</v>
      </c>
      <c r="C93" s="2" t="s">
        <v>556</v>
      </c>
      <c r="D93" s="2" t="s">
        <v>18</v>
      </c>
      <c r="E93" s="3">
        <v>1.4458800696435701</v>
      </c>
      <c r="F93" s="4">
        <v>0.25</v>
      </c>
    </row>
    <row r="94" spans="1:6" x14ac:dyDescent="0.3">
      <c r="A94" s="2" t="s">
        <v>626</v>
      </c>
      <c r="B94" s="2" t="s">
        <v>595</v>
      </c>
      <c r="C94" s="2" t="s">
        <v>596</v>
      </c>
      <c r="D94" s="2" t="s">
        <v>18</v>
      </c>
      <c r="E94" s="3">
        <v>1.60914355352972</v>
      </c>
      <c r="F94" s="4">
        <v>0.25</v>
      </c>
    </row>
    <row r="95" spans="1:6" x14ac:dyDescent="0.3">
      <c r="A95" s="2" t="s">
        <v>626</v>
      </c>
      <c r="B95" s="2" t="s">
        <v>401</v>
      </c>
      <c r="C95" s="2" t="s">
        <v>402</v>
      </c>
      <c r="D95" s="2" t="s">
        <v>18</v>
      </c>
      <c r="E95" s="3">
        <v>1.8627152435794301</v>
      </c>
      <c r="F95" s="4">
        <v>0.25</v>
      </c>
    </row>
    <row r="96" spans="1:6" x14ac:dyDescent="0.3">
      <c r="A96" s="2" t="s">
        <v>626</v>
      </c>
      <c r="B96" s="2" t="s">
        <v>319</v>
      </c>
      <c r="C96" s="2" t="s">
        <v>320</v>
      </c>
      <c r="D96" s="2" t="s">
        <v>18</v>
      </c>
      <c r="E96" s="3">
        <v>1.9039523582672799</v>
      </c>
      <c r="F96" s="4">
        <v>0.25</v>
      </c>
    </row>
    <row r="97" spans="1:6" x14ac:dyDescent="0.3">
      <c r="A97" s="2" t="s">
        <v>626</v>
      </c>
      <c r="B97" s="2" t="s">
        <v>575</v>
      </c>
      <c r="C97" s="2" t="s">
        <v>576</v>
      </c>
      <c r="D97" s="2" t="s">
        <v>18</v>
      </c>
      <c r="E97" s="3">
        <v>1.96651656751449</v>
      </c>
      <c r="F97" s="4">
        <v>0.25</v>
      </c>
    </row>
    <row r="98" spans="1:6" x14ac:dyDescent="0.3">
      <c r="A98" s="2" t="s">
        <v>626</v>
      </c>
      <c r="B98" s="2" t="s">
        <v>27</v>
      </c>
      <c r="C98" s="2" t="s">
        <v>28</v>
      </c>
      <c r="D98" s="2" t="s">
        <v>18</v>
      </c>
      <c r="E98" s="3">
        <v>2.26436746796236</v>
      </c>
      <c r="F98" s="4">
        <v>0.25</v>
      </c>
    </row>
    <row r="99" spans="1:6" x14ac:dyDescent="0.3">
      <c r="A99" s="2" t="s">
        <v>626</v>
      </c>
      <c r="B99" s="2" t="s">
        <v>205</v>
      </c>
      <c r="C99" s="2" t="s">
        <v>206</v>
      </c>
      <c r="D99" s="2" t="s">
        <v>18</v>
      </c>
      <c r="E99" s="3">
        <v>2.2692281830916698</v>
      </c>
      <c r="F99" s="4">
        <v>0.25</v>
      </c>
    </row>
    <row r="100" spans="1:6" x14ac:dyDescent="0.3">
      <c r="A100" s="2" t="s">
        <v>626</v>
      </c>
      <c r="B100" s="2" t="s">
        <v>581</v>
      </c>
      <c r="C100" s="2" t="s">
        <v>582</v>
      </c>
      <c r="D100" s="2" t="s">
        <v>6</v>
      </c>
      <c r="E100" s="3">
        <v>2.41727626950812</v>
      </c>
      <c r="F100" s="4">
        <v>0.25</v>
      </c>
    </row>
    <row r="101" spans="1:6" x14ac:dyDescent="0.3">
      <c r="A101" s="2" t="s">
        <v>626</v>
      </c>
      <c r="B101" s="2" t="s">
        <v>447</v>
      </c>
      <c r="C101" s="2" t="s">
        <v>448</v>
      </c>
      <c r="D101" s="2" t="s">
        <v>18</v>
      </c>
      <c r="E101" s="3">
        <v>3.06611381017788</v>
      </c>
      <c r="F101" s="4">
        <v>0.25</v>
      </c>
    </row>
    <row r="102" spans="1:6" x14ac:dyDescent="0.3">
      <c r="A102" s="2" t="s">
        <v>626</v>
      </c>
      <c r="B102" s="2" t="s">
        <v>431</v>
      </c>
      <c r="C102" s="2" t="s">
        <v>432</v>
      </c>
      <c r="D102" s="2" t="s">
        <v>6</v>
      </c>
      <c r="E102" s="3">
        <v>1.3261561742086101</v>
      </c>
      <c r="F102" s="4">
        <v>0.26</v>
      </c>
    </row>
    <row r="103" spans="1:6" x14ac:dyDescent="0.3">
      <c r="A103" s="2" t="s">
        <v>626</v>
      </c>
      <c r="B103" s="2" t="s">
        <v>159</v>
      </c>
      <c r="C103" s="2" t="s">
        <v>160</v>
      </c>
      <c r="D103" s="2" t="s">
        <v>9</v>
      </c>
      <c r="E103" s="3">
        <v>1.3621009657753</v>
      </c>
      <c r="F103" s="4">
        <v>0.26</v>
      </c>
    </row>
    <row r="104" spans="1:6" x14ac:dyDescent="0.3">
      <c r="A104" s="2" t="s">
        <v>626</v>
      </c>
      <c r="B104" s="2" t="s">
        <v>389</v>
      </c>
      <c r="C104" s="2" t="s">
        <v>390</v>
      </c>
      <c r="D104" s="2" t="s">
        <v>18</v>
      </c>
      <c r="E104" s="3">
        <v>1.7906788795094</v>
      </c>
      <c r="F104" s="4">
        <v>0.26</v>
      </c>
    </row>
    <row r="105" spans="1:6" x14ac:dyDescent="0.3">
      <c r="A105" s="2" t="s">
        <v>626</v>
      </c>
      <c r="B105" s="2" t="s">
        <v>179</v>
      </c>
      <c r="C105" s="2" t="s">
        <v>180</v>
      </c>
      <c r="D105" s="2" t="s">
        <v>18</v>
      </c>
      <c r="E105" s="3">
        <v>2.3666744754685598</v>
      </c>
      <c r="F105" s="4">
        <v>0.26</v>
      </c>
    </row>
    <row r="106" spans="1:6" x14ac:dyDescent="0.3">
      <c r="A106" s="2" t="s">
        <v>626</v>
      </c>
      <c r="B106" s="2" t="s">
        <v>217</v>
      </c>
      <c r="C106" s="2" t="s">
        <v>218</v>
      </c>
      <c r="D106" s="2" t="s">
        <v>18</v>
      </c>
      <c r="E106" s="3">
        <v>2.4347319041072901</v>
      </c>
      <c r="F106" s="4">
        <v>0.26</v>
      </c>
    </row>
    <row r="107" spans="1:6" x14ac:dyDescent="0.3">
      <c r="A107" s="2" t="s">
        <v>626</v>
      </c>
      <c r="B107" s="2" t="s">
        <v>7</v>
      </c>
      <c r="C107" s="2" t="s">
        <v>8</v>
      </c>
      <c r="D107" s="2" t="s">
        <v>9</v>
      </c>
      <c r="E107" s="3">
        <v>0.43714552094190001</v>
      </c>
      <c r="F107" s="4">
        <v>0.27</v>
      </c>
    </row>
    <row r="108" spans="1:6" x14ac:dyDescent="0.3">
      <c r="A108" s="2" t="s">
        <v>626</v>
      </c>
      <c r="B108" s="2" t="s">
        <v>191</v>
      </c>
      <c r="C108" s="2" t="s">
        <v>192</v>
      </c>
      <c r="D108" s="2" t="s">
        <v>18</v>
      </c>
      <c r="E108" s="3">
        <v>1.01794963341252</v>
      </c>
      <c r="F108" s="4">
        <v>0.27</v>
      </c>
    </row>
    <row r="109" spans="1:6" x14ac:dyDescent="0.3">
      <c r="A109" s="2" t="s">
        <v>626</v>
      </c>
      <c r="B109" s="2" t="s">
        <v>511</v>
      </c>
      <c r="C109" s="2" t="s">
        <v>512</v>
      </c>
      <c r="D109" s="2" t="s">
        <v>9</v>
      </c>
      <c r="E109" s="3">
        <v>1.1425087831782501</v>
      </c>
      <c r="F109" s="4">
        <v>0.27</v>
      </c>
    </row>
    <row r="110" spans="1:6" x14ac:dyDescent="0.3">
      <c r="A110" s="2" t="s">
        <v>626</v>
      </c>
      <c r="B110" s="2" t="s">
        <v>577</v>
      </c>
      <c r="C110" s="2" t="s">
        <v>578</v>
      </c>
      <c r="D110" s="2" t="s">
        <v>6</v>
      </c>
      <c r="E110" s="3">
        <v>1.23203022054887</v>
      </c>
      <c r="F110" s="4">
        <v>0.27</v>
      </c>
    </row>
    <row r="111" spans="1:6" x14ac:dyDescent="0.3">
      <c r="A111" s="2" t="s">
        <v>626</v>
      </c>
      <c r="B111" s="2" t="s">
        <v>261</v>
      </c>
      <c r="C111" s="2" t="s">
        <v>262</v>
      </c>
      <c r="D111" s="2" t="s">
        <v>18</v>
      </c>
      <c r="E111" s="3">
        <v>1.3180550933797099</v>
      </c>
      <c r="F111" s="4">
        <v>0.27</v>
      </c>
    </row>
    <row r="112" spans="1:6" x14ac:dyDescent="0.3">
      <c r="A112" s="2" t="s">
        <v>626</v>
      </c>
      <c r="B112" s="2" t="s">
        <v>445</v>
      </c>
      <c r="C112" s="2" t="s">
        <v>446</v>
      </c>
      <c r="D112" s="2" t="s">
        <v>9</v>
      </c>
      <c r="E112" s="3">
        <v>1.50021843428696</v>
      </c>
      <c r="F112" s="4">
        <v>0.27</v>
      </c>
    </row>
    <row r="113" spans="1:6" x14ac:dyDescent="0.3">
      <c r="A113" s="2" t="s">
        <v>626</v>
      </c>
      <c r="B113" s="2" t="s">
        <v>289</v>
      </c>
      <c r="C113" s="2" t="s">
        <v>290</v>
      </c>
      <c r="D113" s="2" t="s">
        <v>18</v>
      </c>
      <c r="E113" s="3">
        <v>1.6368299644156801</v>
      </c>
      <c r="F113" s="4">
        <v>0.27</v>
      </c>
    </row>
    <row r="114" spans="1:6" x14ac:dyDescent="0.3">
      <c r="A114" s="2" t="s">
        <v>626</v>
      </c>
      <c r="B114" s="2" t="s">
        <v>253</v>
      </c>
      <c r="C114" s="2" t="s">
        <v>254</v>
      </c>
      <c r="D114" s="2" t="s">
        <v>18</v>
      </c>
      <c r="E114" s="3">
        <v>1.89748756719135</v>
      </c>
      <c r="F114" s="4">
        <v>0.27</v>
      </c>
    </row>
    <row r="115" spans="1:6" x14ac:dyDescent="0.3">
      <c r="A115" s="2" t="s">
        <v>626</v>
      </c>
      <c r="B115" s="2" t="s">
        <v>49</v>
      </c>
      <c r="C115" s="2" t="s">
        <v>50</v>
      </c>
      <c r="D115" s="2" t="s">
        <v>18</v>
      </c>
      <c r="E115" s="3">
        <v>2.0043390241882602</v>
      </c>
      <c r="F115" s="4">
        <v>0.27</v>
      </c>
    </row>
    <row r="116" spans="1:6" x14ac:dyDescent="0.3">
      <c r="A116" s="2" t="s">
        <v>626</v>
      </c>
      <c r="B116" s="2" t="s">
        <v>433</v>
      </c>
      <c r="C116" s="2" t="s">
        <v>434</v>
      </c>
      <c r="D116" s="2" t="s">
        <v>9</v>
      </c>
      <c r="E116" s="3">
        <v>3.19899141462948</v>
      </c>
      <c r="F116" s="4">
        <v>0.27</v>
      </c>
    </row>
    <row r="117" spans="1:6" x14ac:dyDescent="0.3">
      <c r="A117" s="2" t="s">
        <v>626</v>
      </c>
      <c r="B117" s="2" t="s">
        <v>175</v>
      </c>
      <c r="C117" s="2" t="s">
        <v>176</v>
      </c>
      <c r="D117" s="2" t="s">
        <v>18</v>
      </c>
      <c r="E117" s="3">
        <v>0.79689370222334499</v>
      </c>
      <c r="F117" s="4">
        <v>0.28000000000000003</v>
      </c>
    </row>
    <row r="118" spans="1:6" x14ac:dyDescent="0.3">
      <c r="A118" s="2" t="s">
        <v>626</v>
      </c>
      <c r="B118" s="2" t="s">
        <v>375</v>
      </c>
      <c r="C118" s="2" t="s">
        <v>376</v>
      </c>
      <c r="D118" s="2" t="s">
        <v>18</v>
      </c>
      <c r="E118" s="3">
        <v>1.6579282882452699</v>
      </c>
      <c r="F118" s="4">
        <v>0.28000000000000003</v>
      </c>
    </row>
    <row r="119" spans="1:6" x14ac:dyDescent="0.3">
      <c r="A119" s="2" t="s">
        <v>626</v>
      </c>
      <c r="B119" s="2" t="s">
        <v>571</v>
      </c>
      <c r="C119" s="2" t="s">
        <v>572</v>
      </c>
      <c r="D119" s="2" t="s">
        <v>6</v>
      </c>
      <c r="E119" s="3">
        <v>2.8704230653112002</v>
      </c>
      <c r="F119" s="4">
        <v>0.28000000000000003</v>
      </c>
    </row>
    <row r="120" spans="1:6" x14ac:dyDescent="0.3">
      <c r="A120" s="5" t="s">
        <v>620</v>
      </c>
      <c r="B120" s="5" t="s">
        <v>493</v>
      </c>
      <c r="C120" s="5" t="s">
        <v>494</v>
      </c>
      <c r="D120" s="5" t="s">
        <v>9</v>
      </c>
      <c r="E120" s="6">
        <v>0.63107297673468798</v>
      </c>
      <c r="F120" s="7">
        <v>0.28999999999999998</v>
      </c>
    </row>
    <row r="121" spans="1:6" x14ac:dyDescent="0.3">
      <c r="A121" s="5" t="s">
        <v>620</v>
      </c>
      <c r="B121" s="5" t="s">
        <v>287</v>
      </c>
      <c r="C121" s="5" t="s">
        <v>288</v>
      </c>
      <c r="D121" s="5" t="s">
        <v>18</v>
      </c>
      <c r="E121" s="6">
        <v>0.87091911272347</v>
      </c>
      <c r="F121" s="7">
        <v>0.28999999999999998</v>
      </c>
    </row>
    <row r="122" spans="1:6" x14ac:dyDescent="0.3">
      <c r="A122" s="5" t="s">
        <v>620</v>
      </c>
      <c r="B122" s="5" t="s">
        <v>247</v>
      </c>
      <c r="C122" s="5" t="s">
        <v>248</v>
      </c>
      <c r="D122" s="5" t="s">
        <v>18</v>
      </c>
      <c r="E122" s="6">
        <v>0.78675279859980396</v>
      </c>
      <c r="F122" s="7">
        <v>0.3</v>
      </c>
    </row>
    <row r="123" spans="1:6" x14ac:dyDescent="0.3">
      <c r="A123" s="5" t="s">
        <v>620</v>
      </c>
      <c r="B123" s="5" t="s">
        <v>463</v>
      </c>
      <c r="C123" s="5" t="s">
        <v>464</v>
      </c>
      <c r="D123" s="5" t="s">
        <v>6</v>
      </c>
      <c r="E123" s="6">
        <v>1.5506206918006999</v>
      </c>
      <c r="F123" s="7">
        <v>0.3</v>
      </c>
    </row>
    <row r="124" spans="1:6" x14ac:dyDescent="0.3">
      <c r="A124" s="5" t="s">
        <v>620</v>
      </c>
      <c r="B124" s="5" t="s">
        <v>91</v>
      </c>
      <c r="C124" s="5" t="s">
        <v>92</v>
      </c>
      <c r="D124" s="5" t="s">
        <v>18</v>
      </c>
      <c r="E124" s="6">
        <v>2.0701764378452099</v>
      </c>
      <c r="F124" s="7">
        <v>0.3</v>
      </c>
    </row>
    <row r="125" spans="1:6" x14ac:dyDescent="0.3">
      <c r="A125" s="5" t="s">
        <v>620</v>
      </c>
      <c r="B125" s="5" t="s">
        <v>177</v>
      </c>
      <c r="C125" s="5" t="s">
        <v>178</v>
      </c>
      <c r="D125" s="5" t="s">
        <v>18</v>
      </c>
      <c r="E125" s="6">
        <v>2.2195497963497202</v>
      </c>
      <c r="F125" s="7">
        <v>0.3</v>
      </c>
    </row>
    <row r="126" spans="1:6" x14ac:dyDescent="0.3">
      <c r="A126" s="5" t="s">
        <v>620</v>
      </c>
      <c r="B126" s="5" t="s">
        <v>535</v>
      </c>
      <c r="C126" s="5" t="s">
        <v>536</v>
      </c>
      <c r="D126" s="5" t="s">
        <v>9</v>
      </c>
      <c r="E126" s="6">
        <v>1.0786615269141</v>
      </c>
      <c r="F126" s="7">
        <v>0.31</v>
      </c>
    </row>
    <row r="127" spans="1:6" x14ac:dyDescent="0.3">
      <c r="A127" s="5" t="s">
        <v>620</v>
      </c>
      <c r="B127" s="5" t="s">
        <v>523</v>
      </c>
      <c r="C127" s="5" t="s">
        <v>524</v>
      </c>
      <c r="D127" s="5" t="s">
        <v>9</v>
      </c>
      <c r="E127" s="6">
        <v>1.1445259548719</v>
      </c>
      <c r="F127" s="7">
        <v>0.31</v>
      </c>
    </row>
    <row r="128" spans="1:6" x14ac:dyDescent="0.3">
      <c r="A128" s="5" t="s">
        <v>620</v>
      </c>
      <c r="B128" s="5" t="s">
        <v>601</v>
      </c>
      <c r="C128" s="5" t="s">
        <v>602</v>
      </c>
      <c r="D128" s="5" t="s">
        <v>6</v>
      </c>
      <c r="E128" s="6">
        <v>1.1531701290779699</v>
      </c>
      <c r="F128" s="7">
        <v>0.31</v>
      </c>
    </row>
    <row r="129" spans="1:6" x14ac:dyDescent="0.3">
      <c r="A129" s="5" t="s">
        <v>620</v>
      </c>
      <c r="B129" s="5" t="s">
        <v>167</v>
      </c>
      <c r="C129" s="5" t="s">
        <v>168</v>
      </c>
      <c r="D129" s="5" t="s">
        <v>18</v>
      </c>
      <c r="E129" s="6">
        <v>1.2514820642329001</v>
      </c>
      <c r="F129" s="7">
        <v>0.31</v>
      </c>
    </row>
    <row r="130" spans="1:6" x14ac:dyDescent="0.3">
      <c r="A130" s="5" t="s">
        <v>620</v>
      </c>
      <c r="B130" s="5" t="s">
        <v>109</v>
      </c>
      <c r="C130" s="5" t="s">
        <v>110</v>
      </c>
      <c r="D130" s="5" t="s">
        <v>18</v>
      </c>
      <c r="E130" s="6">
        <v>1.2815587807817299</v>
      </c>
      <c r="F130" s="7">
        <v>0.31</v>
      </c>
    </row>
    <row r="131" spans="1:6" x14ac:dyDescent="0.3">
      <c r="A131" s="5" t="s">
        <v>620</v>
      </c>
      <c r="B131" s="5" t="s">
        <v>423</v>
      </c>
      <c r="C131" s="5" t="s">
        <v>424</v>
      </c>
      <c r="D131" s="5" t="s">
        <v>9</v>
      </c>
      <c r="E131" s="6">
        <v>1.7023616743382599</v>
      </c>
      <c r="F131" s="7">
        <v>0.31</v>
      </c>
    </row>
    <row r="132" spans="1:6" x14ac:dyDescent="0.3">
      <c r="A132" s="5" t="s">
        <v>620</v>
      </c>
      <c r="B132" s="5" t="s">
        <v>347</v>
      </c>
      <c r="C132" s="5" t="s">
        <v>348</v>
      </c>
      <c r="D132" s="5" t="s">
        <v>18</v>
      </c>
      <c r="E132" s="6">
        <v>1.9092558519323</v>
      </c>
      <c r="F132" s="7">
        <v>0.31</v>
      </c>
    </row>
    <row r="133" spans="1:6" x14ac:dyDescent="0.3">
      <c r="A133" s="5" t="s">
        <v>620</v>
      </c>
      <c r="B133" s="5" t="s">
        <v>379</v>
      </c>
      <c r="C133" s="5" t="s">
        <v>380</v>
      </c>
      <c r="D133" s="5" t="s">
        <v>9</v>
      </c>
      <c r="E133" s="6">
        <v>2.42774561264092</v>
      </c>
      <c r="F133" s="7">
        <v>0.31</v>
      </c>
    </row>
    <row r="134" spans="1:6" x14ac:dyDescent="0.3">
      <c r="A134" s="5" t="s">
        <v>620</v>
      </c>
      <c r="B134" s="5" t="s">
        <v>283</v>
      </c>
      <c r="C134" s="5" t="s">
        <v>284</v>
      </c>
      <c r="D134" s="5" t="s">
        <v>18</v>
      </c>
      <c r="E134" s="6">
        <v>0.79164029148909199</v>
      </c>
      <c r="F134" s="7">
        <v>0.32</v>
      </c>
    </row>
    <row r="135" spans="1:6" x14ac:dyDescent="0.3">
      <c r="A135" s="5" t="s">
        <v>620</v>
      </c>
      <c r="B135" s="5" t="s">
        <v>569</v>
      </c>
      <c r="C135" s="5" t="s">
        <v>570</v>
      </c>
      <c r="D135" s="5" t="s">
        <v>6</v>
      </c>
      <c r="E135" s="6">
        <v>1.04640608632225</v>
      </c>
      <c r="F135" s="7">
        <v>0.32</v>
      </c>
    </row>
    <row r="136" spans="1:6" x14ac:dyDescent="0.3">
      <c r="A136" s="5" t="s">
        <v>620</v>
      </c>
      <c r="B136" s="5" t="s">
        <v>573</v>
      </c>
      <c r="C136" s="5" t="s">
        <v>574</v>
      </c>
      <c r="D136" s="5" t="s">
        <v>6</v>
      </c>
      <c r="E136" s="6">
        <v>1.4980917326329199</v>
      </c>
      <c r="F136" s="7">
        <v>0.32</v>
      </c>
    </row>
    <row r="137" spans="1:6" x14ac:dyDescent="0.3">
      <c r="A137" s="5" t="s">
        <v>620</v>
      </c>
      <c r="B137" s="5" t="s">
        <v>547</v>
      </c>
      <c r="C137" s="5" t="s">
        <v>548</v>
      </c>
      <c r="D137" s="5" t="s">
        <v>18</v>
      </c>
      <c r="E137" s="6">
        <v>1.5471170406008501</v>
      </c>
      <c r="F137" s="7">
        <v>0.32</v>
      </c>
    </row>
    <row r="138" spans="1:6" x14ac:dyDescent="0.3">
      <c r="A138" s="5" t="s">
        <v>620</v>
      </c>
      <c r="B138" s="5" t="s">
        <v>117</v>
      </c>
      <c r="C138" s="5" t="s">
        <v>118</v>
      </c>
      <c r="D138" s="5" t="s">
        <v>18</v>
      </c>
      <c r="E138" s="6">
        <v>1.6922786433930599</v>
      </c>
      <c r="F138" s="7">
        <v>0.32</v>
      </c>
    </row>
    <row r="139" spans="1:6" x14ac:dyDescent="0.3">
      <c r="A139" s="5" t="s">
        <v>620</v>
      </c>
      <c r="B139" s="5" t="s">
        <v>583</v>
      </c>
      <c r="C139" s="5" t="s">
        <v>584</v>
      </c>
      <c r="D139" s="5" t="s">
        <v>6</v>
      </c>
      <c r="E139" s="6">
        <v>1.6981838165352501</v>
      </c>
      <c r="F139" s="7">
        <v>0.32</v>
      </c>
    </row>
    <row r="140" spans="1:6" x14ac:dyDescent="0.3">
      <c r="A140" s="5" t="s">
        <v>620</v>
      </c>
      <c r="B140" s="5" t="s">
        <v>549</v>
      </c>
      <c r="C140" s="5" t="s">
        <v>550</v>
      </c>
      <c r="D140" s="5" t="s">
        <v>18</v>
      </c>
      <c r="E140" s="6">
        <v>1.79364936078606</v>
      </c>
      <c r="F140" s="7">
        <v>0.32</v>
      </c>
    </row>
    <row r="141" spans="1:6" x14ac:dyDescent="0.3">
      <c r="A141" s="5" t="s">
        <v>620</v>
      </c>
      <c r="B141" s="5" t="s">
        <v>443</v>
      </c>
      <c r="C141" s="5" t="s">
        <v>444</v>
      </c>
      <c r="D141" s="5" t="s">
        <v>6</v>
      </c>
      <c r="E141" s="6">
        <v>2.0332735492796301</v>
      </c>
      <c r="F141" s="7">
        <v>0.32</v>
      </c>
    </row>
    <row r="142" spans="1:6" x14ac:dyDescent="0.3">
      <c r="A142" s="5" t="s">
        <v>620</v>
      </c>
      <c r="B142" s="5" t="s">
        <v>141</v>
      </c>
      <c r="C142" s="5" t="s">
        <v>142</v>
      </c>
      <c r="D142" s="5" t="s">
        <v>18</v>
      </c>
      <c r="E142" s="6">
        <v>2.2014919004859701</v>
      </c>
      <c r="F142" s="7">
        <v>0.32</v>
      </c>
    </row>
    <row r="143" spans="1:6" x14ac:dyDescent="0.3">
      <c r="A143" s="5" t="s">
        <v>620</v>
      </c>
      <c r="B143" s="5" t="s">
        <v>131</v>
      </c>
      <c r="C143" s="5" t="s">
        <v>132</v>
      </c>
      <c r="D143" s="5" t="s">
        <v>9</v>
      </c>
      <c r="E143" s="6">
        <v>1.0733822673603799</v>
      </c>
      <c r="F143" s="7">
        <v>0.33</v>
      </c>
    </row>
    <row r="144" spans="1:6" x14ac:dyDescent="0.3">
      <c r="A144" s="5" t="s">
        <v>620</v>
      </c>
      <c r="B144" s="5" t="s">
        <v>133</v>
      </c>
      <c r="C144" s="5" t="s">
        <v>134</v>
      </c>
      <c r="D144" s="5" t="s">
        <v>9</v>
      </c>
      <c r="E144" s="6">
        <v>1.1370060168031799</v>
      </c>
      <c r="F144" s="7">
        <v>0.33</v>
      </c>
    </row>
    <row r="145" spans="1:6" x14ac:dyDescent="0.3">
      <c r="A145" s="5" t="s">
        <v>620</v>
      </c>
      <c r="B145" s="5" t="s">
        <v>355</v>
      </c>
      <c r="C145" s="5" t="s">
        <v>356</v>
      </c>
      <c r="D145" s="5" t="s">
        <v>18</v>
      </c>
      <c r="E145" s="6">
        <v>1.29504456214722</v>
      </c>
      <c r="F145" s="7">
        <v>0.33</v>
      </c>
    </row>
    <row r="146" spans="1:6" x14ac:dyDescent="0.3">
      <c r="A146" s="5" t="s">
        <v>620</v>
      </c>
      <c r="B146" s="5" t="s">
        <v>185</v>
      </c>
      <c r="C146" s="5" t="s">
        <v>186</v>
      </c>
      <c r="D146" s="5" t="s">
        <v>9</v>
      </c>
      <c r="E146" s="6">
        <v>1.52396482227162</v>
      </c>
      <c r="F146" s="7">
        <v>0.33</v>
      </c>
    </row>
    <row r="147" spans="1:6" x14ac:dyDescent="0.3">
      <c r="A147" s="5" t="s">
        <v>620</v>
      </c>
      <c r="B147" s="5" t="s">
        <v>565</v>
      </c>
      <c r="C147" s="5" t="s">
        <v>566</v>
      </c>
      <c r="D147" s="5" t="s">
        <v>6</v>
      </c>
      <c r="E147" s="6">
        <v>1.6101351909350901</v>
      </c>
      <c r="F147" s="7">
        <v>0.33</v>
      </c>
    </row>
    <row r="148" spans="1:6" x14ac:dyDescent="0.3">
      <c r="A148" s="5" t="s">
        <v>620</v>
      </c>
      <c r="B148" s="5" t="s">
        <v>425</v>
      </c>
      <c r="C148" s="5" t="s">
        <v>426</v>
      </c>
      <c r="D148" s="5" t="s">
        <v>18</v>
      </c>
      <c r="E148" s="6">
        <v>2.1138200771475399</v>
      </c>
      <c r="F148" s="7">
        <v>0.33</v>
      </c>
    </row>
    <row r="149" spans="1:6" x14ac:dyDescent="0.3">
      <c r="A149" s="5" t="s">
        <v>620</v>
      </c>
      <c r="B149" s="5" t="s">
        <v>97</v>
      </c>
      <c r="C149" s="5" t="s">
        <v>98</v>
      </c>
      <c r="D149" s="5" t="s">
        <v>18</v>
      </c>
      <c r="E149" s="6">
        <v>2.6514650055320201</v>
      </c>
      <c r="F149" s="7">
        <v>0.33</v>
      </c>
    </row>
    <row r="150" spans="1:6" x14ac:dyDescent="0.3">
      <c r="A150" s="5" t="s">
        <v>620</v>
      </c>
      <c r="B150" s="5" t="s">
        <v>201</v>
      </c>
      <c r="C150" s="5" t="s">
        <v>202</v>
      </c>
      <c r="D150" s="5" t="s">
        <v>18</v>
      </c>
      <c r="E150" s="6">
        <v>1.2159733695656001</v>
      </c>
      <c r="F150" s="7">
        <v>0.34</v>
      </c>
    </row>
    <row r="151" spans="1:6" x14ac:dyDescent="0.3">
      <c r="A151" s="5" t="s">
        <v>620</v>
      </c>
      <c r="B151" s="5" t="s">
        <v>377</v>
      </c>
      <c r="C151" s="5" t="s">
        <v>378</v>
      </c>
      <c r="D151" s="5" t="s">
        <v>9</v>
      </c>
      <c r="E151" s="6">
        <v>2.18155892653433</v>
      </c>
      <c r="F151" s="7">
        <v>0.34</v>
      </c>
    </row>
    <row r="152" spans="1:6" x14ac:dyDescent="0.3">
      <c r="A152" s="5" t="s">
        <v>620</v>
      </c>
      <c r="B152" s="5" t="s">
        <v>407</v>
      </c>
      <c r="C152" s="5" t="s">
        <v>408</v>
      </c>
      <c r="D152" s="5" t="s">
        <v>6</v>
      </c>
      <c r="E152" s="6">
        <v>1.18488403167634</v>
      </c>
      <c r="F152" s="7">
        <v>0.35</v>
      </c>
    </row>
    <row r="153" spans="1:6" x14ac:dyDescent="0.3">
      <c r="A153" s="5" t="s">
        <v>620</v>
      </c>
      <c r="B153" s="5" t="s">
        <v>367</v>
      </c>
      <c r="C153" s="5" t="s">
        <v>368</v>
      </c>
      <c r="D153" s="5" t="s">
        <v>18</v>
      </c>
      <c r="E153" s="6">
        <v>1.2363096244712799</v>
      </c>
      <c r="F153" s="7">
        <v>0.35</v>
      </c>
    </row>
    <row r="154" spans="1:6" x14ac:dyDescent="0.3">
      <c r="A154" s="5" t="s">
        <v>620</v>
      </c>
      <c r="B154" s="5" t="s">
        <v>113</v>
      </c>
      <c r="C154" s="5" t="s">
        <v>114</v>
      </c>
      <c r="D154" s="5" t="s">
        <v>18</v>
      </c>
      <c r="E154" s="6">
        <v>1.3483393430102999</v>
      </c>
      <c r="F154" s="7">
        <v>0.35</v>
      </c>
    </row>
    <row r="155" spans="1:6" x14ac:dyDescent="0.3">
      <c r="A155" s="5" t="s">
        <v>620</v>
      </c>
      <c r="B155" s="5" t="s">
        <v>419</v>
      </c>
      <c r="C155" s="5" t="s">
        <v>420</v>
      </c>
      <c r="D155" s="5" t="s">
        <v>9</v>
      </c>
      <c r="E155" s="6">
        <v>1.51955466004958</v>
      </c>
      <c r="F155" s="7">
        <v>0.35</v>
      </c>
    </row>
    <row r="156" spans="1:6" x14ac:dyDescent="0.3">
      <c r="A156" s="5" t="s">
        <v>620</v>
      </c>
      <c r="B156" s="5" t="s">
        <v>329</v>
      </c>
      <c r="C156" s="5" t="s">
        <v>330</v>
      </c>
      <c r="D156" s="5" t="s">
        <v>18</v>
      </c>
      <c r="E156" s="6">
        <v>1.4689720503430399</v>
      </c>
      <c r="F156" s="7">
        <v>0.36</v>
      </c>
    </row>
    <row r="157" spans="1:6" x14ac:dyDescent="0.3">
      <c r="A157" s="5" t="s">
        <v>620</v>
      </c>
      <c r="B157" s="5" t="s">
        <v>19</v>
      </c>
      <c r="C157" s="5" t="s">
        <v>20</v>
      </c>
      <c r="D157" s="5" t="s">
        <v>18</v>
      </c>
      <c r="E157" s="6">
        <v>1.57514284889182</v>
      </c>
      <c r="F157" s="7">
        <v>0.36</v>
      </c>
    </row>
    <row r="158" spans="1:6" x14ac:dyDescent="0.3">
      <c r="A158" s="5" t="s">
        <v>620</v>
      </c>
      <c r="B158" s="5" t="s">
        <v>469</v>
      </c>
      <c r="C158" s="5" t="s">
        <v>470</v>
      </c>
      <c r="D158" s="5" t="s">
        <v>9</v>
      </c>
      <c r="E158" s="6">
        <v>2.2392209588399798</v>
      </c>
      <c r="F158" s="7">
        <v>0.36</v>
      </c>
    </row>
    <row r="159" spans="1:6" x14ac:dyDescent="0.3">
      <c r="A159" s="5" t="s">
        <v>620</v>
      </c>
      <c r="B159" s="5" t="s">
        <v>293</v>
      </c>
      <c r="C159" s="5" t="s">
        <v>294</v>
      </c>
      <c r="D159" s="5" t="s">
        <v>18</v>
      </c>
      <c r="E159" s="6">
        <v>3.9857167112045002</v>
      </c>
      <c r="F159" s="7">
        <v>0.36</v>
      </c>
    </row>
    <row r="160" spans="1:6" x14ac:dyDescent="0.3">
      <c r="A160" s="5" t="s">
        <v>620</v>
      </c>
      <c r="B160" s="5" t="s">
        <v>257</v>
      </c>
      <c r="C160" s="5" t="s">
        <v>258</v>
      </c>
      <c r="D160" s="5" t="s">
        <v>18</v>
      </c>
      <c r="E160" s="6">
        <v>0.81020193744050695</v>
      </c>
      <c r="F160" s="7">
        <v>0.37</v>
      </c>
    </row>
    <row r="161" spans="1:6" x14ac:dyDescent="0.3">
      <c r="A161" s="5" t="s">
        <v>620</v>
      </c>
      <c r="B161" s="5" t="s">
        <v>527</v>
      </c>
      <c r="C161" s="5" t="s">
        <v>528</v>
      </c>
      <c r="D161" s="5" t="s">
        <v>9</v>
      </c>
      <c r="E161" s="6">
        <v>0.93537107729273405</v>
      </c>
      <c r="F161" s="7">
        <v>0.37</v>
      </c>
    </row>
    <row r="162" spans="1:6" x14ac:dyDescent="0.3">
      <c r="A162" s="5" t="s">
        <v>620</v>
      </c>
      <c r="B162" s="5" t="s">
        <v>267</v>
      </c>
      <c r="C162" s="5" t="s">
        <v>268</v>
      </c>
      <c r="D162" s="5" t="s">
        <v>6</v>
      </c>
      <c r="E162" s="6">
        <v>0.94936899473106395</v>
      </c>
      <c r="F162" s="7">
        <v>0.37</v>
      </c>
    </row>
    <row r="163" spans="1:6" x14ac:dyDescent="0.3">
      <c r="A163" s="5" t="s">
        <v>620</v>
      </c>
      <c r="B163" s="5" t="s">
        <v>539</v>
      </c>
      <c r="C163" s="5" t="s">
        <v>540</v>
      </c>
      <c r="D163" s="5" t="s">
        <v>18</v>
      </c>
      <c r="E163" s="6">
        <v>1.2508398093541999</v>
      </c>
      <c r="F163" s="7">
        <v>0.37</v>
      </c>
    </row>
    <row r="164" spans="1:6" x14ac:dyDescent="0.3">
      <c r="A164" s="5" t="s">
        <v>620</v>
      </c>
      <c r="B164" s="5" t="s">
        <v>487</v>
      </c>
      <c r="C164" s="5" t="s">
        <v>488</v>
      </c>
      <c r="D164" s="5" t="s">
        <v>6</v>
      </c>
      <c r="E164" s="6">
        <v>2.2491241784049198</v>
      </c>
      <c r="F164" s="7">
        <v>0.37</v>
      </c>
    </row>
    <row r="165" spans="1:6" x14ac:dyDescent="0.3">
      <c r="A165" s="5" t="s">
        <v>620</v>
      </c>
      <c r="B165" s="5" t="s">
        <v>285</v>
      </c>
      <c r="C165" s="5" t="s">
        <v>286</v>
      </c>
      <c r="D165" s="5" t="s">
        <v>18</v>
      </c>
      <c r="E165" s="6">
        <v>0.61497242895248105</v>
      </c>
      <c r="F165" s="7">
        <v>0.38</v>
      </c>
    </row>
    <row r="166" spans="1:6" x14ac:dyDescent="0.3">
      <c r="A166" s="5" t="s">
        <v>620</v>
      </c>
      <c r="B166" s="5" t="s">
        <v>241</v>
      </c>
      <c r="C166" s="5" t="s">
        <v>242</v>
      </c>
      <c r="D166" s="5" t="s">
        <v>9</v>
      </c>
      <c r="E166" s="6">
        <v>1.1411997365615001</v>
      </c>
      <c r="F166" s="7">
        <v>0.38</v>
      </c>
    </row>
    <row r="167" spans="1:6" x14ac:dyDescent="0.3">
      <c r="A167" s="5" t="s">
        <v>620</v>
      </c>
      <c r="B167" s="5" t="s">
        <v>77</v>
      </c>
      <c r="C167" s="5" t="s">
        <v>78</v>
      </c>
      <c r="D167" s="5" t="s">
        <v>18</v>
      </c>
      <c r="E167" s="6">
        <v>1.3358222337350201</v>
      </c>
      <c r="F167" s="7">
        <v>0.38</v>
      </c>
    </row>
    <row r="168" spans="1:6" x14ac:dyDescent="0.3">
      <c r="A168" s="5" t="s">
        <v>620</v>
      </c>
      <c r="B168" s="5" t="s">
        <v>545</v>
      </c>
      <c r="C168" s="5" t="s">
        <v>546</v>
      </c>
      <c r="D168" s="5" t="s">
        <v>6</v>
      </c>
      <c r="E168" s="6">
        <v>1.64588373099376</v>
      </c>
      <c r="F168" s="7">
        <v>0.38</v>
      </c>
    </row>
    <row r="169" spans="1:6" x14ac:dyDescent="0.3">
      <c r="A169" s="5" t="s">
        <v>620</v>
      </c>
      <c r="B169" s="5" t="s">
        <v>473</v>
      </c>
      <c r="C169" s="5" t="s">
        <v>474</v>
      </c>
      <c r="D169" s="5" t="s">
        <v>9</v>
      </c>
      <c r="E169" s="6">
        <v>1.7679489751692601</v>
      </c>
      <c r="F169" s="7">
        <v>0.38</v>
      </c>
    </row>
    <row r="170" spans="1:6" x14ac:dyDescent="0.3">
      <c r="A170" s="5" t="s">
        <v>620</v>
      </c>
      <c r="B170" s="5" t="s">
        <v>315</v>
      </c>
      <c r="C170" s="5" t="s">
        <v>316</v>
      </c>
      <c r="D170" s="5" t="s">
        <v>18</v>
      </c>
      <c r="E170" s="6">
        <v>2.9186653221576</v>
      </c>
      <c r="F170" s="7">
        <v>0.38</v>
      </c>
    </row>
    <row r="171" spans="1:6" x14ac:dyDescent="0.3">
      <c r="A171" s="5" t="s">
        <v>620</v>
      </c>
      <c r="B171" s="5" t="s">
        <v>143</v>
      </c>
      <c r="C171" s="5" t="s">
        <v>144</v>
      </c>
      <c r="D171" s="5" t="s">
        <v>9</v>
      </c>
      <c r="E171" s="6">
        <v>0.72294641173475505</v>
      </c>
      <c r="F171" s="7">
        <v>0.39</v>
      </c>
    </row>
    <row r="172" spans="1:6" x14ac:dyDescent="0.3">
      <c r="A172" s="5" t="s">
        <v>620</v>
      </c>
      <c r="B172" s="5" t="s">
        <v>61</v>
      </c>
      <c r="C172" s="5" t="s">
        <v>62</v>
      </c>
      <c r="D172" s="5" t="s">
        <v>18</v>
      </c>
      <c r="E172" s="6">
        <v>1.5696937242731701</v>
      </c>
      <c r="F172" s="7">
        <v>0.39</v>
      </c>
    </row>
    <row r="173" spans="1:6" x14ac:dyDescent="0.3">
      <c r="A173" s="5" t="s">
        <v>620</v>
      </c>
      <c r="B173" s="5" t="s">
        <v>395</v>
      </c>
      <c r="C173" s="5" t="s">
        <v>396</v>
      </c>
      <c r="D173" s="5" t="s">
        <v>6</v>
      </c>
      <c r="E173" s="6">
        <v>1.6390645928399501</v>
      </c>
      <c r="F173" s="7">
        <v>0.39</v>
      </c>
    </row>
    <row r="174" spans="1:6" x14ac:dyDescent="0.3">
      <c r="A174" s="5" t="s">
        <v>620</v>
      </c>
      <c r="B174" s="5" t="s">
        <v>521</v>
      </c>
      <c r="C174" s="5" t="s">
        <v>522</v>
      </c>
      <c r="D174" s="5" t="s">
        <v>9</v>
      </c>
      <c r="E174" s="6">
        <v>1.78329728331647</v>
      </c>
      <c r="F174" s="7">
        <v>0.39</v>
      </c>
    </row>
    <row r="175" spans="1:6" x14ac:dyDescent="0.3">
      <c r="A175" s="5" t="s">
        <v>620</v>
      </c>
      <c r="B175" s="5" t="s">
        <v>365</v>
      </c>
      <c r="C175" s="5" t="s">
        <v>366</v>
      </c>
      <c r="D175" s="5" t="s">
        <v>18</v>
      </c>
      <c r="E175" s="6">
        <v>1.83015089994949</v>
      </c>
      <c r="F175" s="7">
        <v>0.39</v>
      </c>
    </row>
    <row r="176" spans="1:6" x14ac:dyDescent="0.3">
      <c r="A176" s="5" t="s">
        <v>620</v>
      </c>
      <c r="B176" s="5" t="s">
        <v>81</v>
      </c>
      <c r="C176" s="5" t="s">
        <v>82</v>
      </c>
      <c r="D176" s="5" t="s">
        <v>18</v>
      </c>
      <c r="E176" s="6">
        <v>2.8449763602446398</v>
      </c>
      <c r="F176" s="7">
        <v>0.39</v>
      </c>
    </row>
    <row r="177" spans="1:6" x14ac:dyDescent="0.3">
      <c r="A177" s="5" t="s">
        <v>620</v>
      </c>
      <c r="B177" s="5" t="s">
        <v>203</v>
      </c>
      <c r="C177" s="5" t="s">
        <v>204</v>
      </c>
      <c r="D177" s="5" t="s">
        <v>18</v>
      </c>
      <c r="E177" s="6">
        <v>1.6757388115854499</v>
      </c>
      <c r="F177" s="7">
        <v>0.4</v>
      </c>
    </row>
    <row r="178" spans="1:6" x14ac:dyDescent="0.3">
      <c r="A178" s="5" t="s">
        <v>620</v>
      </c>
      <c r="B178" s="5" t="s">
        <v>529</v>
      </c>
      <c r="C178" s="5" t="s">
        <v>530</v>
      </c>
      <c r="D178" s="5" t="s">
        <v>9</v>
      </c>
      <c r="E178" s="6">
        <v>0.804279035569885</v>
      </c>
      <c r="F178" s="7">
        <v>0.41</v>
      </c>
    </row>
    <row r="179" spans="1:6" x14ac:dyDescent="0.3">
      <c r="A179" s="5" t="s">
        <v>620</v>
      </c>
      <c r="B179" s="5" t="s">
        <v>459</v>
      </c>
      <c r="C179" s="5" t="s">
        <v>460</v>
      </c>
      <c r="D179" s="5" t="s">
        <v>9</v>
      </c>
      <c r="E179" s="6">
        <v>1.48027816695668</v>
      </c>
      <c r="F179" s="7">
        <v>0.41</v>
      </c>
    </row>
    <row r="180" spans="1:6" x14ac:dyDescent="0.3">
      <c r="A180" s="5" t="s">
        <v>620</v>
      </c>
      <c r="B180" s="5" t="s">
        <v>325</v>
      </c>
      <c r="C180" s="5" t="s">
        <v>326</v>
      </c>
      <c r="D180" s="5" t="s">
        <v>18</v>
      </c>
      <c r="E180" s="6">
        <v>1.51237955750237</v>
      </c>
      <c r="F180" s="7">
        <v>0.41</v>
      </c>
    </row>
    <row r="181" spans="1:6" x14ac:dyDescent="0.3">
      <c r="A181" s="5" t="s">
        <v>620</v>
      </c>
      <c r="B181" s="5" t="s">
        <v>311</v>
      </c>
      <c r="C181" s="5" t="s">
        <v>312</v>
      </c>
      <c r="D181" s="5" t="s">
        <v>6</v>
      </c>
      <c r="E181" s="6">
        <v>0.71898829825532196</v>
      </c>
      <c r="F181" s="7">
        <v>0.42</v>
      </c>
    </row>
    <row r="182" spans="1:6" x14ac:dyDescent="0.3">
      <c r="A182" s="5" t="s">
        <v>620</v>
      </c>
      <c r="B182" s="5" t="s">
        <v>507</v>
      </c>
      <c r="C182" s="5" t="s">
        <v>508</v>
      </c>
      <c r="D182" s="5" t="s">
        <v>9</v>
      </c>
      <c r="E182" s="6">
        <v>1.20985278788874</v>
      </c>
      <c r="F182" s="7">
        <v>0.42</v>
      </c>
    </row>
    <row r="183" spans="1:6" x14ac:dyDescent="0.3">
      <c r="A183" s="5" t="s">
        <v>620</v>
      </c>
      <c r="B183" s="5" t="s">
        <v>161</v>
      </c>
      <c r="C183" s="5" t="s">
        <v>162</v>
      </c>
      <c r="D183" s="5" t="s">
        <v>9</v>
      </c>
      <c r="E183" s="6">
        <v>1.7004252742460899</v>
      </c>
      <c r="F183" s="7">
        <v>0.42</v>
      </c>
    </row>
    <row r="184" spans="1:6" x14ac:dyDescent="0.3">
      <c r="A184" s="5" t="s">
        <v>620</v>
      </c>
      <c r="B184" s="5" t="s">
        <v>4</v>
      </c>
      <c r="C184" s="5" t="s">
        <v>5</v>
      </c>
      <c r="D184" s="5" t="s">
        <v>6</v>
      </c>
      <c r="E184" s="6">
        <v>1.4880658498130901</v>
      </c>
      <c r="F184" s="7">
        <v>0.43</v>
      </c>
    </row>
    <row r="185" spans="1:6" x14ac:dyDescent="0.3">
      <c r="A185" s="5" t="s">
        <v>620</v>
      </c>
      <c r="B185" s="5" t="s">
        <v>541</v>
      </c>
      <c r="C185" s="5" t="s">
        <v>542</v>
      </c>
      <c r="D185" s="5" t="s">
        <v>18</v>
      </c>
      <c r="E185" s="6">
        <v>1.49055166651309</v>
      </c>
      <c r="F185" s="7">
        <v>0.43</v>
      </c>
    </row>
    <row r="186" spans="1:6" x14ac:dyDescent="0.3">
      <c r="A186" s="5" t="s">
        <v>620</v>
      </c>
      <c r="B186" s="5" t="s">
        <v>383</v>
      </c>
      <c r="C186" s="5" t="s">
        <v>384</v>
      </c>
      <c r="D186" s="5" t="s">
        <v>18</v>
      </c>
      <c r="E186" s="6">
        <v>1.49698070443177</v>
      </c>
      <c r="F186" s="7">
        <v>0.43</v>
      </c>
    </row>
    <row r="187" spans="1:6" x14ac:dyDescent="0.3">
      <c r="A187" s="5" t="s">
        <v>620</v>
      </c>
      <c r="B187" s="5" t="s">
        <v>157</v>
      </c>
      <c r="C187" s="5" t="s">
        <v>158</v>
      </c>
      <c r="D187" s="5" t="s">
        <v>9</v>
      </c>
      <c r="E187" s="6">
        <v>1.17025819709684</v>
      </c>
      <c r="F187" s="7">
        <v>0.44</v>
      </c>
    </row>
    <row r="188" spans="1:6" x14ac:dyDescent="0.3">
      <c r="A188" s="5" t="s">
        <v>620</v>
      </c>
      <c r="B188" s="5" t="s">
        <v>437</v>
      </c>
      <c r="C188" s="5" t="s">
        <v>438</v>
      </c>
      <c r="D188" s="5" t="s">
        <v>6</v>
      </c>
      <c r="E188" s="6">
        <v>1.92275401106766</v>
      </c>
      <c r="F188" s="7">
        <v>0.44</v>
      </c>
    </row>
    <row r="189" spans="1:6" x14ac:dyDescent="0.3">
      <c r="A189" s="5" t="s">
        <v>620</v>
      </c>
      <c r="B189" s="5" t="s">
        <v>269</v>
      </c>
      <c r="C189" s="5" t="s">
        <v>270</v>
      </c>
      <c r="D189" s="5" t="s">
        <v>6</v>
      </c>
      <c r="E189" s="6">
        <v>0.63479535821038502</v>
      </c>
      <c r="F189" s="7">
        <v>0.45</v>
      </c>
    </row>
    <row r="190" spans="1:6" x14ac:dyDescent="0.3">
      <c r="A190" s="5" t="s">
        <v>620</v>
      </c>
      <c r="B190" s="5" t="s">
        <v>105</v>
      </c>
      <c r="C190" s="5" t="s">
        <v>106</v>
      </c>
      <c r="D190" s="5" t="s">
        <v>18</v>
      </c>
      <c r="E190" s="6">
        <v>1.35076411274785</v>
      </c>
      <c r="F190" s="7">
        <v>0.45</v>
      </c>
    </row>
    <row r="191" spans="1:6" x14ac:dyDescent="0.3">
      <c r="A191" s="5" t="s">
        <v>620</v>
      </c>
      <c r="B191" s="5" t="s">
        <v>263</v>
      </c>
      <c r="C191" s="5" t="s">
        <v>264</v>
      </c>
      <c r="D191" s="5" t="s">
        <v>18</v>
      </c>
      <c r="E191" s="6">
        <v>1.5351591367699799</v>
      </c>
      <c r="F191" s="7">
        <v>0.45</v>
      </c>
    </row>
    <row r="192" spans="1:6" x14ac:dyDescent="0.3">
      <c r="A192" s="5" t="s">
        <v>620</v>
      </c>
      <c r="B192" s="5" t="s">
        <v>457</v>
      </c>
      <c r="C192" s="5" t="s">
        <v>458</v>
      </c>
      <c r="D192" s="5" t="s">
        <v>9</v>
      </c>
      <c r="E192" s="6">
        <v>2.2938944365412199</v>
      </c>
      <c r="F192" s="7">
        <v>0.45</v>
      </c>
    </row>
    <row r="193" spans="1:6" x14ac:dyDescent="0.3">
      <c r="A193" s="5" t="s">
        <v>620</v>
      </c>
      <c r="B193" s="5" t="s">
        <v>517</v>
      </c>
      <c r="C193" s="5" t="s">
        <v>518</v>
      </c>
      <c r="D193" s="5" t="s">
        <v>9</v>
      </c>
      <c r="E193" s="6">
        <v>1.1084111978014599</v>
      </c>
      <c r="F193" s="7">
        <v>0.46</v>
      </c>
    </row>
    <row r="194" spans="1:6" x14ac:dyDescent="0.3">
      <c r="A194" s="5" t="s">
        <v>620</v>
      </c>
      <c r="B194" s="5" t="s">
        <v>483</v>
      </c>
      <c r="C194" s="5" t="s">
        <v>484</v>
      </c>
      <c r="D194" s="5" t="s">
        <v>9</v>
      </c>
      <c r="E194" s="6">
        <v>1.2517359298344299</v>
      </c>
      <c r="F194" s="7">
        <v>0.46</v>
      </c>
    </row>
    <row r="195" spans="1:6" x14ac:dyDescent="0.3">
      <c r="A195" s="5" t="s">
        <v>620</v>
      </c>
      <c r="B195" s="5" t="s">
        <v>259</v>
      </c>
      <c r="C195" s="5" t="s">
        <v>260</v>
      </c>
      <c r="D195" s="5" t="s">
        <v>18</v>
      </c>
      <c r="E195" s="6">
        <v>0.78174470662205198</v>
      </c>
      <c r="F195" s="7">
        <v>0.48</v>
      </c>
    </row>
    <row r="196" spans="1:6" x14ac:dyDescent="0.3">
      <c r="A196" s="5" t="s">
        <v>620</v>
      </c>
      <c r="B196" s="5" t="s">
        <v>405</v>
      </c>
      <c r="C196" s="5" t="s">
        <v>406</v>
      </c>
      <c r="D196" s="5" t="s">
        <v>9</v>
      </c>
      <c r="E196" s="6">
        <v>0.86949812950288996</v>
      </c>
      <c r="F196" s="7">
        <v>0.48</v>
      </c>
    </row>
    <row r="197" spans="1:6" x14ac:dyDescent="0.3">
      <c r="A197" s="5" t="s">
        <v>620</v>
      </c>
      <c r="B197" s="5" t="s">
        <v>321</v>
      </c>
      <c r="C197" s="5" t="s">
        <v>322</v>
      </c>
      <c r="D197" s="5" t="s">
        <v>18</v>
      </c>
      <c r="E197" s="6">
        <v>0.92832959972510998</v>
      </c>
      <c r="F197" s="7">
        <v>0.48</v>
      </c>
    </row>
    <row r="198" spans="1:6" x14ac:dyDescent="0.3">
      <c r="A198" s="5" t="s">
        <v>620</v>
      </c>
      <c r="B198" s="5" t="s">
        <v>461</v>
      </c>
      <c r="C198" s="5" t="s">
        <v>462</v>
      </c>
      <c r="D198" s="5" t="s">
        <v>9</v>
      </c>
      <c r="E198" s="6">
        <v>1.29848373265313</v>
      </c>
      <c r="F198" s="7">
        <v>0.48</v>
      </c>
    </row>
    <row r="199" spans="1:6" x14ac:dyDescent="0.3">
      <c r="A199" s="5" t="s">
        <v>620</v>
      </c>
      <c r="B199" s="5" t="s">
        <v>197</v>
      </c>
      <c r="C199" s="5" t="s">
        <v>198</v>
      </c>
      <c r="D199" s="5" t="s">
        <v>18</v>
      </c>
      <c r="E199" s="6">
        <v>1.4998882145161201</v>
      </c>
      <c r="F199" s="7">
        <v>0.48</v>
      </c>
    </row>
    <row r="200" spans="1:6" x14ac:dyDescent="0.3">
      <c r="A200" s="5" t="s">
        <v>620</v>
      </c>
      <c r="B200" s="5" t="s">
        <v>63</v>
      </c>
      <c r="C200" s="5" t="s">
        <v>64</v>
      </c>
      <c r="D200" s="5" t="s">
        <v>18</v>
      </c>
      <c r="E200" s="6">
        <v>2.0186592283651201</v>
      </c>
      <c r="F200" s="7">
        <v>0.48</v>
      </c>
    </row>
    <row r="201" spans="1:6" x14ac:dyDescent="0.3">
      <c r="A201" s="5" t="s">
        <v>620</v>
      </c>
      <c r="B201" s="5" t="s">
        <v>503</v>
      </c>
      <c r="C201" s="5" t="s">
        <v>504</v>
      </c>
      <c r="D201" s="5" t="s">
        <v>9</v>
      </c>
      <c r="E201" s="6">
        <v>0.53544566696360796</v>
      </c>
      <c r="F201" s="7">
        <v>0.49</v>
      </c>
    </row>
    <row r="202" spans="1:6" x14ac:dyDescent="0.3">
      <c r="A202" s="5" t="s">
        <v>620</v>
      </c>
      <c r="B202" s="5" t="s">
        <v>275</v>
      </c>
      <c r="C202" s="5" t="s">
        <v>276</v>
      </c>
      <c r="D202" s="5" t="s">
        <v>6</v>
      </c>
      <c r="E202" s="6">
        <v>0.99667610272274398</v>
      </c>
      <c r="F202" s="7">
        <v>0.49</v>
      </c>
    </row>
    <row r="203" spans="1:6" x14ac:dyDescent="0.3">
      <c r="A203" s="5" t="s">
        <v>620</v>
      </c>
      <c r="B203" s="5" t="s">
        <v>85</v>
      </c>
      <c r="C203" s="5" t="s">
        <v>86</v>
      </c>
      <c r="D203" s="5" t="s">
        <v>18</v>
      </c>
      <c r="E203" s="6">
        <v>2.2090947898470801</v>
      </c>
      <c r="F203" s="7">
        <v>0.5</v>
      </c>
    </row>
    <row r="204" spans="1:6" x14ac:dyDescent="0.3">
      <c r="A204" s="5" t="s">
        <v>620</v>
      </c>
      <c r="B204" s="5" t="s">
        <v>397</v>
      </c>
      <c r="C204" s="5" t="s">
        <v>398</v>
      </c>
      <c r="D204" s="5" t="s">
        <v>18</v>
      </c>
      <c r="E204" s="6">
        <v>2.3342527779998701</v>
      </c>
      <c r="F204" s="7">
        <v>0.5</v>
      </c>
    </row>
    <row r="205" spans="1:6" x14ac:dyDescent="0.3">
      <c r="A205" s="5" t="s">
        <v>620</v>
      </c>
      <c r="B205" s="5" t="s">
        <v>543</v>
      </c>
      <c r="C205" s="5" t="s">
        <v>544</v>
      </c>
      <c r="D205" s="5" t="s">
        <v>6</v>
      </c>
      <c r="E205" s="6">
        <v>0.74882014704127098</v>
      </c>
      <c r="F205" s="7">
        <v>0.51</v>
      </c>
    </row>
    <row r="206" spans="1:6" x14ac:dyDescent="0.3">
      <c r="A206" s="5" t="s">
        <v>620</v>
      </c>
      <c r="B206" s="5" t="s">
        <v>369</v>
      </c>
      <c r="C206" s="5" t="s">
        <v>370</v>
      </c>
      <c r="D206" s="5" t="s">
        <v>18</v>
      </c>
      <c r="E206" s="6">
        <v>1.31673762177225</v>
      </c>
      <c r="F206" s="7">
        <v>0.51</v>
      </c>
    </row>
    <row r="207" spans="1:6" x14ac:dyDescent="0.3">
      <c r="A207" s="5" t="s">
        <v>620</v>
      </c>
      <c r="B207" s="5" t="s">
        <v>51</v>
      </c>
      <c r="C207" s="5" t="s">
        <v>52</v>
      </c>
      <c r="D207" s="5" t="s">
        <v>18</v>
      </c>
      <c r="E207" s="6">
        <v>2.1206856421201801</v>
      </c>
      <c r="F207" s="7">
        <v>0.51</v>
      </c>
    </row>
    <row r="208" spans="1:6" x14ac:dyDescent="0.3">
      <c r="A208" s="5" t="s">
        <v>620</v>
      </c>
      <c r="B208" s="5" t="s">
        <v>187</v>
      </c>
      <c r="C208" s="5" t="s">
        <v>188</v>
      </c>
      <c r="D208" s="5" t="s">
        <v>9</v>
      </c>
      <c r="E208" s="6">
        <v>2.6334534880487999</v>
      </c>
      <c r="F208" s="7">
        <v>0.51</v>
      </c>
    </row>
    <row r="209" spans="1:6" x14ac:dyDescent="0.3">
      <c r="A209" s="5" t="s">
        <v>620</v>
      </c>
      <c r="B209" s="5" t="s">
        <v>10</v>
      </c>
      <c r="C209" s="5" t="s">
        <v>11</v>
      </c>
      <c r="D209" s="5" t="s">
        <v>6</v>
      </c>
      <c r="E209" s="6">
        <v>0.68162807110534995</v>
      </c>
      <c r="F209" s="7">
        <v>0.52</v>
      </c>
    </row>
    <row r="210" spans="1:6" x14ac:dyDescent="0.3">
      <c r="A210" s="5" t="s">
        <v>620</v>
      </c>
      <c r="B210" s="5" t="s">
        <v>147</v>
      </c>
      <c r="C210" s="5" t="s">
        <v>148</v>
      </c>
      <c r="D210" s="5" t="s">
        <v>9</v>
      </c>
      <c r="E210" s="6">
        <v>0.69621993474918697</v>
      </c>
      <c r="F210" s="7">
        <v>0.52</v>
      </c>
    </row>
    <row r="211" spans="1:6" x14ac:dyDescent="0.3">
      <c r="A211" s="5" t="s">
        <v>620</v>
      </c>
      <c r="B211" s="5" t="s">
        <v>533</v>
      </c>
      <c r="C211" s="5" t="s">
        <v>534</v>
      </c>
      <c r="D211" s="5" t="s">
        <v>9</v>
      </c>
      <c r="E211" s="6">
        <v>1.0123193742290999</v>
      </c>
      <c r="F211" s="7">
        <v>0.52</v>
      </c>
    </row>
    <row r="212" spans="1:6" x14ac:dyDescent="0.3">
      <c r="A212" s="5" t="s">
        <v>620</v>
      </c>
      <c r="B212" s="5" t="s">
        <v>79</v>
      </c>
      <c r="C212" s="5" t="s">
        <v>80</v>
      </c>
      <c r="D212" s="5" t="s">
        <v>18</v>
      </c>
      <c r="E212" s="6">
        <v>1.0490839923177699</v>
      </c>
      <c r="F212" s="7">
        <v>0.52</v>
      </c>
    </row>
    <row r="213" spans="1:6" x14ac:dyDescent="0.3">
      <c r="A213" s="5" t="s">
        <v>620</v>
      </c>
      <c r="B213" s="5" t="s">
        <v>435</v>
      </c>
      <c r="C213" s="5" t="s">
        <v>436</v>
      </c>
      <c r="D213" s="5" t="s">
        <v>9</v>
      </c>
      <c r="E213" s="6">
        <v>2.8851668581916501</v>
      </c>
      <c r="F213" s="7">
        <v>0.52</v>
      </c>
    </row>
    <row r="214" spans="1:6" x14ac:dyDescent="0.3">
      <c r="A214" s="5" t="s">
        <v>620</v>
      </c>
      <c r="B214" s="5" t="s">
        <v>515</v>
      </c>
      <c r="C214" s="5" t="s">
        <v>516</v>
      </c>
      <c r="D214" s="5" t="s">
        <v>9</v>
      </c>
      <c r="E214" s="6">
        <v>0.77916327029259902</v>
      </c>
      <c r="F214" s="7">
        <v>0.53</v>
      </c>
    </row>
    <row r="215" spans="1:6" x14ac:dyDescent="0.3">
      <c r="A215" s="5" t="s">
        <v>620</v>
      </c>
      <c r="B215" s="5" t="s">
        <v>53</v>
      </c>
      <c r="C215" s="5" t="s">
        <v>54</v>
      </c>
      <c r="D215" s="5" t="s">
        <v>18</v>
      </c>
      <c r="E215" s="6">
        <v>1.0465188159020899</v>
      </c>
      <c r="F215" s="7">
        <v>0.53</v>
      </c>
    </row>
    <row r="216" spans="1:6" x14ac:dyDescent="0.3">
      <c r="A216" s="5" t="s">
        <v>620</v>
      </c>
      <c r="B216" s="5" t="s">
        <v>59</v>
      </c>
      <c r="C216" s="5" t="s">
        <v>60</v>
      </c>
      <c r="D216" s="5" t="s">
        <v>18</v>
      </c>
      <c r="E216" s="6">
        <v>0.58834970275898002</v>
      </c>
      <c r="F216" s="7">
        <v>0.54</v>
      </c>
    </row>
    <row r="217" spans="1:6" x14ac:dyDescent="0.3">
      <c r="A217" s="5" t="s">
        <v>620</v>
      </c>
      <c r="B217" s="5" t="s">
        <v>101</v>
      </c>
      <c r="C217" s="5" t="s">
        <v>102</v>
      </c>
      <c r="D217" s="5" t="s">
        <v>18</v>
      </c>
      <c r="E217" s="6">
        <v>1.1302777886284501</v>
      </c>
      <c r="F217" s="7">
        <v>0.54</v>
      </c>
    </row>
    <row r="218" spans="1:6" x14ac:dyDescent="0.3">
      <c r="A218" s="5" t="s">
        <v>620</v>
      </c>
      <c r="B218" s="5" t="s">
        <v>331</v>
      </c>
      <c r="C218" s="5" t="s">
        <v>332</v>
      </c>
      <c r="D218" s="5" t="s">
        <v>18</v>
      </c>
      <c r="E218" s="6">
        <v>2.13909270790742</v>
      </c>
      <c r="F218" s="7">
        <v>0.54</v>
      </c>
    </row>
    <row r="219" spans="1:6" x14ac:dyDescent="0.3">
      <c r="A219" s="5" t="s">
        <v>620</v>
      </c>
      <c r="B219" s="5" t="s">
        <v>145</v>
      </c>
      <c r="C219" s="5" t="s">
        <v>146</v>
      </c>
      <c r="D219" s="5" t="s">
        <v>9</v>
      </c>
      <c r="E219" s="6">
        <v>0.86398297293548698</v>
      </c>
      <c r="F219" s="7">
        <v>0.55000000000000004</v>
      </c>
    </row>
    <row r="220" spans="1:6" x14ac:dyDescent="0.3">
      <c r="A220" s="5" t="s">
        <v>620</v>
      </c>
      <c r="B220" s="5" t="s">
        <v>597</v>
      </c>
      <c r="C220" s="5" t="s">
        <v>598</v>
      </c>
      <c r="D220" s="5" t="s">
        <v>18</v>
      </c>
      <c r="E220" s="6">
        <v>0.89022339670719397</v>
      </c>
      <c r="F220" s="7">
        <v>0.55000000000000004</v>
      </c>
    </row>
    <row r="221" spans="1:6" x14ac:dyDescent="0.3">
      <c r="A221" s="5" t="s">
        <v>620</v>
      </c>
      <c r="B221" s="5" t="s">
        <v>255</v>
      </c>
      <c r="C221" s="5" t="s">
        <v>256</v>
      </c>
      <c r="D221" s="5" t="s">
        <v>18</v>
      </c>
      <c r="E221" s="6">
        <v>2.2303505754077499</v>
      </c>
      <c r="F221" s="7">
        <v>0.55000000000000004</v>
      </c>
    </row>
    <row r="222" spans="1:6" x14ac:dyDescent="0.3">
      <c r="A222" s="5" t="s">
        <v>620</v>
      </c>
      <c r="B222" s="5" t="s">
        <v>183</v>
      </c>
      <c r="C222" s="5" t="s">
        <v>184</v>
      </c>
      <c r="D222" s="5" t="s">
        <v>9</v>
      </c>
      <c r="E222" s="6">
        <v>0.45128864780780498</v>
      </c>
      <c r="F222" s="7">
        <v>0.56000000000000005</v>
      </c>
    </row>
    <row r="223" spans="1:6" x14ac:dyDescent="0.3">
      <c r="A223" s="5" t="s">
        <v>620</v>
      </c>
      <c r="B223" s="5" t="s">
        <v>181</v>
      </c>
      <c r="C223" s="5" t="s">
        <v>182</v>
      </c>
      <c r="D223" s="5" t="s">
        <v>9</v>
      </c>
      <c r="E223" s="6">
        <v>0.68599376556727398</v>
      </c>
      <c r="F223" s="7">
        <v>0.56000000000000005</v>
      </c>
    </row>
    <row r="224" spans="1:6" x14ac:dyDescent="0.3">
      <c r="A224" s="5" t="s">
        <v>620</v>
      </c>
      <c r="B224" s="5" t="s">
        <v>391</v>
      </c>
      <c r="C224" s="5" t="s">
        <v>392</v>
      </c>
      <c r="D224" s="5" t="s">
        <v>18</v>
      </c>
      <c r="E224" s="6">
        <v>1.5197814893933499</v>
      </c>
      <c r="F224" s="7">
        <v>0.56000000000000005</v>
      </c>
    </row>
    <row r="225" spans="1:6" x14ac:dyDescent="0.3">
      <c r="A225" s="5" t="s">
        <v>620</v>
      </c>
      <c r="B225" s="5" t="s">
        <v>89</v>
      </c>
      <c r="C225" s="5" t="s">
        <v>90</v>
      </c>
      <c r="D225" s="5" t="s">
        <v>18</v>
      </c>
      <c r="E225" s="6">
        <v>2.8242647548729898</v>
      </c>
      <c r="F225" s="7">
        <v>0.56000000000000005</v>
      </c>
    </row>
    <row r="226" spans="1:6" x14ac:dyDescent="0.3">
      <c r="A226" s="8" t="s">
        <v>621</v>
      </c>
      <c r="B226" s="8" t="s">
        <v>237</v>
      </c>
      <c r="C226" s="8" t="s">
        <v>238</v>
      </c>
      <c r="D226" s="8" t="s">
        <v>9</v>
      </c>
      <c r="E226" s="9">
        <v>1.5597214364526499</v>
      </c>
      <c r="F226" s="10">
        <v>0.57999999999999996</v>
      </c>
    </row>
    <row r="227" spans="1:6" x14ac:dyDescent="0.3">
      <c r="A227" s="8" t="s">
        <v>621</v>
      </c>
      <c r="B227" s="8" t="s">
        <v>41</v>
      </c>
      <c r="C227" s="8" t="s">
        <v>42</v>
      </c>
      <c r="D227" s="8" t="s">
        <v>18</v>
      </c>
      <c r="E227" s="9">
        <v>0.900869384813202</v>
      </c>
      <c r="F227" s="10">
        <v>0.59</v>
      </c>
    </row>
    <row r="228" spans="1:6" x14ac:dyDescent="0.3">
      <c r="A228" s="8" t="s">
        <v>621</v>
      </c>
      <c r="B228" s="8" t="s">
        <v>417</v>
      </c>
      <c r="C228" s="8" t="s">
        <v>418</v>
      </c>
      <c r="D228" s="8" t="s">
        <v>9</v>
      </c>
      <c r="E228" s="9">
        <v>1.6657017469030899</v>
      </c>
      <c r="F228" s="10">
        <v>0.59</v>
      </c>
    </row>
    <row r="229" spans="1:6" x14ac:dyDescent="0.3">
      <c r="A229" s="8" t="s">
        <v>621</v>
      </c>
      <c r="B229" s="8" t="s">
        <v>47</v>
      </c>
      <c r="C229" s="8" t="s">
        <v>48</v>
      </c>
      <c r="D229" s="8" t="s">
        <v>18</v>
      </c>
      <c r="E229" s="9">
        <v>1.8000248205373399</v>
      </c>
      <c r="F229" s="10">
        <v>0.59</v>
      </c>
    </row>
    <row r="230" spans="1:6" x14ac:dyDescent="0.3">
      <c r="A230" s="8" t="s">
        <v>621</v>
      </c>
      <c r="B230" s="8" t="s">
        <v>87</v>
      </c>
      <c r="C230" s="8" t="s">
        <v>88</v>
      </c>
      <c r="D230" s="8" t="s">
        <v>18</v>
      </c>
      <c r="E230" s="9">
        <v>2.5662928490403898</v>
      </c>
      <c r="F230" s="10">
        <v>0.6</v>
      </c>
    </row>
    <row r="231" spans="1:6" x14ac:dyDescent="0.3">
      <c r="A231" s="8" t="s">
        <v>621</v>
      </c>
      <c r="B231" s="8" t="s">
        <v>411</v>
      </c>
      <c r="C231" s="8" t="s">
        <v>412</v>
      </c>
      <c r="D231" s="8" t="s">
        <v>9</v>
      </c>
      <c r="E231" s="9">
        <v>3.21538365702144</v>
      </c>
      <c r="F231" s="10">
        <v>0.6</v>
      </c>
    </row>
    <row r="232" spans="1:6" x14ac:dyDescent="0.3">
      <c r="A232" s="8" t="s">
        <v>621</v>
      </c>
      <c r="B232" s="8" t="s">
        <v>339</v>
      </c>
      <c r="C232" s="8" t="s">
        <v>340</v>
      </c>
      <c r="D232" s="8" t="s">
        <v>18</v>
      </c>
      <c r="E232" s="9">
        <v>0.755044185408973</v>
      </c>
      <c r="F232" s="10">
        <v>0.61</v>
      </c>
    </row>
    <row r="233" spans="1:6" x14ac:dyDescent="0.3">
      <c r="A233" s="8" t="s">
        <v>621</v>
      </c>
      <c r="B233" s="8" t="s">
        <v>151</v>
      </c>
      <c r="C233" s="8" t="s">
        <v>152</v>
      </c>
      <c r="D233" s="8" t="s">
        <v>9</v>
      </c>
      <c r="E233" s="9">
        <v>0.84817432427853601</v>
      </c>
      <c r="F233" s="10">
        <v>0.61</v>
      </c>
    </row>
    <row r="234" spans="1:6" x14ac:dyDescent="0.3">
      <c r="A234" s="8" t="s">
        <v>621</v>
      </c>
      <c r="B234" s="8" t="s">
        <v>273</v>
      </c>
      <c r="C234" s="8" t="s">
        <v>274</v>
      </c>
      <c r="D234" s="8" t="s">
        <v>18</v>
      </c>
      <c r="E234" s="9">
        <v>1.3796413142002399</v>
      </c>
      <c r="F234" s="10">
        <v>0.61</v>
      </c>
    </row>
    <row r="235" spans="1:6" x14ac:dyDescent="0.3">
      <c r="A235" s="8" t="s">
        <v>621</v>
      </c>
      <c r="B235" s="8" t="s">
        <v>193</v>
      </c>
      <c r="C235" s="8" t="s">
        <v>194</v>
      </c>
      <c r="D235" s="8" t="s">
        <v>9</v>
      </c>
      <c r="E235" s="9">
        <v>1.39604465556904</v>
      </c>
      <c r="F235" s="10">
        <v>0.61</v>
      </c>
    </row>
    <row r="236" spans="1:6" x14ac:dyDescent="0.3">
      <c r="A236" s="8" t="s">
        <v>621</v>
      </c>
      <c r="B236" s="8" t="s">
        <v>45</v>
      </c>
      <c r="C236" s="8" t="s">
        <v>46</v>
      </c>
      <c r="D236" s="8" t="s">
        <v>18</v>
      </c>
      <c r="E236" s="9">
        <v>1.73833070794656</v>
      </c>
      <c r="F236" s="10">
        <v>0.61</v>
      </c>
    </row>
    <row r="237" spans="1:6" x14ac:dyDescent="0.3">
      <c r="A237" s="8" t="s">
        <v>621</v>
      </c>
      <c r="B237" s="8" t="s">
        <v>531</v>
      </c>
      <c r="C237" s="8" t="s">
        <v>532</v>
      </c>
      <c r="D237" s="8" t="s">
        <v>9</v>
      </c>
      <c r="E237" s="9">
        <v>0.97264047255643105</v>
      </c>
      <c r="F237" s="10">
        <v>0.62</v>
      </c>
    </row>
    <row r="238" spans="1:6" x14ac:dyDescent="0.3">
      <c r="A238" s="8" t="s">
        <v>621</v>
      </c>
      <c r="B238" s="8" t="s">
        <v>43</v>
      </c>
      <c r="C238" s="8" t="s">
        <v>44</v>
      </c>
      <c r="D238" s="8" t="s">
        <v>18</v>
      </c>
      <c r="E238" s="9">
        <v>1.29078995147093</v>
      </c>
      <c r="F238" s="10">
        <v>0.62</v>
      </c>
    </row>
    <row r="239" spans="1:6" x14ac:dyDescent="0.3">
      <c r="A239" s="8" t="s">
        <v>621</v>
      </c>
      <c r="B239" s="8" t="s">
        <v>83</v>
      </c>
      <c r="C239" s="8" t="s">
        <v>84</v>
      </c>
      <c r="D239" s="8" t="s">
        <v>18</v>
      </c>
      <c r="E239" s="9">
        <v>1.3950882361636101</v>
      </c>
      <c r="F239" s="10">
        <v>0.62</v>
      </c>
    </row>
    <row r="240" spans="1:6" x14ac:dyDescent="0.3">
      <c r="A240" s="8" t="s">
        <v>621</v>
      </c>
      <c r="B240" s="8" t="s">
        <v>525</v>
      </c>
      <c r="C240" s="8" t="s">
        <v>526</v>
      </c>
      <c r="D240" s="8" t="s">
        <v>9</v>
      </c>
      <c r="E240" s="9">
        <v>1.4071515943481501</v>
      </c>
      <c r="F240" s="10">
        <v>0.62</v>
      </c>
    </row>
    <row r="241" spans="1:6" x14ac:dyDescent="0.3">
      <c r="A241" s="8" t="s">
        <v>621</v>
      </c>
      <c r="B241" s="8" t="s">
        <v>409</v>
      </c>
      <c r="C241" s="8" t="s">
        <v>410</v>
      </c>
      <c r="D241" s="8" t="s">
        <v>9</v>
      </c>
      <c r="E241" s="9">
        <v>1.4951092713054901</v>
      </c>
      <c r="F241" s="10">
        <v>0.62</v>
      </c>
    </row>
    <row r="242" spans="1:6" x14ac:dyDescent="0.3">
      <c r="A242" s="8" t="s">
        <v>621</v>
      </c>
      <c r="B242" s="8" t="s">
        <v>551</v>
      </c>
      <c r="C242" s="8" t="s">
        <v>552</v>
      </c>
      <c r="D242" s="8" t="s">
        <v>9</v>
      </c>
      <c r="E242" s="9">
        <v>0.83944850802402604</v>
      </c>
      <c r="F242" s="10">
        <v>0.63</v>
      </c>
    </row>
    <row r="243" spans="1:6" x14ac:dyDescent="0.3">
      <c r="A243" s="8" t="s">
        <v>621</v>
      </c>
      <c r="B243" s="8" t="s">
        <v>103</v>
      </c>
      <c r="C243" s="8" t="s">
        <v>104</v>
      </c>
      <c r="D243" s="8" t="s">
        <v>18</v>
      </c>
      <c r="E243" s="9">
        <v>1.03405680391411</v>
      </c>
      <c r="F243" s="10">
        <v>0.63</v>
      </c>
    </row>
    <row r="244" spans="1:6" x14ac:dyDescent="0.3">
      <c r="A244" s="8" t="s">
        <v>621</v>
      </c>
      <c r="B244" s="8" t="s">
        <v>73</v>
      </c>
      <c r="C244" s="8" t="s">
        <v>74</v>
      </c>
      <c r="D244" s="8" t="s">
        <v>18</v>
      </c>
      <c r="E244" s="9">
        <v>1.2833418045598499</v>
      </c>
      <c r="F244" s="10">
        <v>0.63</v>
      </c>
    </row>
    <row r="245" spans="1:6" x14ac:dyDescent="0.3">
      <c r="A245" s="8" t="s">
        <v>621</v>
      </c>
      <c r="B245" s="8" t="s">
        <v>137</v>
      </c>
      <c r="C245" s="8" t="s">
        <v>138</v>
      </c>
      <c r="D245" s="8" t="s">
        <v>9</v>
      </c>
      <c r="E245" s="9">
        <v>1.07707559524437</v>
      </c>
      <c r="F245" s="10">
        <v>0.64</v>
      </c>
    </row>
    <row r="246" spans="1:6" x14ac:dyDescent="0.3">
      <c r="A246" s="8" t="s">
        <v>621</v>
      </c>
      <c r="B246" s="8" t="s">
        <v>149</v>
      </c>
      <c r="C246" s="8" t="s">
        <v>150</v>
      </c>
      <c r="D246" s="8" t="s">
        <v>9</v>
      </c>
      <c r="E246" s="9">
        <v>1.15558719043745</v>
      </c>
      <c r="F246" s="10">
        <v>0.64</v>
      </c>
    </row>
    <row r="247" spans="1:6" x14ac:dyDescent="0.3">
      <c r="A247" s="8" t="s">
        <v>621</v>
      </c>
      <c r="B247" s="8" t="s">
        <v>111</v>
      </c>
      <c r="C247" s="8" t="s">
        <v>112</v>
      </c>
      <c r="D247" s="8" t="s">
        <v>18</v>
      </c>
      <c r="E247" s="9">
        <v>1.2022587987297</v>
      </c>
      <c r="F247" s="10">
        <v>0.64</v>
      </c>
    </row>
    <row r="248" spans="1:6" x14ac:dyDescent="0.3">
      <c r="A248" s="8" t="s">
        <v>621</v>
      </c>
      <c r="B248" s="8" t="s">
        <v>107</v>
      </c>
      <c r="C248" s="8" t="s">
        <v>108</v>
      </c>
      <c r="D248" s="8" t="s">
        <v>18</v>
      </c>
      <c r="E248" s="9">
        <v>1.3422846497848699</v>
      </c>
      <c r="F248" s="10">
        <v>0.65</v>
      </c>
    </row>
    <row r="249" spans="1:6" x14ac:dyDescent="0.3">
      <c r="A249" s="8" t="s">
        <v>621</v>
      </c>
      <c r="B249" s="8" t="s">
        <v>279</v>
      </c>
      <c r="C249" s="8" t="s">
        <v>280</v>
      </c>
      <c r="D249" s="8" t="s">
        <v>18</v>
      </c>
      <c r="E249" s="9">
        <v>2.82149205714822</v>
      </c>
      <c r="F249" s="10">
        <v>0.65</v>
      </c>
    </row>
    <row r="250" spans="1:6" x14ac:dyDescent="0.3">
      <c r="A250" s="8" t="s">
        <v>621</v>
      </c>
      <c r="B250" s="8" t="s">
        <v>351</v>
      </c>
      <c r="C250" s="8" t="s">
        <v>352</v>
      </c>
      <c r="D250" s="8" t="s">
        <v>18</v>
      </c>
      <c r="E250" s="9">
        <v>0.894528654051852</v>
      </c>
      <c r="F250" s="10">
        <v>0.66</v>
      </c>
    </row>
    <row r="251" spans="1:6" x14ac:dyDescent="0.3">
      <c r="A251" s="8" t="s">
        <v>621</v>
      </c>
      <c r="B251" s="8" t="s">
        <v>65</v>
      </c>
      <c r="C251" s="8" t="s">
        <v>66</v>
      </c>
      <c r="D251" s="8" t="s">
        <v>18</v>
      </c>
      <c r="E251" s="9">
        <v>1.7258779085695799</v>
      </c>
      <c r="F251" s="10">
        <v>0.66</v>
      </c>
    </row>
    <row r="252" spans="1:6" x14ac:dyDescent="0.3">
      <c r="A252" s="8" t="s">
        <v>621</v>
      </c>
      <c r="B252" s="8" t="s">
        <v>215</v>
      </c>
      <c r="C252" s="8" t="s">
        <v>216</v>
      </c>
      <c r="D252" s="8" t="s">
        <v>18</v>
      </c>
      <c r="E252" s="9">
        <v>0.87365063624401296</v>
      </c>
      <c r="F252" s="10">
        <v>0.67</v>
      </c>
    </row>
    <row r="253" spans="1:6" x14ac:dyDescent="0.3">
      <c r="A253" s="8" t="s">
        <v>621</v>
      </c>
      <c r="B253" s="8" t="s">
        <v>301</v>
      </c>
      <c r="C253" s="8" t="s">
        <v>302</v>
      </c>
      <c r="D253" s="8" t="s">
        <v>6</v>
      </c>
      <c r="E253" s="9">
        <v>1.16798260551032</v>
      </c>
      <c r="F253" s="10">
        <v>0.67</v>
      </c>
    </row>
    <row r="254" spans="1:6" x14ac:dyDescent="0.3">
      <c r="A254" s="8" t="s">
        <v>621</v>
      </c>
      <c r="B254" s="8" t="s">
        <v>341</v>
      </c>
      <c r="C254" s="8" t="s">
        <v>342</v>
      </c>
      <c r="D254" s="8" t="s">
        <v>18</v>
      </c>
      <c r="E254" s="9">
        <v>1.3263212143946701</v>
      </c>
      <c r="F254" s="10">
        <v>0.67</v>
      </c>
    </row>
    <row r="255" spans="1:6" x14ac:dyDescent="0.3">
      <c r="A255" s="8" t="s">
        <v>621</v>
      </c>
      <c r="B255" s="8" t="s">
        <v>251</v>
      </c>
      <c r="C255" s="8" t="s">
        <v>252</v>
      </c>
      <c r="D255" s="8" t="s">
        <v>18</v>
      </c>
      <c r="E255" s="9">
        <v>0.86041387465944197</v>
      </c>
      <c r="F255" s="10">
        <v>0.68</v>
      </c>
    </row>
    <row r="256" spans="1:6" x14ac:dyDescent="0.3">
      <c r="A256" s="8" t="s">
        <v>621</v>
      </c>
      <c r="B256" s="8" t="s">
        <v>479</v>
      </c>
      <c r="C256" s="8" t="s">
        <v>480</v>
      </c>
      <c r="D256" s="8" t="s">
        <v>9</v>
      </c>
      <c r="E256" s="9">
        <v>0.62020711987853805</v>
      </c>
      <c r="F256" s="10">
        <v>0.69</v>
      </c>
    </row>
    <row r="257" spans="1:6" x14ac:dyDescent="0.3">
      <c r="A257" s="8" t="s">
        <v>621</v>
      </c>
      <c r="B257" s="8" t="s">
        <v>219</v>
      </c>
      <c r="C257" s="8" t="s">
        <v>220</v>
      </c>
      <c r="D257" s="8" t="s">
        <v>18</v>
      </c>
      <c r="E257" s="9">
        <v>1.2839475989006499</v>
      </c>
      <c r="F257" s="10">
        <v>0.69</v>
      </c>
    </row>
    <row r="258" spans="1:6" x14ac:dyDescent="0.3">
      <c r="A258" s="8" t="s">
        <v>621</v>
      </c>
      <c r="B258" s="8" t="s">
        <v>495</v>
      </c>
      <c r="C258" s="8" t="s">
        <v>496</v>
      </c>
      <c r="D258" s="8" t="s">
        <v>9</v>
      </c>
      <c r="E258" s="9">
        <v>0.60059707511282701</v>
      </c>
      <c r="F258" s="10">
        <v>0.71</v>
      </c>
    </row>
    <row r="259" spans="1:6" x14ac:dyDescent="0.3">
      <c r="A259" s="8" t="s">
        <v>621</v>
      </c>
      <c r="B259" s="8" t="s">
        <v>489</v>
      </c>
      <c r="C259" s="8" t="s">
        <v>490</v>
      </c>
      <c r="D259" s="8" t="s">
        <v>9</v>
      </c>
      <c r="E259" s="9">
        <v>0.68006391417079004</v>
      </c>
      <c r="F259" s="10">
        <v>0.71</v>
      </c>
    </row>
    <row r="260" spans="1:6" x14ac:dyDescent="0.3">
      <c r="A260" s="8" t="s">
        <v>621</v>
      </c>
      <c r="B260" s="8" t="s">
        <v>505</v>
      </c>
      <c r="C260" s="8" t="s">
        <v>506</v>
      </c>
      <c r="D260" s="8" t="s">
        <v>9</v>
      </c>
      <c r="E260" s="9">
        <v>1.1434984936505399</v>
      </c>
      <c r="F260" s="10">
        <v>0.72</v>
      </c>
    </row>
    <row r="261" spans="1:6" x14ac:dyDescent="0.3">
      <c r="A261" s="8" t="s">
        <v>621</v>
      </c>
      <c r="B261" s="8" t="s">
        <v>265</v>
      </c>
      <c r="C261" s="8" t="s">
        <v>266</v>
      </c>
      <c r="D261" s="8" t="s">
        <v>6</v>
      </c>
      <c r="E261" s="9">
        <v>0.62731514589825799</v>
      </c>
      <c r="F261" s="10">
        <v>0.73</v>
      </c>
    </row>
    <row r="262" spans="1:6" x14ac:dyDescent="0.3">
      <c r="A262" s="8" t="s">
        <v>621</v>
      </c>
      <c r="B262" s="8" t="s">
        <v>99</v>
      </c>
      <c r="C262" s="8" t="s">
        <v>100</v>
      </c>
      <c r="D262" s="8" t="s">
        <v>18</v>
      </c>
      <c r="E262" s="9">
        <v>1.40667296162217</v>
      </c>
      <c r="F262" s="10">
        <v>0.73</v>
      </c>
    </row>
    <row r="263" spans="1:6" x14ac:dyDescent="0.3">
      <c r="A263" s="8" t="s">
        <v>621</v>
      </c>
      <c r="B263" s="8" t="s">
        <v>519</v>
      </c>
      <c r="C263" s="8" t="s">
        <v>520</v>
      </c>
      <c r="D263" s="8" t="s">
        <v>9</v>
      </c>
      <c r="E263" s="9">
        <v>0.96879874360611196</v>
      </c>
      <c r="F263" s="10">
        <v>0.74</v>
      </c>
    </row>
    <row r="264" spans="1:6" x14ac:dyDescent="0.3">
      <c r="A264" s="8" t="s">
        <v>621</v>
      </c>
      <c r="B264" s="8" t="s">
        <v>513</v>
      </c>
      <c r="C264" s="8" t="s">
        <v>514</v>
      </c>
      <c r="D264" s="8" t="s">
        <v>9</v>
      </c>
      <c r="E264" s="9">
        <v>1.0384244457785401</v>
      </c>
      <c r="F264" s="10">
        <v>0.74</v>
      </c>
    </row>
    <row r="265" spans="1:6" x14ac:dyDescent="0.3">
      <c r="A265" s="8" t="s">
        <v>621</v>
      </c>
      <c r="B265" s="8" t="s">
        <v>335</v>
      </c>
      <c r="C265" s="8" t="s">
        <v>336</v>
      </c>
      <c r="D265" s="8" t="s">
        <v>18</v>
      </c>
      <c r="E265" s="9">
        <v>1.5362872622130599</v>
      </c>
      <c r="F265" s="10">
        <v>0.74</v>
      </c>
    </row>
    <row r="266" spans="1:6" x14ac:dyDescent="0.3">
      <c r="A266" s="8" t="s">
        <v>621</v>
      </c>
      <c r="B266" s="8" t="s">
        <v>271</v>
      </c>
      <c r="C266" s="8" t="s">
        <v>272</v>
      </c>
      <c r="D266" s="8" t="s">
        <v>6</v>
      </c>
      <c r="E266" s="9">
        <v>2.0491479010639599</v>
      </c>
      <c r="F266" s="10">
        <v>0.74</v>
      </c>
    </row>
    <row r="267" spans="1:6" x14ac:dyDescent="0.3">
      <c r="A267" s="8" t="s">
        <v>621</v>
      </c>
      <c r="B267" s="8" t="s">
        <v>327</v>
      </c>
      <c r="C267" s="8" t="s">
        <v>328</v>
      </c>
      <c r="D267" s="8" t="s">
        <v>18</v>
      </c>
      <c r="E267" s="9">
        <v>1.24294172284164</v>
      </c>
      <c r="F267" s="10">
        <v>0.75</v>
      </c>
    </row>
    <row r="268" spans="1:6" x14ac:dyDescent="0.3">
      <c r="A268" s="8" t="s">
        <v>621</v>
      </c>
      <c r="B268" s="8" t="s">
        <v>307</v>
      </c>
      <c r="C268" s="8" t="s">
        <v>308</v>
      </c>
      <c r="D268" s="8" t="s">
        <v>18</v>
      </c>
      <c r="E268" s="9">
        <v>2.7660631768556199</v>
      </c>
      <c r="F268" s="10">
        <v>0.75</v>
      </c>
    </row>
    <row r="269" spans="1:6" x14ac:dyDescent="0.3">
      <c r="A269" s="8" t="s">
        <v>621</v>
      </c>
      <c r="B269" s="8" t="s">
        <v>207</v>
      </c>
      <c r="C269" s="8" t="s">
        <v>208</v>
      </c>
      <c r="D269" s="8" t="s">
        <v>18</v>
      </c>
      <c r="E269" s="9">
        <v>1.8240935252522199</v>
      </c>
      <c r="F269" s="10">
        <v>0.76</v>
      </c>
    </row>
    <row r="270" spans="1:6" x14ac:dyDescent="0.3">
      <c r="A270" s="8" t="s">
        <v>621</v>
      </c>
      <c r="B270" s="8" t="s">
        <v>33</v>
      </c>
      <c r="C270" s="8" t="s">
        <v>34</v>
      </c>
      <c r="D270" s="8" t="s">
        <v>18</v>
      </c>
      <c r="E270" s="9">
        <v>0.68957872459714298</v>
      </c>
      <c r="F270" s="10">
        <v>0.81</v>
      </c>
    </row>
    <row r="271" spans="1:6" x14ac:dyDescent="0.3">
      <c r="A271" s="8" t="s">
        <v>621</v>
      </c>
      <c r="B271" s="8" t="s">
        <v>39</v>
      </c>
      <c r="C271" s="8" t="s">
        <v>40</v>
      </c>
      <c r="D271" s="8" t="s">
        <v>18</v>
      </c>
      <c r="E271" s="9">
        <v>1.2616024280926601</v>
      </c>
      <c r="F271" s="10">
        <v>0.81</v>
      </c>
    </row>
    <row r="272" spans="1:6" x14ac:dyDescent="0.3">
      <c r="A272" s="8" t="s">
        <v>621</v>
      </c>
      <c r="B272" s="8" t="s">
        <v>475</v>
      </c>
      <c r="C272" s="8" t="s">
        <v>476</v>
      </c>
      <c r="D272" s="8" t="s">
        <v>18</v>
      </c>
      <c r="E272" s="9">
        <v>1.4411078986637</v>
      </c>
      <c r="F272" s="10">
        <v>0.81</v>
      </c>
    </row>
    <row r="273" spans="1:6" x14ac:dyDescent="0.3">
      <c r="A273" s="8" t="s">
        <v>621</v>
      </c>
      <c r="B273" s="8" t="s">
        <v>497</v>
      </c>
      <c r="C273" s="8" t="s">
        <v>498</v>
      </c>
      <c r="D273" s="8" t="s">
        <v>9</v>
      </c>
      <c r="E273" s="9">
        <v>0.67487056344672103</v>
      </c>
      <c r="F273" s="10">
        <v>0.82</v>
      </c>
    </row>
    <row r="274" spans="1:6" x14ac:dyDescent="0.3">
      <c r="A274" s="8" t="s">
        <v>621</v>
      </c>
      <c r="B274" s="8" t="s">
        <v>245</v>
      </c>
      <c r="C274" s="8" t="s">
        <v>246</v>
      </c>
      <c r="D274" s="8" t="s">
        <v>9</v>
      </c>
      <c r="E274" s="9">
        <v>1.2250482242863601</v>
      </c>
      <c r="F274" s="10">
        <v>0.82</v>
      </c>
    </row>
    <row r="275" spans="1:6" x14ac:dyDescent="0.3">
      <c r="A275" s="8" t="s">
        <v>621</v>
      </c>
      <c r="B275" s="8" t="s">
        <v>439</v>
      </c>
      <c r="C275" s="8" t="s">
        <v>440</v>
      </c>
      <c r="D275" s="8" t="s">
        <v>18</v>
      </c>
      <c r="E275" s="9">
        <v>1.5290526438810601</v>
      </c>
      <c r="F275" s="10">
        <v>0.84</v>
      </c>
    </row>
    <row r="276" spans="1:6" x14ac:dyDescent="0.3">
      <c r="A276" s="8" t="s">
        <v>621</v>
      </c>
      <c r="B276" s="8" t="s">
        <v>291</v>
      </c>
      <c r="C276" s="8" t="s">
        <v>292</v>
      </c>
      <c r="D276" s="8" t="s">
        <v>18</v>
      </c>
      <c r="E276" s="9">
        <v>0.529372040724161</v>
      </c>
      <c r="F276" s="10">
        <v>0.86</v>
      </c>
    </row>
    <row r="277" spans="1:6" x14ac:dyDescent="0.3">
      <c r="A277" s="8" t="s">
        <v>621</v>
      </c>
      <c r="B277" s="8" t="s">
        <v>231</v>
      </c>
      <c r="C277" s="8" t="s">
        <v>232</v>
      </c>
      <c r="D277" s="8" t="s">
        <v>9</v>
      </c>
      <c r="E277" s="9">
        <v>1.68680132258449</v>
      </c>
      <c r="F277" s="10">
        <v>0.87</v>
      </c>
    </row>
    <row r="278" spans="1:6" x14ac:dyDescent="0.3">
      <c r="A278" s="8" t="s">
        <v>621</v>
      </c>
      <c r="B278" s="8" t="s">
        <v>225</v>
      </c>
      <c r="C278" s="8" t="s">
        <v>226</v>
      </c>
      <c r="D278" s="8" t="s">
        <v>9</v>
      </c>
      <c r="E278" s="9">
        <v>0.57501822582604001</v>
      </c>
      <c r="F278" s="10">
        <v>0.88</v>
      </c>
    </row>
    <row r="279" spans="1:6" x14ac:dyDescent="0.3">
      <c r="A279" s="8" t="s">
        <v>621</v>
      </c>
      <c r="B279" s="8" t="s">
        <v>501</v>
      </c>
      <c r="C279" s="8" t="s">
        <v>502</v>
      </c>
      <c r="D279" s="8" t="s">
        <v>9</v>
      </c>
      <c r="E279" s="9">
        <v>0.47659944756999301</v>
      </c>
      <c r="F279" s="10">
        <v>0.89</v>
      </c>
    </row>
    <row r="280" spans="1:6" x14ac:dyDescent="0.3">
      <c r="A280" s="8" t="s">
        <v>621</v>
      </c>
      <c r="B280" s="8" t="s">
        <v>249</v>
      </c>
      <c r="C280" s="8" t="s">
        <v>250</v>
      </c>
      <c r="D280" s="8" t="s">
        <v>18</v>
      </c>
      <c r="E280" s="9">
        <v>1.70133421046974</v>
      </c>
      <c r="F280" s="10">
        <v>0.89</v>
      </c>
    </row>
    <row r="281" spans="1:6" x14ac:dyDescent="0.3">
      <c r="A281" s="8" t="s">
        <v>621</v>
      </c>
      <c r="B281" s="8" t="s">
        <v>299</v>
      </c>
      <c r="C281" s="8" t="s">
        <v>300</v>
      </c>
      <c r="D281" s="8" t="s">
        <v>18</v>
      </c>
      <c r="E281" s="9">
        <v>0.49338262496975499</v>
      </c>
      <c r="F281" s="10">
        <v>0.9</v>
      </c>
    </row>
    <row r="282" spans="1:6" x14ac:dyDescent="0.3">
      <c r="A282" s="8" t="s">
        <v>621</v>
      </c>
      <c r="B282" s="8" t="s">
        <v>75</v>
      </c>
      <c r="C282" s="8" t="s">
        <v>76</v>
      </c>
      <c r="D282" s="8" t="s">
        <v>18</v>
      </c>
      <c r="E282" s="9">
        <v>0.700388485676112</v>
      </c>
      <c r="F282" s="10">
        <v>0.91</v>
      </c>
    </row>
    <row r="283" spans="1:6" x14ac:dyDescent="0.3">
      <c r="A283" s="8" t="s">
        <v>621</v>
      </c>
      <c r="B283" s="8" t="s">
        <v>115</v>
      </c>
      <c r="C283" s="8" t="s">
        <v>116</v>
      </c>
      <c r="D283" s="8" t="s">
        <v>18</v>
      </c>
      <c r="E283" s="9">
        <v>2.2075374390899101</v>
      </c>
      <c r="F283" s="10">
        <v>0.91</v>
      </c>
    </row>
    <row r="284" spans="1:6" x14ac:dyDescent="0.3">
      <c r="A284" s="8" t="s">
        <v>621</v>
      </c>
      <c r="B284" s="8" t="s">
        <v>345</v>
      </c>
      <c r="C284" s="8" t="s">
        <v>346</v>
      </c>
      <c r="D284" s="8" t="s">
        <v>18</v>
      </c>
      <c r="E284" s="9">
        <v>0.71318534322343596</v>
      </c>
      <c r="F284" s="10">
        <v>0.92</v>
      </c>
    </row>
    <row r="285" spans="1:6" x14ac:dyDescent="0.3">
      <c r="A285" s="8" t="s">
        <v>621</v>
      </c>
      <c r="B285" s="8" t="s">
        <v>277</v>
      </c>
      <c r="C285" s="8" t="s">
        <v>278</v>
      </c>
      <c r="D285" s="8" t="s">
        <v>18</v>
      </c>
      <c r="E285" s="9">
        <v>0.63793132343494696</v>
      </c>
      <c r="F285" s="10">
        <v>0.93</v>
      </c>
    </row>
    <row r="286" spans="1:6" x14ac:dyDescent="0.3">
      <c r="A286" s="8" t="s">
        <v>621</v>
      </c>
      <c r="B286" s="8" t="s">
        <v>357</v>
      </c>
      <c r="C286" s="8" t="s">
        <v>358</v>
      </c>
      <c r="D286" s="8" t="s">
        <v>18</v>
      </c>
      <c r="E286" s="9">
        <v>0.55151434531279597</v>
      </c>
      <c r="F286" s="10">
        <v>0.96</v>
      </c>
    </row>
    <row r="287" spans="1:6" x14ac:dyDescent="0.3">
      <c r="A287" s="8" t="s">
        <v>621</v>
      </c>
      <c r="B287" s="8" t="s">
        <v>31</v>
      </c>
      <c r="C287" s="8" t="s">
        <v>32</v>
      </c>
      <c r="D287" s="8" t="s">
        <v>18</v>
      </c>
      <c r="E287" s="9">
        <v>0.73430811637851801</v>
      </c>
      <c r="F287" s="10">
        <v>0.96</v>
      </c>
    </row>
    <row r="288" spans="1:6" x14ac:dyDescent="0.3">
      <c r="A288" s="8" t="s">
        <v>621</v>
      </c>
      <c r="B288" s="8" t="s">
        <v>491</v>
      </c>
      <c r="C288" s="8" t="s">
        <v>492</v>
      </c>
      <c r="D288" s="8" t="s">
        <v>9</v>
      </c>
      <c r="E288" s="9">
        <v>0.77782393924974802</v>
      </c>
      <c r="F288" s="10">
        <v>0.96</v>
      </c>
    </row>
    <row r="289" spans="1:6" x14ac:dyDescent="0.3">
      <c r="A289" s="8" t="s">
        <v>621</v>
      </c>
      <c r="B289" s="8" t="s">
        <v>139</v>
      </c>
      <c r="C289" s="8" t="s">
        <v>140</v>
      </c>
      <c r="D289" s="8" t="s">
        <v>9</v>
      </c>
      <c r="E289" s="9">
        <v>0.85531870686189704</v>
      </c>
      <c r="F289" s="10">
        <v>0.98</v>
      </c>
    </row>
    <row r="290" spans="1:6" x14ac:dyDescent="0.3">
      <c r="A290" s="8" t="s">
        <v>621</v>
      </c>
      <c r="B290" s="8" t="s">
        <v>25</v>
      </c>
      <c r="C290" s="8" t="s">
        <v>26</v>
      </c>
      <c r="D290" s="8" t="s">
        <v>18</v>
      </c>
      <c r="E290" s="9">
        <v>2.0053394589039</v>
      </c>
      <c r="F290" s="10">
        <v>1</v>
      </c>
    </row>
    <row r="291" spans="1:6" x14ac:dyDescent="0.3">
      <c r="A291" s="8" t="s">
        <v>621</v>
      </c>
      <c r="B291" s="8" t="s">
        <v>153</v>
      </c>
      <c r="C291" s="8" t="s">
        <v>154</v>
      </c>
      <c r="D291" s="8" t="s">
        <v>9</v>
      </c>
      <c r="E291" s="9">
        <v>0.54503593657420102</v>
      </c>
      <c r="F291" s="10">
        <v>1.02</v>
      </c>
    </row>
    <row r="292" spans="1:6" x14ac:dyDescent="0.3">
      <c r="A292" s="8" t="s">
        <v>621</v>
      </c>
      <c r="B292" s="8" t="s">
        <v>229</v>
      </c>
      <c r="C292" s="8" t="s">
        <v>230</v>
      </c>
      <c r="D292" s="8" t="s">
        <v>9</v>
      </c>
      <c r="E292" s="9">
        <v>1.7530117131538401</v>
      </c>
      <c r="F292" s="10">
        <v>1.02</v>
      </c>
    </row>
    <row r="293" spans="1:6" x14ac:dyDescent="0.3">
      <c r="A293" s="8" t="s">
        <v>621</v>
      </c>
      <c r="B293" s="8" t="s">
        <v>155</v>
      </c>
      <c r="C293" s="8" t="s">
        <v>156</v>
      </c>
      <c r="D293" s="8" t="s">
        <v>9</v>
      </c>
      <c r="E293" s="9">
        <v>1.86299358322</v>
      </c>
      <c r="F293" s="10">
        <v>1.06</v>
      </c>
    </row>
    <row r="294" spans="1:6" x14ac:dyDescent="0.3">
      <c r="A294" s="8" t="s">
        <v>621</v>
      </c>
      <c r="B294" s="8" t="s">
        <v>281</v>
      </c>
      <c r="C294" s="8" t="s">
        <v>282</v>
      </c>
      <c r="D294" s="8" t="s">
        <v>18</v>
      </c>
      <c r="E294" s="9">
        <v>1.9337248907968301</v>
      </c>
      <c r="F294" s="10">
        <v>1.07</v>
      </c>
    </row>
    <row r="295" spans="1:6" x14ac:dyDescent="0.3">
      <c r="A295" s="8" t="s">
        <v>621</v>
      </c>
      <c r="B295" s="8" t="s">
        <v>343</v>
      </c>
      <c r="C295" s="8" t="s">
        <v>344</v>
      </c>
      <c r="D295" s="8" t="s">
        <v>18</v>
      </c>
      <c r="E295" s="9">
        <v>1.4619408411703201</v>
      </c>
      <c r="F295" s="10">
        <v>1.1000000000000001</v>
      </c>
    </row>
    <row r="296" spans="1:6" x14ac:dyDescent="0.3">
      <c r="A296" s="8" t="s">
        <v>621</v>
      </c>
      <c r="B296" s="8" t="s">
        <v>499</v>
      </c>
      <c r="C296" s="8" t="s">
        <v>500</v>
      </c>
      <c r="D296" s="8" t="s">
        <v>9</v>
      </c>
      <c r="E296" s="9">
        <v>0.72869376383031204</v>
      </c>
      <c r="F296" s="10">
        <v>1.1499999999999999</v>
      </c>
    </row>
    <row r="297" spans="1:6" x14ac:dyDescent="0.3">
      <c r="A297" s="8" t="s">
        <v>621</v>
      </c>
      <c r="B297" s="8" t="s">
        <v>295</v>
      </c>
      <c r="C297" s="8" t="s">
        <v>296</v>
      </c>
      <c r="D297" s="8" t="s">
        <v>18</v>
      </c>
      <c r="E297" s="9">
        <v>0.93844335360307096</v>
      </c>
      <c r="F297" s="10">
        <v>1.1499999999999999</v>
      </c>
    </row>
    <row r="298" spans="1:6" x14ac:dyDescent="0.3">
      <c r="A298" s="8" t="s">
        <v>621</v>
      </c>
      <c r="B298" s="8" t="s">
        <v>71</v>
      </c>
      <c r="C298" s="8" t="s">
        <v>72</v>
      </c>
      <c r="D298" s="8" t="s">
        <v>18</v>
      </c>
      <c r="E298" s="9">
        <v>1.58807721273671</v>
      </c>
      <c r="F298" s="10">
        <v>1.1499999999999999</v>
      </c>
    </row>
    <row r="299" spans="1:6" x14ac:dyDescent="0.3">
      <c r="A299" s="8" t="s">
        <v>621</v>
      </c>
      <c r="B299" s="8" t="s">
        <v>235</v>
      </c>
      <c r="C299" s="8" t="s">
        <v>236</v>
      </c>
      <c r="D299" s="8" t="s">
        <v>9</v>
      </c>
      <c r="E299" s="9">
        <v>1.3441799636760099</v>
      </c>
      <c r="F299" s="10">
        <v>1.22</v>
      </c>
    </row>
    <row r="300" spans="1:6" x14ac:dyDescent="0.3">
      <c r="A300" s="8" t="s">
        <v>621</v>
      </c>
      <c r="B300" s="8" t="s">
        <v>239</v>
      </c>
      <c r="C300" s="8" t="s">
        <v>240</v>
      </c>
      <c r="D300" s="8" t="s">
        <v>9</v>
      </c>
      <c r="E300" s="9">
        <v>1.3495658308538401</v>
      </c>
      <c r="F300" s="10">
        <v>1.24</v>
      </c>
    </row>
    <row r="301" spans="1:6" x14ac:dyDescent="0.3">
      <c r="A301" s="8" t="s">
        <v>621</v>
      </c>
      <c r="B301" s="8" t="s">
        <v>135</v>
      </c>
      <c r="C301" s="8" t="s">
        <v>136</v>
      </c>
      <c r="D301" s="8" t="s">
        <v>9</v>
      </c>
      <c r="E301" s="9">
        <v>0.81095887607907102</v>
      </c>
      <c r="F301" s="10">
        <v>1.31</v>
      </c>
    </row>
    <row r="302" spans="1:6" x14ac:dyDescent="0.3">
      <c r="A302" s="8" t="s">
        <v>621</v>
      </c>
      <c r="B302" s="8" t="s">
        <v>313</v>
      </c>
      <c r="C302" s="8" t="s">
        <v>314</v>
      </c>
      <c r="D302" s="8" t="s">
        <v>18</v>
      </c>
      <c r="E302" s="9">
        <v>1.10628827923158</v>
      </c>
      <c r="F302" s="10">
        <v>1.49</v>
      </c>
    </row>
    <row r="304" spans="1:6" x14ac:dyDescent="0.3">
      <c r="D304" s="11" t="s">
        <v>630</v>
      </c>
      <c r="E304" s="11" t="s">
        <v>629</v>
      </c>
    </row>
    <row r="305" spans="2:6" x14ac:dyDescent="0.3">
      <c r="B305" t="s">
        <v>609</v>
      </c>
      <c r="D305" s="11">
        <f>AVERAGE(GM_spectra__3[Peak acc])</f>
        <v>1.5735617858854496</v>
      </c>
      <c r="E305" s="11">
        <f>AVERAGE(GM_spectra__3[Peak T])</f>
        <v>0.42574750830564784</v>
      </c>
    </row>
    <row r="306" spans="2:6" x14ac:dyDescent="0.3">
      <c r="B306" t="s">
        <v>610</v>
      </c>
      <c r="D306" s="11">
        <f>_xlfn.VAR.S(GM_spectra__3[Peak acc])</f>
        <v>0.5812166853266505</v>
      </c>
      <c r="E306" s="11">
        <f>_xlfn.VAR.S(GM_spectra__3[Peak T])</f>
        <v>7.0853189368770844E-2</v>
      </c>
    </row>
    <row r="308" spans="2:6" x14ac:dyDescent="0.3">
      <c r="C308" s="33" t="s">
        <v>631</v>
      </c>
      <c r="D308" t="s">
        <v>611</v>
      </c>
      <c r="E308" s="11">
        <f>E305-2*E306</f>
        <v>0.28404112956810612</v>
      </c>
      <c r="F308" s="11" t="s">
        <v>627</v>
      </c>
    </row>
    <row r="309" spans="2:6" x14ac:dyDescent="0.3">
      <c r="C309" s="33"/>
      <c r="D309" t="s">
        <v>612</v>
      </c>
      <c r="E309" s="11">
        <f>E305+2*E306</f>
        <v>0.56745388704318955</v>
      </c>
      <c r="F309" s="11" t="s">
        <v>628</v>
      </c>
    </row>
    <row r="312" spans="2:6" x14ac:dyDescent="0.3">
      <c r="C312" s="11" t="s">
        <v>616</v>
      </c>
      <c r="D312" s="11" t="s">
        <v>617</v>
      </c>
      <c r="E312" s="11" t="s">
        <v>618</v>
      </c>
    </row>
    <row r="313" spans="2:6" x14ac:dyDescent="0.3">
      <c r="B313" s="11" t="s">
        <v>613</v>
      </c>
      <c r="C313" s="11">
        <f>COUNT(F2:F119)</f>
        <v>118</v>
      </c>
      <c r="D313" s="1">
        <f>AVERAGE(E2:E119)</f>
        <v>1.8696007398593792</v>
      </c>
      <c r="E313" s="1">
        <f>_xlfn.VAR.S(E2:E119)</f>
        <v>0.75038464373981373</v>
      </c>
    </row>
    <row r="314" spans="2:6" x14ac:dyDescent="0.3">
      <c r="B314" s="11" t="s">
        <v>614</v>
      </c>
      <c r="C314" s="11">
        <f>COUNT(F120:F225)</f>
        <v>106</v>
      </c>
      <c r="D314" s="1">
        <f>AVERAGE(E120:E225)</f>
        <v>1.4751018159793496</v>
      </c>
      <c r="E314" s="1">
        <f>_xlfn.VAR.S(E120:E225)</f>
        <v>0.40553703352101328</v>
      </c>
    </row>
    <row r="315" spans="2:6" x14ac:dyDescent="0.3">
      <c r="B315" s="11" t="s">
        <v>615</v>
      </c>
      <c r="C315" s="11">
        <f>COUNT(F226:F302)</f>
        <v>77</v>
      </c>
      <c r="D315" s="1">
        <f>AVERAGE(E226:E302)</f>
        <v>1.2554339968091208</v>
      </c>
      <c r="E315" s="1">
        <f>_xlfn.VAR.S(E226:E302)</f>
        <v>0.32666834614973983</v>
      </c>
    </row>
    <row r="323" spans="1:5" x14ac:dyDescent="0.3">
      <c r="A323" t="s">
        <v>622</v>
      </c>
    </row>
    <row r="324" spans="1:5" x14ac:dyDescent="0.3">
      <c r="A324" s="15" t="s">
        <v>187</v>
      </c>
      <c r="B324" s="16" t="s">
        <v>188</v>
      </c>
      <c r="C324" s="16" t="s">
        <v>9</v>
      </c>
      <c r="D324" s="17">
        <v>2.6334534880487999</v>
      </c>
      <c r="E324" s="18">
        <v>0.51</v>
      </c>
    </row>
    <row r="325" spans="1:5" x14ac:dyDescent="0.3">
      <c r="A325" s="15" t="s">
        <v>285</v>
      </c>
      <c r="B325" s="16" t="s">
        <v>286</v>
      </c>
      <c r="C325" s="16" t="s">
        <v>18</v>
      </c>
      <c r="D325" s="17">
        <v>0.61497242895248105</v>
      </c>
      <c r="E325" s="18">
        <v>0.38</v>
      </c>
    </row>
    <row r="326" spans="1:5" x14ac:dyDescent="0.3">
      <c r="A326" s="19" t="s">
        <v>43</v>
      </c>
      <c r="B326" s="20" t="s">
        <v>44</v>
      </c>
      <c r="C326" s="20" t="s">
        <v>18</v>
      </c>
      <c r="D326" s="21">
        <v>1.29078995147093</v>
      </c>
      <c r="E326" s="22">
        <v>0.62</v>
      </c>
    </row>
    <row r="327" spans="1:5" x14ac:dyDescent="0.3">
      <c r="A327" s="19" t="s">
        <v>87</v>
      </c>
      <c r="B327" s="20" t="s">
        <v>88</v>
      </c>
      <c r="C327" s="20" t="s">
        <v>18</v>
      </c>
      <c r="D327" s="21">
        <v>2.5662928490403898</v>
      </c>
      <c r="E327" s="22">
        <v>0.6</v>
      </c>
    </row>
    <row r="328" spans="1:5" x14ac:dyDescent="0.3">
      <c r="A328" s="19" t="s">
        <v>279</v>
      </c>
      <c r="B328" s="20" t="s">
        <v>280</v>
      </c>
      <c r="C328" s="20" t="s">
        <v>18</v>
      </c>
      <c r="D328" s="21">
        <v>2.82149205714822</v>
      </c>
      <c r="E328" s="22">
        <v>0.65</v>
      </c>
    </row>
    <row r="330" spans="1:5" x14ac:dyDescent="0.3">
      <c r="A330" s="24" t="s">
        <v>371</v>
      </c>
      <c r="B330" s="25" t="s">
        <v>372</v>
      </c>
      <c r="C330" s="25" t="s">
        <v>18</v>
      </c>
      <c r="D330" s="26">
        <v>1.3588549376260901</v>
      </c>
      <c r="E330" s="27">
        <v>0.19</v>
      </c>
    </row>
    <row r="331" spans="1:5" x14ac:dyDescent="0.3">
      <c r="A331" s="24" t="s">
        <v>179</v>
      </c>
      <c r="B331" s="25" t="s">
        <v>180</v>
      </c>
      <c r="C331" s="25" t="s">
        <v>18</v>
      </c>
      <c r="D331" s="26">
        <v>2.3666744754685598</v>
      </c>
      <c r="E331" s="27">
        <v>0.26</v>
      </c>
    </row>
    <row r="332" spans="1:5" x14ac:dyDescent="0.3">
      <c r="A332" s="19" t="s">
        <v>501</v>
      </c>
      <c r="B332" s="20" t="s">
        <v>502</v>
      </c>
      <c r="C332" s="20" t="s">
        <v>9</v>
      </c>
      <c r="D332" s="21">
        <v>0.47659944756999301</v>
      </c>
      <c r="E332" s="22">
        <v>0.89</v>
      </c>
    </row>
    <row r="333" spans="1:5" x14ac:dyDescent="0.3">
      <c r="A333" s="24" t="s">
        <v>305</v>
      </c>
      <c r="B333" s="25" t="s">
        <v>306</v>
      </c>
      <c r="C333" s="25" t="s">
        <v>18</v>
      </c>
      <c r="D333" s="26">
        <v>0.77806585079268897</v>
      </c>
      <c r="E333" s="27">
        <v>0.16</v>
      </c>
    </row>
    <row r="334" spans="1:5" x14ac:dyDescent="0.3">
      <c r="A334" s="19" t="s">
        <v>111</v>
      </c>
      <c r="B334" s="20" t="s">
        <v>112</v>
      </c>
      <c r="C334" s="20" t="s">
        <v>18</v>
      </c>
      <c r="D334" s="21">
        <v>1.2022587987297</v>
      </c>
      <c r="E334" s="22">
        <v>0.64</v>
      </c>
    </row>
    <row r="338" spans="1:5" x14ac:dyDescent="0.3">
      <c r="A338" s="23" t="s">
        <v>623</v>
      </c>
    </row>
    <row r="339" spans="1:5" x14ac:dyDescent="0.3">
      <c r="A339" s="24" t="s">
        <v>591</v>
      </c>
      <c r="B339" s="25" t="s">
        <v>592</v>
      </c>
      <c r="C339" s="25" t="s">
        <v>18</v>
      </c>
      <c r="D339" s="26">
        <v>1.2094158486981901</v>
      </c>
      <c r="E339" s="27">
        <v>0.17</v>
      </c>
    </row>
    <row r="340" spans="1:5" x14ac:dyDescent="0.3">
      <c r="A340" s="15" t="s">
        <v>53</v>
      </c>
      <c r="B340" s="16" t="s">
        <v>54</v>
      </c>
      <c r="C340" s="16" t="s">
        <v>18</v>
      </c>
      <c r="D340" s="17">
        <v>1.0465188159020899</v>
      </c>
      <c r="E340" s="18">
        <v>0.53</v>
      </c>
    </row>
  </sheetData>
  <mergeCells count="1">
    <mergeCell ref="C308:C309"/>
  </mergeCells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600F-E8D9-4B0D-9C76-3592DAAABAC1}">
  <dimension ref="A1:N157"/>
  <sheetViews>
    <sheetView tabSelected="1" workbookViewId="0">
      <selection activeCell="C11" sqref="C11"/>
    </sheetView>
  </sheetViews>
  <sheetFormatPr defaultRowHeight="14.4" x14ac:dyDescent="0.3"/>
  <cols>
    <col min="1" max="1" width="11.109375" bestFit="1" customWidth="1"/>
    <col min="2" max="2" width="9.109375" customWidth="1"/>
    <col min="3" max="3" width="20" bestFit="1" customWidth="1"/>
    <col min="4" max="5" width="19.88671875" bestFit="1" customWidth="1"/>
    <col min="10" max="10" width="17.6640625" bestFit="1" customWidth="1"/>
  </cols>
  <sheetData>
    <row r="1" spans="1:14" x14ac:dyDescent="0.3">
      <c r="A1" s="11" t="s">
        <v>625</v>
      </c>
      <c r="B1" s="11" t="s">
        <v>624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619</v>
      </c>
      <c r="H1" s="13" t="s">
        <v>620</v>
      </c>
      <c r="I1" s="14" t="s">
        <v>621</v>
      </c>
    </row>
    <row r="2" spans="1:14" x14ac:dyDescent="0.3">
      <c r="A2" s="2" t="s">
        <v>626</v>
      </c>
      <c r="B2" s="2" t="s">
        <v>7</v>
      </c>
      <c r="C2" s="2" t="s">
        <v>8</v>
      </c>
      <c r="D2" s="2" t="s">
        <v>9</v>
      </c>
      <c r="E2" s="3">
        <v>0.43714552094190001</v>
      </c>
      <c r="F2" s="4">
        <v>0.27</v>
      </c>
    </row>
    <row r="3" spans="1:14" x14ac:dyDescent="0.3">
      <c r="A3" s="2" t="s">
        <v>626</v>
      </c>
      <c r="B3" s="2" t="s">
        <v>12</v>
      </c>
      <c r="C3" s="2" t="s">
        <v>13</v>
      </c>
      <c r="D3" s="2" t="s">
        <v>6</v>
      </c>
      <c r="E3" s="3">
        <v>0.55280780994445999</v>
      </c>
      <c r="F3" s="4">
        <v>0.16</v>
      </c>
    </row>
    <row r="4" spans="1:14" x14ac:dyDescent="0.3">
      <c r="A4" s="2" t="s">
        <v>626</v>
      </c>
      <c r="B4" s="2" t="s">
        <v>393</v>
      </c>
      <c r="C4" s="2" t="s">
        <v>394</v>
      </c>
      <c r="D4" s="2" t="s">
        <v>18</v>
      </c>
      <c r="E4" s="3">
        <v>0.71586978584899397</v>
      </c>
      <c r="F4" s="4">
        <v>0.22</v>
      </c>
      <c r="J4" s="11" t="s">
        <v>5</v>
      </c>
      <c r="K4" s="11" t="e">
        <f>INDEX($A$2:$A$119, MATCH(J4,$C$2:$C$119,0))</f>
        <v>#N/A</v>
      </c>
      <c r="M4" s="11" t="s">
        <v>627</v>
      </c>
      <c r="N4" s="11">
        <v>0.28404112956810612</v>
      </c>
    </row>
    <row r="5" spans="1:14" x14ac:dyDescent="0.3">
      <c r="A5" s="2" t="s">
        <v>626</v>
      </c>
      <c r="B5" s="2" t="s">
        <v>67</v>
      </c>
      <c r="C5" s="2" t="s">
        <v>68</v>
      </c>
      <c r="D5" s="2" t="s">
        <v>18</v>
      </c>
      <c r="E5" s="3">
        <v>0.77588119843177195</v>
      </c>
      <c r="F5" s="4">
        <v>0.09</v>
      </c>
      <c r="J5" s="11" t="s">
        <v>15</v>
      </c>
      <c r="K5" s="11" t="str">
        <f>INDEX($A$2:$A$119, MATCH(J5,$C$2:$C$119,0))</f>
        <v>CAT1</v>
      </c>
      <c r="M5" s="11" t="s">
        <v>628</v>
      </c>
      <c r="N5" s="11">
        <v>0.56745388704318955</v>
      </c>
    </row>
    <row r="6" spans="1:14" x14ac:dyDescent="0.3">
      <c r="A6" s="2" t="s">
        <v>626</v>
      </c>
      <c r="B6" s="2" t="s">
        <v>305</v>
      </c>
      <c r="C6" s="2" t="s">
        <v>306</v>
      </c>
      <c r="D6" s="2" t="s">
        <v>18</v>
      </c>
      <c r="E6" s="3">
        <v>0.77806585079268897</v>
      </c>
      <c r="F6" s="4">
        <v>0.16</v>
      </c>
      <c r="J6" s="11" t="s">
        <v>42</v>
      </c>
      <c r="K6" s="11" t="e">
        <f>INDEX($A$2:$A$119, MATCH(J6,$C$2:$C$119,0))</f>
        <v>#N/A</v>
      </c>
    </row>
    <row r="7" spans="1:14" x14ac:dyDescent="0.3">
      <c r="A7" s="2" t="s">
        <v>626</v>
      </c>
      <c r="B7" s="2" t="s">
        <v>175</v>
      </c>
      <c r="C7" s="2" t="s">
        <v>176</v>
      </c>
      <c r="D7" s="2" t="s">
        <v>18</v>
      </c>
      <c r="E7" s="3">
        <v>0.79689370222334499</v>
      </c>
      <c r="F7" s="4">
        <v>0.28000000000000003</v>
      </c>
      <c r="J7" t="s">
        <v>100</v>
      </c>
      <c r="K7" s="11" t="e">
        <f>INDEX($A$2:$A$119, MATCH(J7,$C$2:$C$119,0))</f>
        <v>#N/A</v>
      </c>
    </row>
    <row r="8" spans="1:14" x14ac:dyDescent="0.3">
      <c r="A8" s="2" t="s">
        <v>626</v>
      </c>
      <c r="B8" s="2" t="s">
        <v>429</v>
      </c>
      <c r="C8" s="2" t="s">
        <v>430</v>
      </c>
      <c r="D8" s="2" t="s">
        <v>6</v>
      </c>
      <c r="E8" s="3">
        <v>0.80779107718512599</v>
      </c>
      <c r="F8" s="4">
        <v>0.23</v>
      </c>
      <c r="J8" t="s">
        <v>114</v>
      </c>
      <c r="K8" s="11" t="e">
        <f>INDEX($A$2:$A$119, MATCH(J8,$C$2:$C$119,0))</f>
        <v>#N/A</v>
      </c>
    </row>
    <row r="9" spans="1:14" x14ac:dyDescent="0.3">
      <c r="A9" s="2" t="s">
        <v>626</v>
      </c>
      <c r="B9" s="2" t="s">
        <v>171</v>
      </c>
      <c r="C9" s="2" t="s">
        <v>172</v>
      </c>
      <c r="D9" s="2" t="s">
        <v>9</v>
      </c>
      <c r="E9" s="3">
        <v>0.84411399797326203</v>
      </c>
      <c r="F9" s="4">
        <v>0.2</v>
      </c>
      <c r="J9" t="s">
        <v>232</v>
      </c>
      <c r="K9" s="11" t="e">
        <f>INDEX($A$2:$A$119, MATCH(J9,$C$2:$C$119,0))</f>
        <v>#N/A</v>
      </c>
    </row>
    <row r="10" spans="1:14" x14ac:dyDescent="0.3">
      <c r="A10" s="2" t="s">
        <v>626</v>
      </c>
      <c r="B10" s="2" t="s">
        <v>579</v>
      </c>
      <c r="C10" s="2" t="s">
        <v>580</v>
      </c>
      <c r="D10" s="2" t="s">
        <v>18</v>
      </c>
      <c r="E10" s="3">
        <v>0.89244276294134695</v>
      </c>
      <c r="F10" s="4">
        <v>0.25</v>
      </c>
    </row>
    <row r="11" spans="1:14" x14ac:dyDescent="0.3">
      <c r="A11" s="2" t="s">
        <v>626</v>
      </c>
      <c r="B11" s="2" t="s">
        <v>603</v>
      </c>
      <c r="C11" s="2" t="s">
        <v>604</v>
      </c>
      <c r="D11" s="2" t="s">
        <v>18</v>
      </c>
      <c r="E11" s="3">
        <v>0.90904989573266504</v>
      </c>
      <c r="F11" s="4">
        <v>0.14000000000000001</v>
      </c>
    </row>
    <row r="12" spans="1:14" x14ac:dyDescent="0.3">
      <c r="A12" s="2" t="s">
        <v>626</v>
      </c>
      <c r="B12" s="2" t="s">
        <v>421</v>
      </c>
      <c r="C12" s="2" t="s">
        <v>422</v>
      </c>
      <c r="D12" s="2" t="s">
        <v>9</v>
      </c>
      <c r="E12" s="3">
        <v>0.94487222812091698</v>
      </c>
      <c r="F12" s="4">
        <v>0.19</v>
      </c>
    </row>
    <row r="13" spans="1:14" x14ac:dyDescent="0.3">
      <c r="A13" s="2" t="s">
        <v>626</v>
      </c>
      <c r="B13" s="2" t="s">
        <v>509</v>
      </c>
      <c r="C13" s="2" t="s">
        <v>510</v>
      </c>
      <c r="D13" s="2" t="s">
        <v>9</v>
      </c>
      <c r="E13" s="3">
        <v>0.94704555528041401</v>
      </c>
      <c r="F13" s="4">
        <v>0.2</v>
      </c>
    </row>
    <row r="14" spans="1:14" x14ac:dyDescent="0.3">
      <c r="A14" s="2" t="s">
        <v>626</v>
      </c>
      <c r="B14" s="2" t="s">
        <v>593</v>
      </c>
      <c r="C14" s="2" t="s">
        <v>594</v>
      </c>
      <c r="D14" s="2" t="s">
        <v>6</v>
      </c>
      <c r="E14" s="3">
        <v>0.995006341552096</v>
      </c>
      <c r="F14" s="4">
        <v>0.23</v>
      </c>
    </row>
    <row r="15" spans="1:14" x14ac:dyDescent="0.3">
      <c r="A15" s="2" t="s">
        <v>626</v>
      </c>
      <c r="B15" s="2" t="s">
        <v>29</v>
      </c>
      <c r="C15" s="2" t="s">
        <v>30</v>
      </c>
      <c r="D15" s="2" t="s">
        <v>18</v>
      </c>
      <c r="E15" s="3">
        <v>1.0058396881569101</v>
      </c>
      <c r="F15" s="4">
        <v>0.23</v>
      </c>
    </row>
    <row r="16" spans="1:14" x14ac:dyDescent="0.3">
      <c r="A16" s="2" t="s">
        <v>626</v>
      </c>
      <c r="B16" s="2" t="s">
        <v>191</v>
      </c>
      <c r="C16" s="2" t="s">
        <v>192</v>
      </c>
      <c r="D16" s="2" t="s">
        <v>18</v>
      </c>
      <c r="E16" s="3">
        <v>1.01794963341252</v>
      </c>
      <c r="F16" s="4">
        <v>0.27</v>
      </c>
    </row>
    <row r="17" spans="1:6" x14ac:dyDescent="0.3">
      <c r="A17" s="2" t="s">
        <v>626</v>
      </c>
      <c r="B17" s="2" t="s">
        <v>537</v>
      </c>
      <c r="C17" s="2" t="s">
        <v>538</v>
      </c>
      <c r="D17" s="2" t="s">
        <v>18</v>
      </c>
      <c r="E17" s="3">
        <v>1.04859529837418</v>
      </c>
      <c r="F17" s="4">
        <v>0.18</v>
      </c>
    </row>
    <row r="18" spans="1:6" x14ac:dyDescent="0.3">
      <c r="A18" s="2" t="s">
        <v>626</v>
      </c>
      <c r="B18" s="2" t="s">
        <v>195</v>
      </c>
      <c r="C18" s="2" t="s">
        <v>196</v>
      </c>
      <c r="D18" s="2" t="s">
        <v>9</v>
      </c>
      <c r="E18" s="3">
        <v>1.05767603825127</v>
      </c>
      <c r="F18" s="4">
        <v>0.13</v>
      </c>
    </row>
    <row r="19" spans="1:6" x14ac:dyDescent="0.3">
      <c r="A19" s="2" t="s">
        <v>626</v>
      </c>
      <c r="B19" s="2" t="s">
        <v>567</v>
      </c>
      <c r="C19" s="2" t="s">
        <v>568</v>
      </c>
      <c r="D19" s="2" t="s">
        <v>18</v>
      </c>
      <c r="E19" s="3">
        <v>1.10764421851438</v>
      </c>
      <c r="F19" s="4">
        <v>0.25</v>
      </c>
    </row>
    <row r="20" spans="1:6" x14ac:dyDescent="0.3">
      <c r="A20" s="2" t="s">
        <v>626</v>
      </c>
      <c r="B20" s="2" t="s">
        <v>553</v>
      </c>
      <c r="C20" s="2" t="s">
        <v>554</v>
      </c>
      <c r="D20" s="2" t="s">
        <v>18</v>
      </c>
      <c r="E20" s="3">
        <v>1.1156496531409701</v>
      </c>
      <c r="F20" s="4">
        <v>0.23</v>
      </c>
    </row>
    <row r="21" spans="1:6" x14ac:dyDescent="0.3">
      <c r="A21" s="2" t="s">
        <v>626</v>
      </c>
      <c r="B21" s="2" t="s">
        <v>16</v>
      </c>
      <c r="C21" s="2" t="s">
        <v>17</v>
      </c>
      <c r="D21" s="2" t="s">
        <v>18</v>
      </c>
      <c r="E21" s="3">
        <v>1.1216027999340299</v>
      </c>
      <c r="F21" s="4">
        <v>0.24</v>
      </c>
    </row>
    <row r="22" spans="1:6" x14ac:dyDescent="0.3">
      <c r="A22" s="2" t="s">
        <v>626</v>
      </c>
      <c r="B22" s="2" t="s">
        <v>511</v>
      </c>
      <c r="C22" s="2" t="s">
        <v>512</v>
      </c>
      <c r="D22" s="2" t="s">
        <v>9</v>
      </c>
      <c r="E22" s="3">
        <v>1.1425087831782501</v>
      </c>
      <c r="F22" s="4">
        <v>0.27</v>
      </c>
    </row>
    <row r="23" spans="1:6" x14ac:dyDescent="0.3">
      <c r="A23" s="2" t="s">
        <v>626</v>
      </c>
      <c r="B23" s="2" t="s">
        <v>465</v>
      </c>
      <c r="C23" s="2" t="s">
        <v>466</v>
      </c>
      <c r="D23" s="2" t="s">
        <v>18</v>
      </c>
      <c r="E23" s="3">
        <v>1.14812630380588</v>
      </c>
      <c r="F23" s="4">
        <v>0.19</v>
      </c>
    </row>
    <row r="24" spans="1:6" x14ac:dyDescent="0.3">
      <c r="A24" s="2" t="s">
        <v>626</v>
      </c>
      <c r="B24" s="2" t="s">
        <v>123</v>
      </c>
      <c r="C24" s="2" t="s">
        <v>124</v>
      </c>
      <c r="D24" s="2" t="s">
        <v>18</v>
      </c>
      <c r="E24" s="3">
        <v>1.1502600647532799</v>
      </c>
      <c r="F24" s="4">
        <v>0.12</v>
      </c>
    </row>
    <row r="25" spans="1:6" x14ac:dyDescent="0.3">
      <c r="A25" s="2" t="s">
        <v>626</v>
      </c>
      <c r="B25" s="2" t="s">
        <v>169</v>
      </c>
      <c r="C25" s="2" t="s">
        <v>170</v>
      </c>
      <c r="D25" s="2" t="s">
        <v>18</v>
      </c>
      <c r="E25" s="3">
        <v>1.15222905136162</v>
      </c>
      <c r="F25" s="4">
        <v>0.2</v>
      </c>
    </row>
    <row r="26" spans="1:6" x14ac:dyDescent="0.3">
      <c r="A26" s="2" t="s">
        <v>626</v>
      </c>
      <c r="B26" s="2" t="s">
        <v>309</v>
      </c>
      <c r="C26" s="2" t="s">
        <v>310</v>
      </c>
      <c r="D26" s="2" t="s">
        <v>18</v>
      </c>
      <c r="E26" s="3">
        <v>1.1876902263054501</v>
      </c>
      <c r="F26" s="4">
        <v>0.17</v>
      </c>
    </row>
    <row r="27" spans="1:6" x14ac:dyDescent="0.3">
      <c r="A27" s="2" t="s">
        <v>626</v>
      </c>
      <c r="B27" s="2" t="s">
        <v>333</v>
      </c>
      <c r="C27" s="2" t="s">
        <v>334</v>
      </c>
      <c r="D27" s="2" t="s">
        <v>18</v>
      </c>
      <c r="E27" s="3">
        <v>1.20556738620389</v>
      </c>
      <c r="F27" s="4">
        <v>0.17</v>
      </c>
    </row>
    <row r="28" spans="1:6" x14ac:dyDescent="0.3">
      <c r="A28" s="2" t="s">
        <v>626</v>
      </c>
      <c r="B28" s="2" t="s">
        <v>591</v>
      </c>
      <c r="C28" s="2" t="s">
        <v>592</v>
      </c>
      <c r="D28" s="2" t="s">
        <v>18</v>
      </c>
      <c r="E28" s="3">
        <v>1.2094158486981901</v>
      </c>
      <c r="F28" s="4">
        <v>0.17</v>
      </c>
    </row>
    <row r="29" spans="1:6" x14ac:dyDescent="0.3">
      <c r="A29" s="2" t="s">
        <v>626</v>
      </c>
      <c r="B29" s="2" t="s">
        <v>227</v>
      </c>
      <c r="C29" s="2" t="s">
        <v>228</v>
      </c>
      <c r="D29" s="2" t="s">
        <v>9</v>
      </c>
      <c r="E29" s="3">
        <v>1.2119950335679801</v>
      </c>
      <c r="F29" s="4">
        <v>0.12</v>
      </c>
    </row>
    <row r="30" spans="1:6" x14ac:dyDescent="0.3">
      <c r="A30" s="2" t="s">
        <v>626</v>
      </c>
      <c r="B30" s="2" t="s">
        <v>125</v>
      </c>
      <c r="C30" s="2" t="s">
        <v>126</v>
      </c>
      <c r="D30" s="2" t="s">
        <v>18</v>
      </c>
      <c r="E30" s="3">
        <v>1.22772030910389</v>
      </c>
      <c r="F30" s="4">
        <v>0.19</v>
      </c>
    </row>
    <row r="31" spans="1:6" x14ac:dyDescent="0.3">
      <c r="A31" s="2" t="s">
        <v>626</v>
      </c>
      <c r="B31" s="2" t="s">
        <v>577</v>
      </c>
      <c r="C31" s="2" t="s">
        <v>578</v>
      </c>
      <c r="D31" s="2" t="s">
        <v>6</v>
      </c>
      <c r="E31" s="3">
        <v>1.23203022054887</v>
      </c>
      <c r="F31" s="4">
        <v>0.27</v>
      </c>
    </row>
    <row r="32" spans="1:6" x14ac:dyDescent="0.3">
      <c r="A32" s="2" t="s">
        <v>626</v>
      </c>
      <c r="B32" s="2" t="s">
        <v>607</v>
      </c>
      <c r="C32" s="2" t="s">
        <v>608</v>
      </c>
      <c r="D32" s="2" t="s">
        <v>6</v>
      </c>
      <c r="E32" s="3">
        <v>1.2492929822826</v>
      </c>
      <c r="F32" s="4">
        <v>0.22</v>
      </c>
    </row>
    <row r="33" spans="1:6" x14ac:dyDescent="0.3">
      <c r="A33" s="2" t="s">
        <v>626</v>
      </c>
      <c r="B33" s="2" t="s">
        <v>211</v>
      </c>
      <c r="C33" s="2" t="s">
        <v>212</v>
      </c>
      <c r="D33" s="2" t="s">
        <v>18</v>
      </c>
      <c r="E33" s="3">
        <v>1.2617705394461201</v>
      </c>
      <c r="F33" s="4">
        <v>0.23</v>
      </c>
    </row>
    <row r="34" spans="1:6" x14ac:dyDescent="0.3">
      <c r="A34" s="2" t="s">
        <v>626</v>
      </c>
      <c r="B34" s="2" t="s">
        <v>485</v>
      </c>
      <c r="C34" s="2" t="s">
        <v>486</v>
      </c>
      <c r="D34" s="2" t="s">
        <v>9</v>
      </c>
      <c r="E34" s="3">
        <v>1.27866214746941</v>
      </c>
      <c r="F34" s="4">
        <v>0.08</v>
      </c>
    </row>
    <row r="35" spans="1:6" x14ac:dyDescent="0.3">
      <c r="A35" s="2" t="s">
        <v>626</v>
      </c>
      <c r="B35" s="2" t="s">
        <v>23</v>
      </c>
      <c r="C35" s="2" t="s">
        <v>24</v>
      </c>
      <c r="D35" s="2" t="s">
        <v>18</v>
      </c>
      <c r="E35" s="3">
        <v>1.3089680849819101</v>
      </c>
      <c r="F35" s="4">
        <v>0.12</v>
      </c>
    </row>
    <row r="36" spans="1:6" x14ac:dyDescent="0.3">
      <c r="A36" s="2" t="s">
        <v>626</v>
      </c>
      <c r="B36" s="2" t="s">
        <v>585</v>
      </c>
      <c r="C36" s="2" t="s">
        <v>586</v>
      </c>
      <c r="D36" s="2" t="s">
        <v>6</v>
      </c>
      <c r="E36" s="3">
        <v>1.3131051808240899</v>
      </c>
      <c r="F36" s="4">
        <v>0.19</v>
      </c>
    </row>
    <row r="37" spans="1:6" x14ac:dyDescent="0.3">
      <c r="A37" s="2" t="s">
        <v>626</v>
      </c>
      <c r="B37" s="2" t="s">
        <v>261</v>
      </c>
      <c r="C37" s="2" t="s">
        <v>262</v>
      </c>
      <c r="D37" s="2" t="s">
        <v>18</v>
      </c>
      <c r="E37" s="3">
        <v>1.3180550933797099</v>
      </c>
      <c r="F37" s="4">
        <v>0.27</v>
      </c>
    </row>
    <row r="38" spans="1:6" x14ac:dyDescent="0.3">
      <c r="A38" s="2" t="s">
        <v>626</v>
      </c>
      <c r="B38" s="2" t="s">
        <v>129</v>
      </c>
      <c r="C38" s="2" t="s">
        <v>130</v>
      </c>
      <c r="D38" s="2" t="s">
        <v>9</v>
      </c>
      <c r="E38" s="3">
        <v>1.31918504913982</v>
      </c>
      <c r="F38" s="4">
        <v>0.22</v>
      </c>
    </row>
    <row r="39" spans="1:6" x14ac:dyDescent="0.3">
      <c r="A39" s="2" t="s">
        <v>626</v>
      </c>
      <c r="B39" s="2" t="s">
        <v>431</v>
      </c>
      <c r="C39" s="2" t="s">
        <v>432</v>
      </c>
      <c r="D39" s="2" t="s">
        <v>6</v>
      </c>
      <c r="E39" s="3">
        <v>1.3261561742086101</v>
      </c>
      <c r="F39" s="4">
        <v>0.26</v>
      </c>
    </row>
    <row r="40" spans="1:6" x14ac:dyDescent="0.3">
      <c r="A40" s="2" t="s">
        <v>626</v>
      </c>
      <c r="B40" s="2" t="s">
        <v>371</v>
      </c>
      <c r="C40" s="2" t="s">
        <v>372</v>
      </c>
      <c r="D40" s="2" t="s">
        <v>18</v>
      </c>
      <c r="E40" s="3">
        <v>1.3588549376260901</v>
      </c>
      <c r="F40" s="4">
        <v>0.19</v>
      </c>
    </row>
    <row r="41" spans="1:6" x14ac:dyDescent="0.3">
      <c r="A41" s="2" t="s">
        <v>626</v>
      </c>
      <c r="B41" s="2" t="s">
        <v>159</v>
      </c>
      <c r="C41" s="2" t="s">
        <v>160</v>
      </c>
      <c r="D41" s="2" t="s">
        <v>9</v>
      </c>
      <c r="E41" s="3">
        <v>1.3621009657753</v>
      </c>
      <c r="F41" s="4">
        <v>0.26</v>
      </c>
    </row>
    <row r="42" spans="1:6" x14ac:dyDescent="0.3">
      <c r="A42" s="2" t="s">
        <v>626</v>
      </c>
      <c r="B42" s="2" t="s">
        <v>471</v>
      </c>
      <c r="C42" s="2" t="s">
        <v>472</v>
      </c>
      <c r="D42" s="2" t="s">
        <v>9</v>
      </c>
      <c r="E42" s="3">
        <v>1.3816303451310801</v>
      </c>
      <c r="F42" s="4">
        <v>0.19</v>
      </c>
    </row>
    <row r="43" spans="1:6" x14ac:dyDescent="0.3">
      <c r="A43" s="2" t="s">
        <v>626</v>
      </c>
      <c r="B43" s="2" t="s">
        <v>363</v>
      </c>
      <c r="C43" s="2" t="s">
        <v>364</v>
      </c>
      <c r="D43" s="2" t="s">
        <v>18</v>
      </c>
      <c r="E43" s="3">
        <v>1.38535867856255</v>
      </c>
      <c r="F43" s="4">
        <v>0.21</v>
      </c>
    </row>
    <row r="44" spans="1:6" x14ac:dyDescent="0.3">
      <c r="A44" s="2" t="s">
        <v>626</v>
      </c>
      <c r="B44" s="2" t="s">
        <v>605</v>
      </c>
      <c r="C44" s="2" t="s">
        <v>606</v>
      </c>
      <c r="D44" s="2" t="s">
        <v>18</v>
      </c>
      <c r="E44" s="3">
        <v>1.4224156669925501</v>
      </c>
      <c r="F44" s="4">
        <v>0.12</v>
      </c>
    </row>
    <row r="45" spans="1:6" x14ac:dyDescent="0.3">
      <c r="A45" s="2" t="s">
        <v>626</v>
      </c>
      <c r="B45" s="2" t="s">
        <v>165</v>
      </c>
      <c r="C45" s="2" t="s">
        <v>166</v>
      </c>
      <c r="D45" s="2" t="s">
        <v>18</v>
      </c>
      <c r="E45" s="3">
        <v>1.43556204779356</v>
      </c>
      <c r="F45" s="4">
        <v>0.14000000000000001</v>
      </c>
    </row>
    <row r="46" spans="1:6" x14ac:dyDescent="0.3">
      <c r="A46" s="2" t="s">
        <v>626</v>
      </c>
      <c r="B46" s="2" t="s">
        <v>303</v>
      </c>
      <c r="C46" s="2" t="s">
        <v>304</v>
      </c>
      <c r="D46" s="2" t="s">
        <v>18</v>
      </c>
      <c r="E46" s="3">
        <v>1.43567739098536</v>
      </c>
      <c r="F46" s="4">
        <v>0.19</v>
      </c>
    </row>
    <row r="47" spans="1:6" x14ac:dyDescent="0.3">
      <c r="A47" s="2" t="s">
        <v>626</v>
      </c>
      <c r="B47" s="2" t="s">
        <v>555</v>
      </c>
      <c r="C47" s="2" t="s">
        <v>556</v>
      </c>
      <c r="D47" s="2" t="s">
        <v>18</v>
      </c>
      <c r="E47" s="3">
        <v>1.4458800696435701</v>
      </c>
      <c r="F47" s="4">
        <v>0.25</v>
      </c>
    </row>
    <row r="48" spans="1:6" x14ac:dyDescent="0.3">
      <c r="A48" s="2" t="s">
        <v>626</v>
      </c>
      <c r="B48" s="2" t="s">
        <v>477</v>
      </c>
      <c r="C48" s="2" t="s">
        <v>478</v>
      </c>
      <c r="D48" s="2" t="s">
        <v>18</v>
      </c>
      <c r="E48" s="3">
        <v>1.4498163621900799</v>
      </c>
      <c r="F48" s="4">
        <v>0.11</v>
      </c>
    </row>
    <row r="49" spans="1:6" x14ac:dyDescent="0.3">
      <c r="A49" s="2" t="s">
        <v>626</v>
      </c>
      <c r="B49" s="2" t="s">
        <v>415</v>
      </c>
      <c r="C49" s="2" t="s">
        <v>416</v>
      </c>
      <c r="D49" s="2" t="s">
        <v>6</v>
      </c>
      <c r="E49" s="3">
        <v>1.45516075522648</v>
      </c>
      <c r="F49" s="4">
        <v>0.2</v>
      </c>
    </row>
    <row r="50" spans="1:6" x14ac:dyDescent="0.3">
      <c r="A50" s="2" t="s">
        <v>626</v>
      </c>
      <c r="B50" s="2" t="s">
        <v>353</v>
      </c>
      <c r="C50" s="2" t="s">
        <v>354</v>
      </c>
      <c r="D50" s="2" t="s">
        <v>18</v>
      </c>
      <c r="E50" s="3">
        <v>1.49153896499854</v>
      </c>
      <c r="F50" s="4">
        <v>0.19</v>
      </c>
    </row>
    <row r="51" spans="1:6" x14ac:dyDescent="0.3">
      <c r="A51" s="2" t="s">
        <v>626</v>
      </c>
      <c r="B51" s="2" t="s">
        <v>127</v>
      </c>
      <c r="C51" s="2" t="s">
        <v>128</v>
      </c>
      <c r="D51" s="2" t="s">
        <v>18</v>
      </c>
      <c r="E51" s="3">
        <v>1.5000630687068399</v>
      </c>
      <c r="F51" s="4">
        <v>0.16</v>
      </c>
    </row>
    <row r="52" spans="1:6" x14ac:dyDescent="0.3">
      <c r="A52" s="2" t="s">
        <v>626</v>
      </c>
      <c r="B52" s="2" t="s">
        <v>445</v>
      </c>
      <c r="C52" s="2" t="s">
        <v>446</v>
      </c>
      <c r="D52" s="2" t="s">
        <v>9</v>
      </c>
      <c r="E52" s="3">
        <v>1.50021843428696</v>
      </c>
      <c r="F52" s="4">
        <v>0.27</v>
      </c>
    </row>
    <row r="53" spans="1:6" x14ac:dyDescent="0.3">
      <c r="A53" s="2" t="s">
        <v>626</v>
      </c>
      <c r="B53" s="2" t="s">
        <v>587</v>
      </c>
      <c r="C53" s="2" t="s">
        <v>588</v>
      </c>
      <c r="D53" s="2" t="s">
        <v>6</v>
      </c>
      <c r="E53" s="3">
        <v>1.5061951671917799</v>
      </c>
      <c r="F53" s="4">
        <v>0.22</v>
      </c>
    </row>
    <row r="54" spans="1:6" x14ac:dyDescent="0.3">
      <c r="A54" s="2" t="s">
        <v>626</v>
      </c>
      <c r="B54" s="2" t="s">
        <v>223</v>
      </c>
      <c r="C54" s="2" t="s">
        <v>224</v>
      </c>
      <c r="D54" s="2" t="s">
        <v>9</v>
      </c>
      <c r="E54" s="3">
        <v>1.53448570953304</v>
      </c>
      <c r="F54" s="4">
        <v>0.13</v>
      </c>
    </row>
    <row r="55" spans="1:6" x14ac:dyDescent="0.3">
      <c r="A55" s="2" t="s">
        <v>626</v>
      </c>
      <c r="B55" s="2" t="s">
        <v>69</v>
      </c>
      <c r="C55" s="2" t="s">
        <v>70</v>
      </c>
      <c r="D55" s="2" t="s">
        <v>18</v>
      </c>
      <c r="E55" s="3">
        <v>1.55504578738426</v>
      </c>
      <c r="F55" s="4">
        <v>0.16</v>
      </c>
    </row>
    <row r="56" spans="1:6" x14ac:dyDescent="0.3">
      <c r="A56" s="2" t="s">
        <v>626</v>
      </c>
      <c r="B56" s="2" t="s">
        <v>453</v>
      </c>
      <c r="C56" s="2" t="s">
        <v>454</v>
      </c>
      <c r="D56" s="2" t="s">
        <v>9</v>
      </c>
      <c r="E56" s="3">
        <v>1.59549722815907</v>
      </c>
      <c r="F56" s="4">
        <v>0.18</v>
      </c>
    </row>
    <row r="57" spans="1:6" x14ac:dyDescent="0.3">
      <c r="A57" s="2" t="s">
        <v>626</v>
      </c>
      <c r="B57" s="2" t="s">
        <v>163</v>
      </c>
      <c r="C57" s="2" t="s">
        <v>164</v>
      </c>
      <c r="D57" s="2" t="s">
        <v>18</v>
      </c>
      <c r="E57" s="3">
        <v>1.59941047910321</v>
      </c>
      <c r="F57" s="4">
        <v>0.21</v>
      </c>
    </row>
    <row r="58" spans="1:6" x14ac:dyDescent="0.3">
      <c r="A58" s="2" t="s">
        <v>626</v>
      </c>
      <c r="B58" s="2" t="s">
        <v>595</v>
      </c>
      <c r="C58" s="2" t="s">
        <v>596</v>
      </c>
      <c r="D58" s="2" t="s">
        <v>18</v>
      </c>
      <c r="E58" s="3">
        <v>1.60914355352972</v>
      </c>
      <c r="F58" s="4">
        <v>0.25</v>
      </c>
    </row>
    <row r="59" spans="1:6" x14ac:dyDescent="0.3">
      <c r="A59" s="2" t="s">
        <v>626</v>
      </c>
      <c r="B59" s="2" t="s">
        <v>563</v>
      </c>
      <c r="C59" s="2" t="s">
        <v>564</v>
      </c>
      <c r="D59" s="2" t="s">
        <v>18</v>
      </c>
      <c r="E59" s="3">
        <v>1.6178424009441901</v>
      </c>
      <c r="F59" s="4">
        <v>0.09</v>
      </c>
    </row>
    <row r="60" spans="1:6" x14ac:dyDescent="0.3">
      <c r="A60" s="2" t="s">
        <v>626</v>
      </c>
      <c r="B60" s="2" t="s">
        <v>289</v>
      </c>
      <c r="C60" s="2" t="s">
        <v>290</v>
      </c>
      <c r="D60" s="2" t="s">
        <v>18</v>
      </c>
      <c r="E60" s="3">
        <v>1.6368299644156801</v>
      </c>
      <c r="F60" s="4">
        <v>0.27</v>
      </c>
    </row>
    <row r="61" spans="1:6" x14ac:dyDescent="0.3">
      <c r="A61" s="2" t="s">
        <v>626</v>
      </c>
      <c r="B61" s="2" t="s">
        <v>375</v>
      </c>
      <c r="C61" s="2" t="s">
        <v>376</v>
      </c>
      <c r="D61" s="2" t="s">
        <v>18</v>
      </c>
      <c r="E61" s="3">
        <v>1.6579282882452699</v>
      </c>
      <c r="F61" s="4">
        <v>0.28000000000000003</v>
      </c>
    </row>
    <row r="62" spans="1:6" x14ac:dyDescent="0.3">
      <c r="A62" s="2" t="s">
        <v>626</v>
      </c>
      <c r="B62" s="2" t="s">
        <v>233</v>
      </c>
      <c r="C62" s="2" t="s">
        <v>234</v>
      </c>
      <c r="D62" s="2" t="s">
        <v>9</v>
      </c>
      <c r="E62" s="3">
        <v>1.6979338360143601</v>
      </c>
      <c r="F62" s="4">
        <v>0.16</v>
      </c>
    </row>
    <row r="63" spans="1:6" x14ac:dyDescent="0.3">
      <c r="A63" s="2" t="s">
        <v>626</v>
      </c>
      <c r="B63" s="2" t="s">
        <v>35</v>
      </c>
      <c r="C63" s="2" t="s">
        <v>36</v>
      </c>
      <c r="D63" s="2" t="s">
        <v>18</v>
      </c>
      <c r="E63" s="3">
        <v>1.7043554672888199</v>
      </c>
      <c r="F63" s="4">
        <v>0.17</v>
      </c>
    </row>
    <row r="64" spans="1:6" x14ac:dyDescent="0.3">
      <c r="A64" s="2" t="s">
        <v>626</v>
      </c>
      <c r="B64" s="2" t="s">
        <v>385</v>
      </c>
      <c r="C64" s="2" t="s">
        <v>386</v>
      </c>
      <c r="D64" s="2" t="s">
        <v>18</v>
      </c>
      <c r="E64" s="3">
        <v>1.7164838599390499</v>
      </c>
      <c r="F64" s="4">
        <v>0.16</v>
      </c>
    </row>
    <row r="65" spans="1:6" x14ac:dyDescent="0.3">
      <c r="A65" s="2" t="s">
        <v>626</v>
      </c>
      <c r="B65" s="2" t="s">
        <v>373</v>
      </c>
      <c r="C65" s="2" t="s">
        <v>374</v>
      </c>
      <c r="D65" s="2" t="s">
        <v>18</v>
      </c>
      <c r="E65" s="3">
        <v>1.7216413944205</v>
      </c>
      <c r="F65" s="4">
        <v>0.09</v>
      </c>
    </row>
    <row r="66" spans="1:6" x14ac:dyDescent="0.3">
      <c r="A66" s="2" t="s">
        <v>626</v>
      </c>
      <c r="B66" s="2" t="s">
        <v>559</v>
      </c>
      <c r="C66" s="2" t="s">
        <v>560</v>
      </c>
      <c r="D66" s="2" t="s">
        <v>18</v>
      </c>
      <c r="E66" s="3">
        <v>1.7257396593477199</v>
      </c>
      <c r="F66" s="4">
        <v>0.13</v>
      </c>
    </row>
    <row r="67" spans="1:6" x14ac:dyDescent="0.3">
      <c r="A67" s="2" t="s">
        <v>626</v>
      </c>
      <c r="B67" s="2" t="s">
        <v>387</v>
      </c>
      <c r="C67" s="2" t="s">
        <v>388</v>
      </c>
      <c r="D67" s="2" t="s">
        <v>18</v>
      </c>
      <c r="E67" s="3">
        <v>1.7740189051603099</v>
      </c>
      <c r="F67" s="4">
        <v>0.24</v>
      </c>
    </row>
    <row r="68" spans="1:6" x14ac:dyDescent="0.3">
      <c r="A68" s="2" t="s">
        <v>626</v>
      </c>
      <c r="B68" s="2" t="s">
        <v>389</v>
      </c>
      <c r="C68" s="2" t="s">
        <v>390</v>
      </c>
      <c r="D68" s="2" t="s">
        <v>18</v>
      </c>
      <c r="E68" s="3">
        <v>1.7906788795094</v>
      </c>
      <c r="F68" s="4">
        <v>0.26</v>
      </c>
    </row>
    <row r="69" spans="1:6" x14ac:dyDescent="0.3">
      <c r="A69" s="2" t="s">
        <v>626</v>
      </c>
      <c r="B69" s="2" t="s">
        <v>403</v>
      </c>
      <c r="C69" s="2" t="s">
        <v>404</v>
      </c>
      <c r="D69" s="2" t="s">
        <v>6</v>
      </c>
      <c r="E69" s="3">
        <v>1.7997246051876199</v>
      </c>
      <c r="F69" s="4">
        <v>0.24</v>
      </c>
    </row>
    <row r="70" spans="1:6" x14ac:dyDescent="0.3">
      <c r="A70" s="2" t="s">
        <v>626</v>
      </c>
      <c r="B70" s="2" t="s">
        <v>401</v>
      </c>
      <c r="C70" s="2" t="s">
        <v>402</v>
      </c>
      <c r="D70" s="2" t="s">
        <v>18</v>
      </c>
      <c r="E70" s="3">
        <v>1.8627152435794301</v>
      </c>
      <c r="F70" s="4">
        <v>0.25</v>
      </c>
    </row>
    <row r="71" spans="1:6" x14ac:dyDescent="0.3">
      <c r="A71" s="2" t="s">
        <v>626</v>
      </c>
      <c r="B71" s="2" t="s">
        <v>189</v>
      </c>
      <c r="C71" s="2" t="s">
        <v>190</v>
      </c>
      <c r="D71" s="2" t="s">
        <v>9</v>
      </c>
      <c r="E71" s="3">
        <v>1.8931684109729701</v>
      </c>
      <c r="F71" s="4">
        <v>9.9999999999999895E-2</v>
      </c>
    </row>
    <row r="72" spans="1:6" x14ac:dyDescent="0.3">
      <c r="A72" s="2" t="s">
        <v>626</v>
      </c>
      <c r="B72" s="2" t="s">
        <v>253</v>
      </c>
      <c r="C72" s="2" t="s">
        <v>254</v>
      </c>
      <c r="D72" s="2" t="s">
        <v>18</v>
      </c>
      <c r="E72" s="3">
        <v>1.89748756719135</v>
      </c>
      <c r="F72" s="4">
        <v>0.27</v>
      </c>
    </row>
    <row r="73" spans="1:6" x14ac:dyDescent="0.3">
      <c r="A73" s="2" t="s">
        <v>626</v>
      </c>
      <c r="B73" s="2" t="s">
        <v>319</v>
      </c>
      <c r="C73" s="2" t="s">
        <v>320</v>
      </c>
      <c r="D73" s="2" t="s">
        <v>18</v>
      </c>
      <c r="E73" s="3">
        <v>1.9039523582672799</v>
      </c>
      <c r="F73" s="4">
        <v>0.25</v>
      </c>
    </row>
    <row r="74" spans="1:6" x14ac:dyDescent="0.3">
      <c r="A74" s="2" t="s">
        <v>626</v>
      </c>
      <c r="B74" s="2" t="s">
        <v>119</v>
      </c>
      <c r="C74" s="2" t="s">
        <v>120</v>
      </c>
      <c r="D74" s="2" t="s">
        <v>18</v>
      </c>
      <c r="E74" s="3">
        <v>1.9067366593736901</v>
      </c>
      <c r="F74" s="4">
        <v>0.16</v>
      </c>
    </row>
    <row r="75" spans="1:6" x14ac:dyDescent="0.3">
      <c r="A75" s="2" t="s">
        <v>626</v>
      </c>
      <c r="B75" s="2" t="s">
        <v>57</v>
      </c>
      <c r="C75" s="2" t="s">
        <v>58</v>
      </c>
      <c r="D75" s="2" t="s">
        <v>18</v>
      </c>
      <c r="E75" s="3">
        <v>1.9513462216948301</v>
      </c>
      <c r="F75" s="4">
        <v>6.9999999999999896E-2</v>
      </c>
    </row>
    <row r="76" spans="1:6" x14ac:dyDescent="0.3">
      <c r="A76" s="2" t="s">
        <v>626</v>
      </c>
      <c r="B76" s="2" t="s">
        <v>449</v>
      </c>
      <c r="C76" s="2" t="s">
        <v>450</v>
      </c>
      <c r="D76" s="2" t="s">
        <v>9</v>
      </c>
      <c r="E76" s="3">
        <v>1.95606192243948</v>
      </c>
      <c r="F76" s="4">
        <v>0.23</v>
      </c>
    </row>
    <row r="77" spans="1:6" x14ac:dyDescent="0.3">
      <c r="A77" s="2" t="s">
        <v>626</v>
      </c>
      <c r="B77" s="2" t="s">
        <v>575</v>
      </c>
      <c r="C77" s="2" t="s">
        <v>576</v>
      </c>
      <c r="D77" s="2" t="s">
        <v>18</v>
      </c>
      <c r="E77" s="3">
        <v>1.96651656751449</v>
      </c>
      <c r="F77" s="4">
        <v>0.25</v>
      </c>
    </row>
    <row r="78" spans="1:6" x14ac:dyDescent="0.3">
      <c r="A78" s="2" t="s">
        <v>626</v>
      </c>
      <c r="B78" s="2" t="s">
        <v>323</v>
      </c>
      <c r="C78" s="2" t="s">
        <v>324</v>
      </c>
      <c r="D78" s="2" t="s">
        <v>18</v>
      </c>
      <c r="E78" s="3">
        <v>1.9826301078692601</v>
      </c>
      <c r="F78" s="4">
        <v>0.17</v>
      </c>
    </row>
    <row r="79" spans="1:6" x14ac:dyDescent="0.3">
      <c r="A79" s="2" t="s">
        <v>626</v>
      </c>
      <c r="B79" s="2" t="s">
        <v>49</v>
      </c>
      <c r="C79" s="2" t="s">
        <v>50</v>
      </c>
      <c r="D79" s="2" t="s">
        <v>18</v>
      </c>
      <c r="E79" s="3">
        <v>2.0043390241882602</v>
      </c>
      <c r="F79" s="4">
        <v>0.27</v>
      </c>
    </row>
    <row r="80" spans="1:6" x14ac:dyDescent="0.3">
      <c r="A80" s="2" t="s">
        <v>626</v>
      </c>
      <c r="B80" s="2" t="s">
        <v>349</v>
      </c>
      <c r="C80" s="2" t="s">
        <v>350</v>
      </c>
      <c r="D80" s="2" t="s">
        <v>6</v>
      </c>
      <c r="E80" s="3">
        <v>2.0437544087163699</v>
      </c>
      <c r="F80" s="4">
        <v>9.9999999999999895E-2</v>
      </c>
    </row>
    <row r="81" spans="1:6" x14ac:dyDescent="0.3">
      <c r="A81" s="2" t="s">
        <v>626</v>
      </c>
      <c r="B81" s="2" t="s">
        <v>55</v>
      </c>
      <c r="C81" s="2" t="s">
        <v>56</v>
      </c>
      <c r="D81" s="2" t="s">
        <v>18</v>
      </c>
      <c r="E81" s="3">
        <v>2.0642678144472</v>
      </c>
      <c r="F81" s="4">
        <v>0.14000000000000001</v>
      </c>
    </row>
    <row r="82" spans="1:6" x14ac:dyDescent="0.3">
      <c r="A82" s="2" t="s">
        <v>626</v>
      </c>
      <c r="B82" s="2" t="s">
        <v>455</v>
      </c>
      <c r="C82" s="2" t="s">
        <v>456</v>
      </c>
      <c r="D82" s="2" t="s">
        <v>6</v>
      </c>
      <c r="E82" s="3">
        <v>2.10576633054202</v>
      </c>
      <c r="F82" s="4">
        <v>0.23</v>
      </c>
    </row>
    <row r="83" spans="1:6" x14ac:dyDescent="0.3">
      <c r="A83" s="2" t="s">
        <v>626</v>
      </c>
      <c r="B83" s="2" t="s">
        <v>413</v>
      </c>
      <c r="C83" s="2" t="s">
        <v>414</v>
      </c>
      <c r="D83" s="2" t="s">
        <v>9</v>
      </c>
      <c r="E83" s="3">
        <v>2.1239774895943699</v>
      </c>
      <c r="F83" s="4">
        <v>0.16</v>
      </c>
    </row>
    <row r="84" spans="1:6" x14ac:dyDescent="0.3">
      <c r="A84" s="2" t="s">
        <v>626</v>
      </c>
      <c r="B84" s="2" t="s">
        <v>173</v>
      </c>
      <c r="C84" s="2" t="s">
        <v>174</v>
      </c>
      <c r="D84" s="2" t="s">
        <v>9</v>
      </c>
      <c r="E84" s="3">
        <v>2.1527717925524401</v>
      </c>
      <c r="F84" s="4">
        <v>0.23</v>
      </c>
    </row>
    <row r="85" spans="1:6" x14ac:dyDescent="0.3">
      <c r="A85" s="2" t="s">
        <v>626</v>
      </c>
      <c r="B85" s="2" t="s">
        <v>557</v>
      </c>
      <c r="C85" s="2" t="s">
        <v>558</v>
      </c>
      <c r="D85" s="2" t="s">
        <v>18</v>
      </c>
      <c r="E85" s="3">
        <v>2.2143832989836398</v>
      </c>
      <c r="F85" s="4">
        <v>0.14000000000000001</v>
      </c>
    </row>
    <row r="86" spans="1:6" x14ac:dyDescent="0.3">
      <c r="A86" s="2" t="s">
        <v>626</v>
      </c>
      <c r="B86" s="2" t="s">
        <v>21</v>
      </c>
      <c r="C86" s="2" t="s">
        <v>22</v>
      </c>
      <c r="D86" s="2" t="s">
        <v>18</v>
      </c>
      <c r="E86" s="3">
        <v>2.2532805802785001</v>
      </c>
      <c r="F86" s="4">
        <v>0.16</v>
      </c>
    </row>
    <row r="87" spans="1:6" x14ac:dyDescent="0.3">
      <c r="A87" s="2" t="s">
        <v>626</v>
      </c>
      <c r="B87" s="2" t="s">
        <v>27</v>
      </c>
      <c r="C87" s="2" t="s">
        <v>28</v>
      </c>
      <c r="D87" s="2" t="s">
        <v>18</v>
      </c>
      <c r="E87" s="3">
        <v>2.26436746796236</v>
      </c>
      <c r="F87" s="4">
        <v>0.25</v>
      </c>
    </row>
    <row r="88" spans="1:6" x14ac:dyDescent="0.3">
      <c r="A88" s="2" t="s">
        <v>626</v>
      </c>
      <c r="B88" s="2" t="s">
        <v>205</v>
      </c>
      <c r="C88" s="2" t="s">
        <v>206</v>
      </c>
      <c r="D88" s="2" t="s">
        <v>18</v>
      </c>
      <c r="E88" s="3">
        <v>2.2692281830916698</v>
      </c>
      <c r="F88" s="4">
        <v>0.25</v>
      </c>
    </row>
    <row r="89" spans="1:6" x14ac:dyDescent="0.3">
      <c r="A89" s="2" t="s">
        <v>626</v>
      </c>
      <c r="B89" s="2" t="s">
        <v>179</v>
      </c>
      <c r="C89" s="2" t="s">
        <v>180</v>
      </c>
      <c r="D89" s="2" t="s">
        <v>18</v>
      </c>
      <c r="E89" s="3">
        <v>2.3666744754685598</v>
      </c>
      <c r="F89" s="4">
        <v>0.26</v>
      </c>
    </row>
    <row r="90" spans="1:6" x14ac:dyDescent="0.3">
      <c r="A90" s="2" t="s">
        <v>626</v>
      </c>
      <c r="B90" s="2" t="s">
        <v>427</v>
      </c>
      <c r="C90" s="2" t="s">
        <v>428</v>
      </c>
      <c r="D90" s="2" t="s">
        <v>9</v>
      </c>
      <c r="E90" s="3">
        <v>2.3943409705090799</v>
      </c>
      <c r="F90" s="4">
        <v>0.22</v>
      </c>
    </row>
    <row r="91" spans="1:6" x14ac:dyDescent="0.3">
      <c r="A91" s="2" t="s">
        <v>626</v>
      </c>
      <c r="B91" s="2" t="s">
        <v>581</v>
      </c>
      <c r="C91" s="2" t="s">
        <v>582</v>
      </c>
      <c r="D91" s="2" t="s">
        <v>6</v>
      </c>
      <c r="E91" s="3">
        <v>2.41727626950812</v>
      </c>
      <c r="F91" s="4">
        <v>0.25</v>
      </c>
    </row>
    <row r="92" spans="1:6" x14ac:dyDescent="0.3">
      <c r="A92" s="2" t="s">
        <v>626</v>
      </c>
      <c r="B92" s="2" t="s">
        <v>217</v>
      </c>
      <c r="C92" s="2" t="s">
        <v>218</v>
      </c>
      <c r="D92" s="2" t="s">
        <v>18</v>
      </c>
      <c r="E92" s="3">
        <v>2.4347319041072901</v>
      </c>
      <c r="F92" s="4">
        <v>0.26</v>
      </c>
    </row>
    <row r="93" spans="1:6" x14ac:dyDescent="0.3">
      <c r="A93" s="2" t="s">
        <v>626</v>
      </c>
      <c r="B93" s="2" t="s">
        <v>14</v>
      </c>
      <c r="C93" s="2" t="s">
        <v>15</v>
      </c>
      <c r="D93" s="2" t="s">
        <v>6</v>
      </c>
      <c r="E93" s="3">
        <v>2.4405588643757898</v>
      </c>
      <c r="F93" s="4">
        <v>0.24</v>
      </c>
    </row>
    <row r="94" spans="1:6" x14ac:dyDescent="0.3">
      <c r="A94" s="2" t="s">
        <v>626</v>
      </c>
      <c r="B94" s="2" t="s">
        <v>297</v>
      </c>
      <c r="C94" s="2" t="s">
        <v>298</v>
      </c>
      <c r="D94" s="2" t="s">
        <v>18</v>
      </c>
      <c r="E94" s="3">
        <v>2.46787385080754</v>
      </c>
      <c r="F94" s="4">
        <v>0.12</v>
      </c>
    </row>
    <row r="95" spans="1:6" x14ac:dyDescent="0.3">
      <c r="A95" s="2" t="s">
        <v>626</v>
      </c>
      <c r="B95" s="2" t="s">
        <v>95</v>
      </c>
      <c r="C95" s="2" t="s">
        <v>96</v>
      </c>
      <c r="D95" s="2" t="s">
        <v>18</v>
      </c>
      <c r="E95" s="3">
        <v>2.4844570289106702</v>
      </c>
      <c r="F95" s="4">
        <v>0.21</v>
      </c>
    </row>
    <row r="96" spans="1:6" x14ac:dyDescent="0.3">
      <c r="A96" s="2" t="s">
        <v>626</v>
      </c>
      <c r="B96" s="2" t="s">
        <v>317</v>
      </c>
      <c r="C96" s="2" t="s">
        <v>318</v>
      </c>
      <c r="D96" s="2" t="s">
        <v>18</v>
      </c>
      <c r="E96" s="3">
        <v>2.54474035520321</v>
      </c>
      <c r="F96" s="4">
        <v>0.21</v>
      </c>
    </row>
    <row r="97" spans="1:6" x14ac:dyDescent="0.3">
      <c r="A97" s="2" t="s">
        <v>626</v>
      </c>
      <c r="B97" s="2" t="s">
        <v>589</v>
      </c>
      <c r="C97" s="2" t="s">
        <v>590</v>
      </c>
      <c r="D97" s="2" t="s">
        <v>18</v>
      </c>
      <c r="E97" s="3">
        <v>2.5451970332387401</v>
      </c>
      <c r="F97" s="4">
        <v>0.13</v>
      </c>
    </row>
    <row r="98" spans="1:6" x14ac:dyDescent="0.3">
      <c r="A98" s="2" t="s">
        <v>626</v>
      </c>
      <c r="B98" s="2" t="s">
        <v>399</v>
      </c>
      <c r="C98" s="2" t="s">
        <v>400</v>
      </c>
      <c r="D98" s="2" t="s">
        <v>18</v>
      </c>
      <c r="E98" s="3">
        <v>2.5845345193297402</v>
      </c>
      <c r="F98" s="4">
        <v>0.24</v>
      </c>
    </row>
    <row r="99" spans="1:6" x14ac:dyDescent="0.3">
      <c r="A99" s="2" t="s">
        <v>626</v>
      </c>
      <c r="B99" s="2" t="s">
        <v>243</v>
      </c>
      <c r="C99" s="2" t="s">
        <v>244</v>
      </c>
      <c r="D99" s="2" t="s">
        <v>9</v>
      </c>
      <c r="E99" s="3">
        <v>2.6052684653100799</v>
      </c>
      <c r="F99" s="4">
        <v>0.22</v>
      </c>
    </row>
    <row r="100" spans="1:6" x14ac:dyDescent="0.3">
      <c r="A100" s="2" t="s">
        <v>626</v>
      </c>
      <c r="B100" s="2" t="s">
        <v>221</v>
      </c>
      <c r="C100" s="2" t="s">
        <v>222</v>
      </c>
      <c r="D100" s="2" t="s">
        <v>9</v>
      </c>
      <c r="E100" s="3">
        <v>2.7097151692071701</v>
      </c>
      <c r="F100" s="4">
        <v>0.2</v>
      </c>
    </row>
    <row r="101" spans="1:6" x14ac:dyDescent="0.3">
      <c r="A101" s="2" t="s">
        <v>626</v>
      </c>
      <c r="B101" s="2" t="s">
        <v>481</v>
      </c>
      <c r="C101" s="2" t="s">
        <v>482</v>
      </c>
      <c r="D101" s="2" t="s">
        <v>9</v>
      </c>
      <c r="E101" s="3">
        <v>2.7435382021480899</v>
      </c>
      <c r="F101" s="4">
        <v>0.18</v>
      </c>
    </row>
    <row r="102" spans="1:6" x14ac:dyDescent="0.3">
      <c r="A102" s="2" t="s">
        <v>626</v>
      </c>
      <c r="B102" s="2" t="s">
        <v>199</v>
      </c>
      <c r="C102" s="2" t="s">
        <v>200</v>
      </c>
      <c r="D102" s="2" t="s">
        <v>9</v>
      </c>
      <c r="E102" s="3">
        <v>2.7445382176473401</v>
      </c>
      <c r="F102" s="4">
        <v>0.12</v>
      </c>
    </row>
    <row r="103" spans="1:6" x14ac:dyDescent="0.3">
      <c r="A103" s="2" t="s">
        <v>626</v>
      </c>
      <c r="B103" s="2" t="s">
        <v>209</v>
      </c>
      <c r="C103" s="2" t="s">
        <v>210</v>
      </c>
      <c r="D103" s="2" t="s">
        <v>18</v>
      </c>
      <c r="E103" s="3">
        <v>2.7867715533601398</v>
      </c>
      <c r="F103" s="4">
        <v>0.16</v>
      </c>
    </row>
    <row r="104" spans="1:6" x14ac:dyDescent="0.3">
      <c r="A104" s="2" t="s">
        <v>626</v>
      </c>
      <c r="B104" s="2" t="s">
        <v>599</v>
      </c>
      <c r="C104" s="2" t="s">
        <v>600</v>
      </c>
      <c r="D104" s="2" t="s">
        <v>18</v>
      </c>
      <c r="E104" s="3">
        <v>2.8657438776343702</v>
      </c>
      <c r="F104" s="4">
        <v>0.19</v>
      </c>
    </row>
    <row r="105" spans="1:6" x14ac:dyDescent="0.3">
      <c r="A105" s="2" t="s">
        <v>626</v>
      </c>
      <c r="B105" s="2" t="s">
        <v>571</v>
      </c>
      <c r="C105" s="2" t="s">
        <v>572</v>
      </c>
      <c r="D105" s="2" t="s">
        <v>6</v>
      </c>
      <c r="E105" s="3">
        <v>2.8704230653112002</v>
      </c>
      <c r="F105" s="4">
        <v>0.28000000000000003</v>
      </c>
    </row>
    <row r="106" spans="1:6" x14ac:dyDescent="0.3">
      <c r="A106" s="2" t="s">
        <v>626</v>
      </c>
      <c r="B106" s="2" t="s">
        <v>451</v>
      </c>
      <c r="C106" s="2" t="s">
        <v>452</v>
      </c>
      <c r="D106" s="2" t="s">
        <v>9</v>
      </c>
      <c r="E106" s="3">
        <v>3.03555369927704</v>
      </c>
      <c r="F106" s="4">
        <v>0.17</v>
      </c>
    </row>
    <row r="107" spans="1:6" x14ac:dyDescent="0.3">
      <c r="A107" s="2" t="s">
        <v>626</v>
      </c>
      <c r="B107" s="2" t="s">
        <v>561</v>
      </c>
      <c r="C107" s="2" t="s">
        <v>562</v>
      </c>
      <c r="D107" s="2" t="s">
        <v>18</v>
      </c>
      <c r="E107" s="3">
        <v>3.0574798971272199</v>
      </c>
      <c r="F107" s="4">
        <v>0.24</v>
      </c>
    </row>
    <row r="108" spans="1:6" x14ac:dyDescent="0.3">
      <c r="A108" s="2" t="s">
        <v>626</v>
      </c>
      <c r="B108" s="2" t="s">
        <v>447</v>
      </c>
      <c r="C108" s="2" t="s">
        <v>448</v>
      </c>
      <c r="D108" s="2" t="s">
        <v>18</v>
      </c>
      <c r="E108" s="3">
        <v>3.06611381017788</v>
      </c>
      <c r="F108" s="4">
        <v>0.25</v>
      </c>
    </row>
    <row r="109" spans="1:6" x14ac:dyDescent="0.3">
      <c r="A109" s="2" t="s">
        <v>626</v>
      </c>
      <c r="B109" s="2" t="s">
        <v>359</v>
      </c>
      <c r="C109" s="2" t="s">
        <v>360</v>
      </c>
      <c r="D109" s="2" t="s">
        <v>18</v>
      </c>
      <c r="E109" s="3">
        <v>3.09008371275754</v>
      </c>
      <c r="F109" s="4">
        <v>0.16</v>
      </c>
    </row>
    <row r="110" spans="1:6" x14ac:dyDescent="0.3">
      <c r="A110" s="2" t="s">
        <v>626</v>
      </c>
      <c r="B110" s="2" t="s">
        <v>433</v>
      </c>
      <c r="C110" s="2" t="s">
        <v>434</v>
      </c>
      <c r="D110" s="2" t="s">
        <v>9</v>
      </c>
      <c r="E110" s="3">
        <v>3.19899141462948</v>
      </c>
      <c r="F110" s="4">
        <v>0.27</v>
      </c>
    </row>
    <row r="111" spans="1:6" x14ac:dyDescent="0.3">
      <c r="A111" s="2" t="s">
        <v>626</v>
      </c>
      <c r="B111" s="2" t="s">
        <v>441</v>
      </c>
      <c r="C111" s="2" t="s">
        <v>442</v>
      </c>
      <c r="D111" s="2" t="s">
        <v>6</v>
      </c>
      <c r="E111" s="3">
        <v>3.2771178171323099</v>
      </c>
      <c r="F111" s="4">
        <v>0.18</v>
      </c>
    </row>
    <row r="112" spans="1:6" x14ac:dyDescent="0.3">
      <c r="A112" s="2" t="s">
        <v>626</v>
      </c>
      <c r="B112" s="2" t="s">
        <v>381</v>
      </c>
      <c r="C112" s="2" t="s">
        <v>382</v>
      </c>
      <c r="D112" s="2" t="s">
        <v>6</v>
      </c>
      <c r="E112" s="3">
        <v>3.4004119351511899</v>
      </c>
      <c r="F112" s="4">
        <v>0.22</v>
      </c>
    </row>
    <row r="113" spans="1:7" x14ac:dyDescent="0.3">
      <c r="A113" s="2" t="s">
        <v>626</v>
      </c>
      <c r="B113" s="2" t="s">
        <v>93</v>
      </c>
      <c r="C113" s="2" t="s">
        <v>94</v>
      </c>
      <c r="D113" s="2" t="s">
        <v>18</v>
      </c>
      <c r="E113" s="3">
        <v>3.5046523916351502</v>
      </c>
      <c r="F113" s="4">
        <v>0.15</v>
      </c>
    </row>
    <row r="114" spans="1:7" x14ac:dyDescent="0.3">
      <c r="A114" s="2" t="s">
        <v>626</v>
      </c>
      <c r="B114" s="2" t="s">
        <v>467</v>
      </c>
      <c r="C114" s="2" t="s">
        <v>468</v>
      </c>
      <c r="D114" s="2" t="s">
        <v>18</v>
      </c>
      <c r="E114" s="3">
        <v>3.8702878303691901</v>
      </c>
      <c r="F114" s="4">
        <v>0.16</v>
      </c>
    </row>
    <row r="115" spans="1:7" x14ac:dyDescent="0.3">
      <c r="A115" s="2" t="s">
        <v>626</v>
      </c>
      <c r="B115" s="2" t="s">
        <v>121</v>
      </c>
      <c r="C115" s="2" t="s">
        <v>122</v>
      </c>
      <c r="D115" s="2" t="s">
        <v>18</v>
      </c>
      <c r="E115" s="3">
        <v>4.0660929407021298</v>
      </c>
      <c r="F115" s="4">
        <v>0.18</v>
      </c>
    </row>
    <row r="116" spans="1:7" x14ac:dyDescent="0.3">
      <c r="A116" s="2" t="s">
        <v>626</v>
      </c>
      <c r="B116" s="2" t="s">
        <v>37</v>
      </c>
      <c r="C116" s="2" t="s">
        <v>38</v>
      </c>
      <c r="D116" s="2" t="s">
        <v>18</v>
      </c>
      <c r="E116" s="3">
        <v>4.0792680114426201</v>
      </c>
      <c r="F116" s="4">
        <v>0.13</v>
      </c>
    </row>
    <row r="117" spans="1:7" x14ac:dyDescent="0.3">
      <c r="A117" s="2" t="s">
        <v>626</v>
      </c>
      <c r="B117" s="2" t="s">
        <v>337</v>
      </c>
      <c r="C117" s="2" t="s">
        <v>338</v>
      </c>
      <c r="D117" s="2" t="s">
        <v>18</v>
      </c>
      <c r="E117" s="3">
        <v>4.2546143141797499</v>
      </c>
      <c r="F117" s="4">
        <v>0.16</v>
      </c>
    </row>
    <row r="118" spans="1:7" x14ac:dyDescent="0.3">
      <c r="A118" s="2" t="s">
        <v>626</v>
      </c>
      <c r="B118" s="2" t="s">
        <v>361</v>
      </c>
      <c r="C118" s="2" t="s">
        <v>362</v>
      </c>
      <c r="D118" s="2" t="s">
        <v>18</v>
      </c>
      <c r="E118" s="3">
        <v>4.2768798027926396</v>
      </c>
      <c r="F118" s="4">
        <v>0.12</v>
      </c>
    </row>
    <row r="119" spans="1:7" x14ac:dyDescent="0.3">
      <c r="A119" s="2" t="s">
        <v>626</v>
      </c>
      <c r="B119" s="2" t="s">
        <v>213</v>
      </c>
      <c r="C119" s="2" t="s">
        <v>214</v>
      </c>
      <c r="D119" s="2" t="s">
        <v>18</v>
      </c>
      <c r="E119" s="3">
        <v>4.6302900453900797</v>
      </c>
      <c r="F119" s="4">
        <v>0.24</v>
      </c>
    </row>
    <row r="120" spans="1:7" x14ac:dyDescent="0.3">
      <c r="A120" s="30"/>
      <c r="B120" s="30"/>
      <c r="C120" s="30"/>
      <c r="D120" s="30"/>
      <c r="E120" s="30"/>
      <c r="F120" s="30"/>
      <c r="G120" s="30"/>
    </row>
    <row r="121" spans="1:7" x14ac:dyDescent="0.3">
      <c r="A121" s="30"/>
      <c r="B121" s="30"/>
      <c r="C121" s="30"/>
      <c r="D121" s="31"/>
      <c r="E121" s="31"/>
      <c r="F121" s="30"/>
      <c r="G121" s="30"/>
    </row>
    <row r="122" spans="1:7" x14ac:dyDescent="0.3">
      <c r="A122" s="30"/>
      <c r="B122" s="30"/>
      <c r="C122" s="30"/>
      <c r="D122" s="31"/>
      <c r="E122" s="31"/>
      <c r="F122" s="30"/>
      <c r="G122" s="30"/>
    </row>
    <row r="123" spans="1:7" x14ac:dyDescent="0.3">
      <c r="A123" s="30"/>
      <c r="B123" s="30"/>
      <c r="C123" s="30"/>
      <c r="D123" s="31"/>
      <c r="E123" s="31"/>
      <c r="F123" s="30"/>
      <c r="G123" s="30"/>
    </row>
    <row r="124" spans="1:7" x14ac:dyDescent="0.3">
      <c r="A124" s="30"/>
      <c r="B124" s="30"/>
      <c r="C124" s="30"/>
      <c r="D124" s="30"/>
      <c r="E124" s="30"/>
      <c r="F124" s="30"/>
      <c r="G124" s="30"/>
    </row>
    <row r="125" spans="1:7" x14ac:dyDescent="0.3">
      <c r="A125" s="30"/>
      <c r="B125" s="30"/>
      <c r="C125" s="34"/>
      <c r="D125" s="31"/>
      <c r="E125" s="31"/>
      <c r="F125" s="30"/>
      <c r="G125" s="30"/>
    </row>
    <row r="126" spans="1:7" x14ac:dyDescent="0.3">
      <c r="A126" s="30"/>
      <c r="B126" s="30"/>
      <c r="C126" s="34"/>
      <c r="D126" s="31"/>
      <c r="E126" s="31"/>
      <c r="F126" s="30"/>
      <c r="G126" s="30"/>
    </row>
    <row r="127" spans="1:7" x14ac:dyDescent="0.3">
      <c r="A127" s="30"/>
      <c r="B127" s="30"/>
      <c r="C127" s="30"/>
      <c r="D127" s="30"/>
      <c r="E127" s="30"/>
      <c r="F127" s="30"/>
      <c r="G127" s="30"/>
    </row>
    <row r="128" spans="1:7" x14ac:dyDescent="0.3">
      <c r="A128" s="30"/>
      <c r="B128" s="30"/>
      <c r="C128" s="30"/>
      <c r="D128" s="30"/>
      <c r="E128" s="30"/>
      <c r="F128" s="30"/>
      <c r="G128" s="30"/>
    </row>
    <row r="129" spans="1:7" x14ac:dyDescent="0.3">
      <c r="A129" s="30"/>
      <c r="B129" s="30"/>
      <c r="C129" s="31"/>
      <c r="D129" s="31"/>
      <c r="E129" s="31"/>
      <c r="F129" s="30"/>
      <c r="G129" s="30"/>
    </row>
    <row r="130" spans="1:7" x14ac:dyDescent="0.3">
      <c r="A130" s="30"/>
      <c r="B130" s="31"/>
      <c r="C130" s="31"/>
      <c r="D130" s="32"/>
      <c r="E130" s="32"/>
      <c r="F130" s="30"/>
      <c r="G130" s="30"/>
    </row>
    <row r="131" spans="1:7" x14ac:dyDescent="0.3">
      <c r="A131" s="30"/>
      <c r="B131" s="31"/>
      <c r="C131" s="31"/>
      <c r="D131" s="32"/>
      <c r="E131" s="32"/>
      <c r="F131" s="30"/>
      <c r="G131" s="30"/>
    </row>
    <row r="132" spans="1:7" x14ac:dyDescent="0.3">
      <c r="A132" s="30"/>
      <c r="B132" s="31"/>
      <c r="C132" s="31"/>
      <c r="D132" s="32"/>
      <c r="E132" s="32"/>
      <c r="F132" s="30"/>
      <c r="G132" s="30"/>
    </row>
    <row r="133" spans="1:7" x14ac:dyDescent="0.3">
      <c r="A133" s="30"/>
      <c r="B133" s="31"/>
      <c r="C133" s="30"/>
      <c r="D133" s="30"/>
      <c r="E133" s="30"/>
      <c r="F133" s="30"/>
      <c r="G133" s="30"/>
    </row>
    <row r="134" spans="1:7" x14ac:dyDescent="0.3">
      <c r="A134" s="30"/>
      <c r="B134" s="30"/>
      <c r="C134" s="30"/>
      <c r="D134" s="30"/>
      <c r="E134" s="30"/>
      <c r="F134" s="30"/>
      <c r="G134" s="30"/>
    </row>
    <row r="140" spans="1:7" x14ac:dyDescent="0.3">
      <c r="A140" s="28"/>
      <c r="B140" s="28"/>
      <c r="C140" s="28"/>
      <c r="D140" s="28"/>
      <c r="E140" s="28"/>
    </row>
    <row r="141" spans="1:7" x14ac:dyDescent="0.3">
      <c r="A141" s="28"/>
      <c r="B141" s="28"/>
      <c r="C141" s="28"/>
      <c r="D141" s="28"/>
      <c r="E141" s="28"/>
    </row>
    <row r="142" spans="1:7" x14ac:dyDescent="0.3">
      <c r="A142" s="28"/>
      <c r="B142" s="28"/>
      <c r="C142" s="28"/>
      <c r="D142" s="28"/>
      <c r="E142" s="28"/>
    </row>
    <row r="143" spans="1:7" x14ac:dyDescent="0.3">
      <c r="A143" s="28"/>
      <c r="B143" s="28"/>
      <c r="C143" s="28"/>
      <c r="D143" s="28"/>
      <c r="E143" s="28"/>
    </row>
    <row r="144" spans="1:7" x14ac:dyDescent="0.3">
      <c r="A144" s="28"/>
      <c r="B144" s="28"/>
      <c r="C144" s="28"/>
      <c r="D144" s="28"/>
      <c r="E144" s="28"/>
    </row>
    <row r="145" spans="1:5" x14ac:dyDescent="0.3">
      <c r="A145" s="28"/>
      <c r="B145" s="28"/>
      <c r="C145" s="28"/>
      <c r="D145" s="28"/>
      <c r="E145" s="28"/>
    </row>
    <row r="146" spans="1:5" x14ac:dyDescent="0.3">
      <c r="A146" s="28"/>
      <c r="B146" s="28"/>
      <c r="C146" s="28"/>
      <c r="D146" s="28"/>
      <c r="E146" s="28"/>
    </row>
    <row r="147" spans="1:5" x14ac:dyDescent="0.3">
      <c r="A147" s="28"/>
      <c r="B147" s="28"/>
      <c r="C147" s="28"/>
      <c r="D147" s="28"/>
      <c r="E147" s="28"/>
    </row>
    <row r="148" spans="1:5" x14ac:dyDescent="0.3">
      <c r="A148" s="28"/>
      <c r="B148" s="28"/>
      <c r="C148" s="28"/>
      <c r="D148" s="28"/>
      <c r="E148" s="28"/>
    </row>
    <row r="149" spans="1:5" x14ac:dyDescent="0.3">
      <c r="A149" s="28"/>
      <c r="B149" s="28"/>
      <c r="C149" s="28"/>
      <c r="D149" s="28"/>
      <c r="E149" s="28"/>
    </row>
    <row r="150" spans="1:5" x14ac:dyDescent="0.3">
      <c r="A150" s="28"/>
      <c r="B150" s="28"/>
      <c r="C150" s="28"/>
      <c r="D150" s="28"/>
      <c r="E150" s="28"/>
    </row>
    <row r="151" spans="1:5" x14ac:dyDescent="0.3">
      <c r="A151" s="28"/>
      <c r="B151" s="28"/>
      <c r="C151" s="28"/>
      <c r="D151" s="28"/>
      <c r="E151" s="28"/>
    </row>
    <row r="152" spans="1:5" x14ac:dyDescent="0.3">
      <c r="A152" s="28"/>
      <c r="B152" s="28"/>
      <c r="C152" s="28"/>
      <c r="D152" s="28"/>
      <c r="E152" s="28"/>
    </row>
    <row r="153" spans="1:5" x14ac:dyDescent="0.3">
      <c r="A153" s="28"/>
      <c r="B153" s="28"/>
      <c r="C153" s="28"/>
      <c r="D153" s="28"/>
      <c r="E153" s="28"/>
    </row>
    <row r="154" spans="1:5" x14ac:dyDescent="0.3">
      <c r="A154" s="28"/>
      <c r="B154" s="28"/>
      <c r="C154" s="28"/>
      <c r="D154" s="28"/>
      <c r="E154" s="28"/>
    </row>
    <row r="155" spans="1:5" x14ac:dyDescent="0.3">
      <c r="A155" s="28"/>
      <c r="B155" s="28"/>
      <c r="C155" s="28"/>
      <c r="D155" s="28"/>
      <c r="E155" s="28"/>
    </row>
    <row r="156" spans="1:5" x14ac:dyDescent="0.3">
      <c r="A156" s="28"/>
      <c r="B156" s="28"/>
      <c r="C156" s="28"/>
      <c r="D156" s="28"/>
      <c r="E156" s="28"/>
    </row>
    <row r="157" spans="1:5" x14ac:dyDescent="0.3">
      <c r="A157" s="29"/>
      <c r="B157" s="29"/>
      <c r="C157" s="29"/>
      <c r="D157" s="29"/>
      <c r="E157" s="29"/>
    </row>
  </sheetData>
  <mergeCells count="1">
    <mergeCell ref="C125:C126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4F12-9A40-4C8B-B5BB-87CBF0EE49CD}">
  <dimension ref="A1:N145"/>
  <sheetViews>
    <sheetView workbookViewId="0">
      <selection activeCell="C6" sqref="C6"/>
    </sheetView>
  </sheetViews>
  <sheetFormatPr defaultRowHeight="14.4" x14ac:dyDescent="0.3"/>
  <cols>
    <col min="1" max="1" width="11.109375" bestFit="1" customWidth="1"/>
    <col min="2" max="2" width="9.109375" customWidth="1"/>
    <col min="3" max="3" width="20" bestFit="1" customWidth="1"/>
    <col min="4" max="5" width="19.88671875" bestFit="1" customWidth="1"/>
    <col min="10" max="10" width="17.6640625" bestFit="1" customWidth="1"/>
  </cols>
  <sheetData>
    <row r="1" spans="1:14" x14ac:dyDescent="0.3">
      <c r="A1" s="11" t="s">
        <v>625</v>
      </c>
      <c r="B1" s="11" t="s">
        <v>624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619</v>
      </c>
      <c r="H1" s="13" t="s">
        <v>620</v>
      </c>
      <c r="I1" s="14" t="s">
        <v>621</v>
      </c>
    </row>
    <row r="2" spans="1:14" x14ac:dyDescent="0.3">
      <c r="A2" s="5" t="s">
        <v>620</v>
      </c>
      <c r="B2" s="5" t="s">
        <v>183</v>
      </c>
      <c r="C2" s="5" t="s">
        <v>184</v>
      </c>
      <c r="D2" s="5" t="s">
        <v>9</v>
      </c>
      <c r="E2" s="6">
        <v>0.45128864780780498</v>
      </c>
      <c r="F2" s="7">
        <v>0.56000000000000005</v>
      </c>
    </row>
    <row r="3" spans="1:14" x14ac:dyDescent="0.3">
      <c r="A3" s="5" t="s">
        <v>620</v>
      </c>
      <c r="B3" s="5" t="s">
        <v>503</v>
      </c>
      <c r="C3" s="5" t="s">
        <v>504</v>
      </c>
      <c r="D3" s="5" t="s">
        <v>9</v>
      </c>
      <c r="E3" s="6">
        <v>0.53544566696360796</v>
      </c>
      <c r="F3" s="7">
        <v>0.49</v>
      </c>
    </row>
    <row r="4" spans="1:14" x14ac:dyDescent="0.3">
      <c r="A4" s="5" t="s">
        <v>620</v>
      </c>
      <c r="B4" s="5" t="s">
        <v>59</v>
      </c>
      <c r="C4" s="5" t="s">
        <v>60</v>
      </c>
      <c r="D4" s="5" t="s">
        <v>18</v>
      </c>
      <c r="E4" s="6">
        <v>0.58834970275898002</v>
      </c>
      <c r="F4" s="7">
        <v>0.54</v>
      </c>
      <c r="J4" s="11" t="s">
        <v>5</v>
      </c>
      <c r="K4" s="11" t="str">
        <f>INDEX($A$2:$A$107, MATCH(J4,$C$2:$C$107,0))</f>
        <v>CAT2</v>
      </c>
      <c r="M4" s="11" t="s">
        <v>627</v>
      </c>
      <c r="N4" s="11">
        <v>0.28404112956810612</v>
      </c>
    </row>
    <row r="5" spans="1:14" x14ac:dyDescent="0.3">
      <c r="A5" s="5" t="s">
        <v>620</v>
      </c>
      <c r="B5" s="5" t="s">
        <v>285</v>
      </c>
      <c r="C5" s="5" t="s">
        <v>286</v>
      </c>
      <c r="D5" s="5" t="s">
        <v>18</v>
      </c>
      <c r="E5" s="6">
        <v>0.61497242895248105</v>
      </c>
      <c r="F5" s="7">
        <v>0.38</v>
      </c>
      <c r="J5" s="11" t="s">
        <v>15</v>
      </c>
      <c r="K5" s="11" t="e">
        <f>INDEX($A$2:$A$107, MATCH(J5,$C$2:$C$107,0))</f>
        <v>#N/A</v>
      </c>
      <c r="M5" s="11" t="s">
        <v>628</v>
      </c>
      <c r="N5" s="11">
        <v>0.56745388704318955</v>
      </c>
    </row>
    <row r="6" spans="1:14" x14ac:dyDescent="0.3">
      <c r="A6" s="5" t="s">
        <v>620</v>
      </c>
      <c r="B6" s="5" t="s">
        <v>493</v>
      </c>
      <c r="C6" s="5" t="s">
        <v>494</v>
      </c>
      <c r="D6" s="5" t="s">
        <v>9</v>
      </c>
      <c r="E6" s="6">
        <v>0.63107297673468798</v>
      </c>
      <c r="F6" s="7">
        <v>0.28999999999999998</v>
      </c>
      <c r="J6" s="11" t="s">
        <v>42</v>
      </c>
      <c r="K6" s="11" t="e">
        <f>INDEX($A$2:$A$107, MATCH(J6,$C$2:$C$107,0))</f>
        <v>#N/A</v>
      </c>
    </row>
    <row r="7" spans="1:14" x14ac:dyDescent="0.3">
      <c r="A7" s="5" t="s">
        <v>620</v>
      </c>
      <c r="B7" s="5" t="s">
        <v>269</v>
      </c>
      <c r="C7" s="5" t="s">
        <v>270</v>
      </c>
      <c r="D7" s="5" t="s">
        <v>6</v>
      </c>
      <c r="E7" s="6">
        <v>0.63479535821038502</v>
      </c>
      <c r="F7" s="7">
        <v>0.45</v>
      </c>
      <c r="J7" t="s">
        <v>100</v>
      </c>
      <c r="K7" s="11" t="e">
        <f>INDEX($A$2:$A$107, MATCH(J7,$C$2:$C$107,0))</f>
        <v>#N/A</v>
      </c>
    </row>
    <row r="8" spans="1:14" x14ac:dyDescent="0.3">
      <c r="A8" s="5" t="s">
        <v>620</v>
      </c>
      <c r="B8" s="5" t="s">
        <v>10</v>
      </c>
      <c r="C8" s="5" t="s">
        <v>11</v>
      </c>
      <c r="D8" s="5" t="s">
        <v>6</v>
      </c>
      <c r="E8" s="6">
        <v>0.68162807110534995</v>
      </c>
      <c r="F8" s="7">
        <v>0.52</v>
      </c>
      <c r="J8" t="s">
        <v>114</v>
      </c>
      <c r="K8" s="11" t="str">
        <f>INDEX($A$2:$A$107, MATCH(J8,$C$2:$C$107,0))</f>
        <v>CAT2</v>
      </c>
    </row>
    <row r="9" spans="1:14" x14ac:dyDescent="0.3">
      <c r="A9" s="5" t="s">
        <v>620</v>
      </c>
      <c r="B9" s="5" t="s">
        <v>181</v>
      </c>
      <c r="C9" s="5" t="s">
        <v>182</v>
      </c>
      <c r="D9" s="5" t="s">
        <v>9</v>
      </c>
      <c r="E9" s="6">
        <v>0.68599376556727398</v>
      </c>
      <c r="F9" s="7">
        <v>0.56000000000000005</v>
      </c>
      <c r="J9" t="s">
        <v>232</v>
      </c>
      <c r="K9" s="11" t="e">
        <f>INDEX($A$2:$A$107, MATCH(J9,$C$2:$C$107,0))</f>
        <v>#N/A</v>
      </c>
    </row>
    <row r="10" spans="1:14" x14ac:dyDescent="0.3">
      <c r="A10" s="5" t="s">
        <v>620</v>
      </c>
      <c r="B10" s="5" t="s">
        <v>147</v>
      </c>
      <c r="C10" s="5" t="s">
        <v>148</v>
      </c>
      <c r="D10" s="5" t="s">
        <v>9</v>
      </c>
      <c r="E10" s="6">
        <v>0.69621993474918697</v>
      </c>
      <c r="F10" s="7">
        <v>0.52</v>
      </c>
    </row>
    <row r="11" spans="1:14" x14ac:dyDescent="0.3">
      <c r="A11" s="5" t="s">
        <v>620</v>
      </c>
      <c r="B11" s="5" t="s">
        <v>311</v>
      </c>
      <c r="C11" s="5" t="s">
        <v>312</v>
      </c>
      <c r="D11" s="5" t="s">
        <v>6</v>
      </c>
      <c r="E11" s="6">
        <v>0.71898829825532196</v>
      </c>
      <c r="F11" s="7">
        <v>0.42</v>
      </c>
    </row>
    <row r="12" spans="1:14" x14ac:dyDescent="0.3">
      <c r="A12" s="5" t="s">
        <v>620</v>
      </c>
      <c r="B12" s="5" t="s">
        <v>143</v>
      </c>
      <c r="C12" s="5" t="s">
        <v>144</v>
      </c>
      <c r="D12" s="5" t="s">
        <v>9</v>
      </c>
      <c r="E12" s="6">
        <v>0.72294641173475505</v>
      </c>
      <c r="F12" s="7">
        <v>0.39</v>
      </c>
    </row>
    <row r="13" spans="1:14" x14ac:dyDescent="0.3">
      <c r="A13" s="5" t="s">
        <v>620</v>
      </c>
      <c r="B13" s="5" t="s">
        <v>543</v>
      </c>
      <c r="C13" s="5" t="s">
        <v>544</v>
      </c>
      <c r="D13" s="5" t="s">
        <v>6</v>
      </c>
      <c r="E13" s="6">
        <v>0.74882014704127098</v>
      </c>
      <c r="F13" s="7">
        <v>0.51</v>
      </c>
    </row>
    <row r="14" spans="1:14" x14ac:dyDescent="0.3">
      <c r="A14" s="5" t="s">
        <v>620</v>
      </c>
      <c r="B14" s="5" t="s">
        <v>515</v>
      </c>
      <c r="C14" s="5" t="s">
        <v>516</v>
      </c>
      <c r="D14" s="5" t="s">
        <v>9</v>
      </c>
      <c r="E14" s="6">
        <v>0.77916327029259902</v>
      </c>
      <c r="F14" s="7">
        <v>0.53</v>
      </c>
    </row>
    <row r="15" spans="1:14" x14ac:dyDescent="0.3">
      <c r="A15" s="5" t="s">
        <v>620</v>
      </c>
      <c r="B15" s="5" t="s">
        <v>259</v>
      </c>
      <c r="C15" s="5" t="s">
        <v>260</v>
      </c>
      <c r="D15" s="5" t="s">
        <v>18</v>
      </c>
      <c r="E15" s="6">
        <v>0.78174470662205198</v>
      </c>
      <c r="F15" s="7">
        <v>0.48</v>
      </c>
    </row>
    <row r="16" spans="1:14" x14ac:dyDescent="0.3">
      <c r="A16" s="5" t="s">
        <v>620</v>
      </c>
      <c r="B16" s="5" t="s">
        <v>247</v>
      </c>
      <c r="C16" s="5" t="s">
        <v>248</v>
      </c>
      <c r="D16" s="5" t="s">
        <v>18</v>
      </c>
      <c r="E16" s="6">
        <v>0.78675279859980396</v>
      </c>
      <c r="F16" s="7">
        <v>0.3</v>
      </c>
    </row>
    <row r="17" spans="1:6" x14ac:dyDescent="0.3">
      <c r="A17" s="5" t="s">
        <v>620</v>
      </c>
      <c r="B17" s="5" t="s">
        <v>283</v>
      </c>
      <c r="C17" s="5" t="s">
        <v>284</v>
      </c>
      <c r="D17" s="5" t="s">
        <v>18</v>
      </c>
      <c r="E17" s="6">
        <v>0.79164029148909199</v>
      </c>
      <c r="F17" s="7">
        <v>0.32</v>
      </c>
    </row>
    <row r="18" spans="1:6" x14ac:dyDescent="0.3">
      <c r="A18" s="5" t="s">
        <v>620</v>
      </c>
      <c r="B18" s="5" t="s">
        <v>529</v>
      </c>
      <c r="C18" s="5" t="s">
        <v>530</v>
      </c>
      <c r="D18" s="5" t="s">
        <v>9</v>
      </c>
      <c r="E18" s="6">
        <v>0.804279035569885</v>
      </c>
      <c r="F18" s="7">
        <v>0.41</v>
      </c>
    </row>
    <row r="19" spans="1:6" x14ac:dyDescent="0.3">
      <c r="A19" s="5" t="s">
        <v>620</v>
      </c>
      <c r="B19" s="5" t="s">
        <v>257</v>
      </c>
      <c r="C19" s="5" t="s">
        <v>258</v>
      </c>
      <c r="D19" s="5" t="s">
        <v>18</v>
      </c>
      <c r="E19" s="6">
        <v>0.81020193744050695</v>
      </c>
      <c r="F19" s="7">
        <v>0.37</v>
      </c>
    </row>
    <row r="20" spans="1:6" x14ac:dyDescent="0.3">
      <c r="A20" s="5" t="s">
        <v>620</v>
      </c>
      <c r="B20" s="5" t="s">
        <v>145</v>
      </c>
      <c r="C20" s="5" t="s">
        <v>146</v>
      </c>
      <c r="D20" s="5" t="s">
        <v>9</v>
      </c>
      <c r="E20" s="6">
        <v>0.86398297293548698</v>
      </c>
      <c r="F20" s="7">
        <v>0.55000000000000004</v>
      </c>
    </row>
    <row r="21" spans="1:6" x14ac:dyDescent="0.3">
      <c r="A21" s="5" t="s">
        <v>620</v>
      </c>
      <c r="B21" s="5" t="s">
        <v>405</v>
      </c>
      <c r="C21" s="5" t="s">
        <v>406</v>
      </c>
      <c r="D21" s="5" t="s">
        <v>9</v>
      </c>
      <c r="E21" s="6">
        <v>0.86949812950288996</v>
      </c>
      <c r="F21" s="7">
        <v>0.48</v>
      </c>
    </row>
    <row r="22" spans="1:6" x14ac:dyDescent="0.3">
      <c r="A22" s="5" t="s">
        <v>620</v>
      </c>
      <c r="B22" s="5" t="s">
        <v>287</v>
      </c>
      <c r="C22" s="5" t="s">
        <v>288</v>
      </c>
      <c r="D22" s="5" t="s">
        <v>18</v>
      </c>
      <c r="E22" s="6">
        <v>0.87091911272347</v>
      </c>
      <c r="F22" s="7">
        <v>0.28999999999999998</v>
      </c>
    </row>
    <row r="23" spans="1:6" x14ac:dyDescent="0.3">
      <c r="A23" s="5" t="s">
        <v>620</v>
      </c>
      <c r="B23" s="5" t="s">
        <v>597</v>
      </c>
      <c r="C23" s="5" t="s">
        <v>598</v>
      </c>
      <c r="D23" s="5" t="s">
        <v>18</v>
      </c>
      <c r="E23" s="6">
        <v>0.89022339670719397</v>
      </c>
      <c r="F23" s="7">
        <v>0.55000000000000004</v>
      </c>
    </row>
    <row r="24" spans="1:6" x14ac:dyDescent="0.3">
      <c r="A24" s="5" t="s">
        <v>620</v>
      </c>
      <c r="B24" s="5" t="s">
        <v>321</v>
      </c>
      <c r="C24" s="5" t="s">
        <v>322</v>
      </c>
      <c r="D24" s="5" t="s">
        <v>18</v>
      </c>
      <c r="E24" s="6">
        <v>0.92832959972510998</v>
      </c>
      <c r="F24" s="7">
        <v>0.48</v>
      </c>
    </row>
    <row r="25" spans="1:6" x14ac:dyDescent="0.3">
      <c r="A25" s="5" t="s">
        <v>620</v>
      </c>
      <c r="B25" s="5" t="s">
        <v>527</v>
      </c>
      <c r="C25" s="5" t="s">
        <v>528</v>
      </c>
      <c r="D25" s="5" t="s">
        <v>9</v>
      </c>
      <c r="E25" s="6">
        <v>0.93537107729273405</v>
      </c>
      <c r="F25" s="7">
        <v>0.37</v>
      </c>
    </row>
    <row r="26" spans="1:6" x14ac:dyDescent="0.3">
      <c r="A26" s="5" t="s">
        <v>620</v>
      </c>
      <c r="B26" s="5" t="s">
        <v>267</v>
      </c>
      <c r="C26" s="5" t="s">
        <v>268</v>
      </c>
      <c r="D26" s="5" t="s">
        <v>6</v>
      </c>
      <c r="E26" s="6">
        <v>0.94936899473106395</v>
      </c>
      <c r="F26" s="7">
        <v>0.37</v>
      </c>
    </row>
    <row r="27" spans="1:6" x14ac:dyDescent="0.3">
      <c r="A27" s="5" t="s">
        <v>620</v>
      </c>
      <c r="B27" s="5" t="s">
        <v>275</v>
      </c>
      <c r="C27" s="5" t="s">
        <v>276</v>
      </c>
      <c r="D27" s="5" t="s">
        <v>6</v>
      </c>
      <c r="E27" s="6">
        <v>0.99667610272274398</v>
      </c>
      <c r="F27" s="7">
        <v>0.49</v>
      </c>
    </row>
    <row r="28" spans="1:6" x14ac:dyDescent="0.3">
      <c r="A28" s="5" t="s">
        <v>620</v>
      </c>
      <c r="B28" s="5" t="s">
        <v>533</v>
      </c>
      <c r="C28" s="5" t="s">
        <v>534</v>
      </c>
      <c r="D28" s="5" t="s">
        <v>9</v>
      </c>
      <c r="E28" s="6">
        <v>1.0123193742290999</v>
      </c>
      <c r="F28" s="7">
        <v>0.52</v>
      </c>
    </row>
    <row r="29" spans="1:6" x14ac:dyDescent="0.3">
      <c r="A29" s="5" t="s">
        <v>620</v>
      </c>
      <c r="B29" s="5" t="s">
        <v>569</v>
      </c>
      <c r="C29" s="5" t="s">
        <v>570</v>
      </c>
      <c r="D29" s="5" t="s">
        <v>6</v>
      </c>
      <c r="E29" s="6">
        <v>1.04640608632225</v>
      </c>
      <c r="F29" s="7">
        <v>0.32</v>
      </c>
    </row>
    <row r="30" spans="1:6" x14ac:dyDescent="0.3">
      <c r="A30" s="5" t="s">
        <v>620</v>
      </c>
      <c r="B30" s="5" t="s">
        <v>53</v>
      </c>
      <c r="C30" s="5" t="s">
        <v>54</v>
      </c>
      <c r="D30" s="5" t="s">
        <v>18</v>
      </c>
      <c r="E30" s="6">
        <v>1.0465188159020899</v>
      </c>
      <c r="F30" s="7">
        <v>0.53</v>
      </c>
    </row>
    <row r="31" spans="1:6" x14ac:dyDescent="0.3">
      <c r="A31" s="5" t="s">
        <v>620</v>
      </c>
      <c r="B31" s="5" t="s">
        <v>79</v>
      </c>
      <c r="C31" s="5" t="s">
        <v>80</v>
      </c>
      <c r="D31" s="5" t="s">
        <v>18</v>
      </c>
      <c r="E31" s="6">
        <v>1.0490839923177699</v>
      </c>
      <c r="F31" s="7">
        <v>0.52</v>
      </c>
    </row>
    <row r="32" spans="1:6" x14ac:dyDescent="0.3">
      <c r="A32" s="5" t="s">
        <v>620</v>
      </c>
      <c r="B32" s="5" t="s">
        <v>131</v>
      </c>
      <c r="C32" s="5" t="s">
        <v>132</v>
      </c>
      <c r="D32" s="5" t="s">
        <v>9</v>
      </c>
      <c r="E32" s="6">
        <v>1.0733822673603799</v>
      </c>
      <c r="F32" s="7">
        <v>0.33</v>
      </c>
    </row>
    <row r="33" spans="1:6" x14ac:dyDescent="0.3">
      <c r="A33" s="5" t="s">
        <v>620</v>
      </c>
      <c r="B33" s="5" t="s">
        <v>535</v>
      </c>
      <c r="C33" s="5" t="s">
        <v>536</v>
      </c>
      <c r="D33" s="5" t="s">
        <v>9</v>
      </c>
      <c r="E33" s="6">
        <v>1.0786615269141</v>
      </c>
      <c r="F33" s="7">
        <v>0.31</v>
      </c>
    </row>
    <row r="34" spans="1:6" x14ac:dyDescent="0.3">
      <c r="A34" s="5" t="s">
        <v>620</v>
      </c>
      <c r="B34" s="5" t="s">
        <v>517</v>
      </c>
      <c r="C34" s="5" t="s">
        <v>518</v>
      </c>
      <c r="D34" s="5" t="s">
        <v>9</v>
      </c>
      <c r="E34" s="6">
        <v>1.1084111978014599</v>
      </c>
      <c r="F34" s="7">
        <v>0.46</v>
      </c>
    </row>
    <row r="35" spans="1:6" x14ac:dyDescent="0.3">
      <c r="A35" s="5" t="s">
        <v>620</v>
      </c>
      <c r="B35" s="5" t="s">
        <v>101</v>
      </c>
      <c r="C35" s="5" t="s">
        <v>102</v>
      </c>
      <c r="D35" s="5" t="s">
        <v>18</v>
      </c>
      <c r="E35" s="6">
        <v>1.1302777886284501</v>
      </c>
      <c r="F35" s="7">
        <v>0.54</v>
      </c>
    </row>
    <row r="36" spans="1:6" x14ac:dyDescent="0.3">
      <c r="A36" s="5" t="s">
        <v>620</v>
      </c>
      <c r="B36" s="5" t="s">
        <v>133</v>
      </c>
      <c r="C36" s="5" t="s">
        <v>134</v>
      </c>
      <c r="D36" s="5" t="s">
        <v>9</v>
      </c>
      <c r="E36" s="6">
        <v>1.1370060168031799</v>
      </c>
      <c r="F36" s="7">
        <v>0.33</v>
      </c>
    </row>
    <row r="37" spans="1:6" x14ac:dyDescent="0.3">
      <c r="A37" s="5" t="s">
        <v>620</v>
      </c>
      <c r="B37" s="5" t="s">
        <v>241</v>
      </c>
      <c r="C37" s="5" t="s">
        <v>242</v>
      </c>
      <c r="D37" s="5" t="s">
        <v>9</v>
      </c>
      <c r="E37" s="6">
        <v>1.1411997365615001</v>
      </c>
      <c r="F37" s="7">
        <v>0.38</v>
      </c>
    </row>
    <row r="38" spans="1:6" x14ac:dyDescent="0.3">
      <c r="A38" s="5" t="s">
        <v>620</v>
      </c>
      <c r="B38" s="5" t="s">
        <v>523</v>
      </c>
      <c r="C38" s="5" t="s">
        <v>524</v>
      </c>
      <c r="D38" s="5" t="s">
        <v>9</v>
      </c>
      <c r="E38" s="6">
        <v>1.1445259548719</v>
      </c>
      <c r="F38" s="7">
        <v>0.31</v>
      </c>
    </row>
    <row r="39" spans="1:6" x14ac:dyDescent="0.3">
      <c r="A39" s="5" t="s">
        <v>620</v>
      </c>
      <c r="B39" s="5" t="s">
        <v>601</v>
      </c>
      <c r="C39" s="5" t="s">
        <v>602</v>
      </c>
      <c r="D39" s="5" t="s">
        <v>6</v>
      </c>
      <c r="E39" s="6">
        <v>1.1531701290779699</v>
      </c>
      <c r="F39" s="7">
        <v>0.31</v>
      </c>
    </row>
    <row r="40" spans="1:6" x14ac:dyDescent="0.3">
      <c r="A40" s="5" t="s">
        <v>620</v>
      </c>
      <c r="B40" s="5" t="s">
        <v>157</v>
      </c>
      <c r="C40" s="5" t="s">
        <v>158</v>
      </c>
      <c r="D40" s="5" t="s">
        <v>9</v>
      </c>
      <c r="E40" s="6">
        <v>1.17025819709684</v>
      </c>
      <c r="F40" s="7">
        <v>0.44</v>
      </c>
    </row>
    <row r="41" spans="1:6" x14ac:dyDescent="0.3">
      <c r="A41" s="5" t="s">
        <v>620</v>
      </c>
      <c r="B41" s="5" t="s">
        <v>407</v>
      </c>
      <c r="C41" s="5" t="s">
        <v>408</v>
      </c>
      <c r="D41" s="5" t="s">
        <v>6</v>
      </c>
      <c r="E41" s="6">
        <v>1.18488403167634</v>
      </c>
      <c r="F41" s="7">
        <v>0.35</v>
      </c>
    </row>
    <row r="42" spans="1:6" x14ac:dyDescent="0.3">
      <c r="A42" s="5" t="s">
        <v>620</v>
      </c>
      <c r="B42" s="5" t="s">
        <v>507</v>
      </c>
      <c r="C42" s="5" t="s">
        <v>508</v>
      </c>
      <c r="D42" s="5" t="s">
        <v>9</v>
      </c>
      <c r="E42" s="6">
        <v>1.20985278788874</v>
      </c>
      <c r="F42" s="7">
        <v>0.42</v>
      </c>
    </row>
    <row r="43" spans="1:6" x14ac:dyDescent="0.3">
      <c r="A43" s="5" t="s">
        <v>620</v>
      </c>
      <c r="B43" s="5" t="s">
        <v>201</v>
      </c>
      <c r="C43" s="5" t="s">
        <v>202</v>
      </c>
      <c r="D43" s="5" t="s">
        <v>18</v>
      </c>
      <c r="E43" s="6">
        <v>1.2159733695656001</v>
      </c>
      <c r="F43" s="7">
        <v>0.34</v>
      </c>
    </row>
    <row r="44" spans="1:6" x14ac:dyDescent="0.3">
      <c r="A44" s="5" t="s">
        <v>620</v>
      </c>
      <c r="B44" s="5" t="s">
        <v>367</v>
      </c>
      <c r="C44" s="5" t="s">
        <v>368</v>
      </c>
      <c r="D44" s="5" t="s">
        <v>18</v>
      </c>
      <c r="E44" s="6">
        <v>1.2363096244712799</v>
      </c>
      <c r="F44" s="7">
        <v>0.35</v>
      </c>
    </row>
    <row r="45" spans="1:6" x14ac:dyDescent="0.3">
      <c r="A45" s="5" t="s">
        <v>620</v>
      </c>
      <c r="B45" s="5" t="s">
        <v>539</v>
      </c>
      <c r="C45" s="5" t="s">
        <v>540</v>
      </c>
      <c r="D45" s="5" t="s">
        <v>18</v>
      </c>
      <c r="E45" s="6">
        <v>1.2508398093541999</v>
      </c>
      <c r="F45" s="7">
        <v>0.37</v>
      </c>
    </row>
    <row r="46" spans="1:6" x14ac:dyDescent="0.3">
      <c r="A46" s="5" t="s">
        <v>620</v>
      </c>
      <c r="B46" s="5" t="s">
        <v>167</v>
      </c>
      <c r="C46" s="5" t="s">
        <v>168</v>
      </c>
      <c r="D46" s="5" t="s">
        <v>18</v>
      </c>
      <c r="E46" s="6">
        <v>1.2514820642329001</v>
      </c>
      <c r="F46" s="7">
        <v>0.31</v>
      </c>
    </row>
    <row r="47" spans="1:6" x14ac:dyDescent="0.3">
      <c r="A47" s="5" t="s">
        <v>620</v>
      </c>
      <c r="B47" s="5" t="s">
        <v>483</v>
      </c>
      <c r="C47" s="5" t="s">
        <v>484</v>
      </c>
      <c r="D47" s="5" t="s">
        <v>9</v>
      </c>
      <c r="E47" s="6">
        <v>1.2517359298344299</v>
      </c>
      <c r="F47" s="7">
        <v>0.46</v>
      </c>
    </row>
    <row r="48" spans="1:6" x14ac:dyDescent="0.3">
      <c r="A48" s="5" t="s">
        <v>620</v>
      </c>
      <c r="B48" s="5" t="s">
        <v>109</v>
      </c>
      <c r="C48" s="5" t="s">
        <v>110</v>
      </c>
      <c r="D48" s="5" t="s">
        <v>18</v>
      </c>
      <c r="E48" s="6">
        <v>1.2815587807817299</v>
      </c>
      <c r="F48" s="7">
        <v>0.31</v>
      </c>
    </row>
    <row r="49" spans="1:6" x14ac:dyDescent="0.3">
      <c r="A49" s="5" t="s">
        <v>620</v>
      </c>
      <c r="B49" s="5" t="s">
        <v>355</v>
      </c>
      <c r="C49" s="5" t="s">
        <v>356</v>
      </c>
      <c r="D49" s="5" t="s">
        <v>18</v>
      </c>
      <c r="E49" s="6">
        <v>1.29504456214722</v>
      </c>
      <c r="F49" s="7">
        <v>0.33</v>
      </c>
    </row>
    <row r="50" spans="1:6" x14ac:dyDescent="0.3">
      <c r="A50" s="5" t="s">
        <v>620</v>
      </c>
      <c r="B50" s="5" t="s">
        <v>461</v>
      </c>
      <c r="C50" s="5" t="s">
        <v>462</v>
      </c>
      <c r="D50" s="5" t="s">
        <v>9</v>
      </c>
      <c r="E50" s="6">
        <v>1.29848373265313</v>
      </c>
      <c r="F50" s="7">
        <v>0.48</v>
      </c>
    </row>
    <row r="51" spans="1:6" x14ac:dyDescent="0.3">
      <c r="A51" s="5" t="s">
        <v>620</v>
      </c>
      <c r="B51" s="5" t="s">
        <v>369</v>
      </c>
      <c r="C51" s="5" t="s">
        <v>370</v>
      </c>
      <c r="D51" s="5" t="s">
        <v>18</v>
      </c>
      <c r="E51" s="6">
        <v>1.31673762177225</v>
      </c>
      <c r="F51" s="7">
        <v>0.51</v>
      </c>
    </row>
    <row r="52" spans="1:6" x14ac:dyDescent="0.3">
      <c r="A52" s="5" t="s">
        <v>620</v>
      </c>
      <c r="B52" s="5" t="s">
        <v>77</v>
      </c>
      <c r="C52" s="5" t="s">
        <v>78</v>
      </c>
      <c r="D52" s="5" t="s">
        <v>18</v>
      </c>
      <c r="E52" s="6">
        <v>1.3358222337350201</v>
      </c>
      <c r="F52" s="7">
        <v>0.38</v>
      </c>
    </row>
    <row r="53" spans="1:6" x14ac:dyDescent="0.3">
      <c r="A53" s="5" t="s">
        <v>620</v>
      </c>
      <c r="B53" s="5" t="s">
        <v>113</v>
      </c>
      <c r="C53" s="5" t="s">
        <v>114</v>
      </c>
      <c r="D53" s="5" t="s">
        <v>18</v>
      </c>
      <c r="E53" s="6">
        <v>1.3483393430102999</v>
      </c>
      <c r="F53" s="7">
        <v>0.35</v>
      </c>
    </row>
    <row r="54" spans="1:6" x14ac:dyDescent="0.3">
      <c r="A54" s="5" t="s">
        <v>620</v>
      </c>
      <c r="B54" s="5" t="s">
        <v>105</v>
      </c>
      <c r="C54" s="5" t="s">
        <v>106</v>
      </c>
      <c r="D54" s="5" t="s">
        <v>18</v>
      </c>
      <c r="E54" s="6">
        <v>1.35076411274785</v>
      </c>
      <c r="F54" s="7">
        <v>0.45</v>
      </c>
    </row>
    <row r="55" spans="1:6" x14ac:dyDescent="0.3">
      <c r="A55" s="5" t="s">
        <v>620</v>
      </c>
      <c r="B55" s="5" t="s">
        <v>329</v>
      </c>
      <c r="C55" s="5" t="s">
        <v>330</v>
      </c>
      <c r="D55" s="5" t="s">
        <v>18</v>
      </c>
      <c r="E55" s="6">
        <v>1.4689720503430399</v>
      </c>
      <c r="F55" s="7">
        <v>0.36</v>
      </c>
    </row>
    <row r="56" spans="1:6" x14ac:dyDescent="0.3">
      <c r="A56" s="5" t="s">
        <v>620</v>
      </c>
      <c r="B56" s="5" t="s">
        <v>459</v>
      </c>
      <c r="C56" s="5" t="s">
        <v>460</v>
      </c>
      <c r="D56" s="5" t="s">
        <v>9</v>
      </c>
      <c r="E56" s="6">
        <v>1.48027816695668</v>
      </c>
      <c r="F56" s="7">
        <v>0.41</v>
      </c>
    </row>
    <row r="57" spans="1:6" x14ac:dyDescent="0.3">
      <c r="A57" s="5" t="s">
        <v>620</v>
      </c>
      <c r="B57" s="5" t="s">
        <v>4</v>
      </c>
      <c r="C57" s="5" t="s">
        <v>5</v>
      </c>
      <c r="D57" s="5" t="s">
        <v>6</v>
      </c>
      <c r="E57" s="6">
        <v>1.4880658498130901</v>
      </c>
      <c r="F57" s="7">
        <v>0.43</v>
      </c>
    </row>
    <row r="58" spans="1:6" x14ac:dyDescent="0.3">
      <c r="A58" s="5" t="s">
        <v>620</v>
      </c>
      <c r="B58" s="5" t="s">
        <v>541</v>
      </c>
      <c r="C58" s="5" t="s">
        <v>542</v>
      </c>
      <c r="D58" s="5" t="s">
        <v>18</v>
      </c>
      <c r="E58" s="6">
        <v>1.49055166651309</v>
      </c>
      <c r="F58" s="7">
        <v>0.43</v>
      </c>
    </row>
    <row r="59" spans="1:6" x14ac:dyDescent="0.3">
      <c r="A59" s="5" t="s">
        <v>620</v>
      </c>
      <c r="B59" s="5" t="s">
        <v>383</v>
      </c>
      <c r="C59" s="5" t="s">
        <v>384</v>
      </c>
      <c r="D59" s="5" t="s">
        <v>18</v>
      </c>
      <c r="E59" s="6">
        <v>1.49698070443177</v>
      </c>
      <c r="F59" s="7">
        <v>0.43</v>
      </c>
    </row>
    <row r="60" spans="1:6" x14ac:dyDescent="0.3">
      <c r="A60" s="5" t="s">
        <v>620</v>
      </c>
      <c r="B60" s="5" t="s">
        <v>573</v>
      </c>
      <c r="C60" s="5" t="s">
        <v>574</v>
      </c>
      <c r="D60" s="5" t="s">
        <v>6</v>
      </c>
      <c r="E60" s="6">
        <v>1.4980917326329199</v>
      </c>
      <c r="F60" s="7">
        <v>0.32</v>
      </c>
    </row>
    <row r="61" spans="1:6" x14ac:dyDescent="0.3">
      <c r="A61" s="5" t="s">
        <v>620</v>
      </c>
      <c r="B61" s="5" t="s">
        <v>197</v>
      </c>
      <c r="C61" s="5" t="s">
        <v>198</v>
      </c>
      <c r="D61" s="5" t="s">
        <v>18</v>
      </c>
      <c r="E61" s="6">
        <v>1.4998882145161201</v>
      </c>
      <c r="F61" s="7">
        <v>0.48</v>
      </c>
    </row>
    <row r="62" spans="1:6" x14ac:dyDescent="0.3">
      <c r="A62" s="5" t="s">
        <v>620</v>
      </c>
      <c r="B62" s="5" t="s">
        <v>325</v>
      </c>
      <c r="C62" s="5" t="s">
        <v>326</v>
      </c>
      <c r="D62" s="5" t="s">
        <v>18</v>
      </c>
      <c r="E62" s="6">
        <v>1.51237955750237</v>
      </c>
      <c r="F62" s="7">
        <v>0.41</v>
      </c>
    </row>
    <row r="63" spans="1:6" x14ac:dyDescent="0.3">
      <c r="A63" s="5" t="s">
        <v>620</v>
      </c>
      <c r="B63" s="5" t="s">
        <v>419</v>
      </c>
      <c r="C63" s="5" t="s">
        <v>420</v>
      </c>
      <c r="D63" s="5" t="s">
        <v>9</v>
      </c>
      <c r="E63" s="6">
        <v>1.51955466004958</v>
      </c>
      <c r="F63" s="7">
        <v>0.35</v>
      </c>
    </row>
    <row r="64" spans="1:6" x14ac:dyDescent="0.3">
      <c r="A64" s="5" t="s">
        <v>620</v>
      </c>
      <c r="B64" s="5" t="s">
        <v>391</v>
      </c>
      <c r="C64" s="5" t="s">
        <v>392</v>
      </c>
      <c r="D64" s="5" t="s">
        <v>18</v>
      </c>
      <c r="E64" s="6">
        <v>1.5197814893933499</v>
      </c>
      <c r="F64" s="7">
        <v>0.56000000000000005</v>
      </c>
    </row>
    <row r="65" spans="1:6" x14ac:dyDescent="0.3">
      <c r="A65" s="5" t="s">
        <v>620</v>
      </c>
      <c r="B65" s="5" t="s">
        <v>185</v>
      </c>
      <c r="C65" s="5" t="s">
        <v>186</v>
      </c>
      <c r="D65" s="5" t="s">
        <v>9</v>
      </c>
      <c r="E65" s="6">
        <v>1.52396482227162</v>
      </c>
      <c r="F65" s="7">
        <v>0.33</v>
      </c>
    </row>
    <row r="66" spans="1:6" x14ac:dyDescent="0.3">
      <c r="A66" s="5" t="s">
        <v>620</v>
      </c>
      <c r="B66" s="5" t="s">
        <v>263</v>
      </c>
      <c r="C66" s="5" t="s">
        <v>264</v>
      </c>
      <c r="D66" s="5" t="s">
        <v>18</v>
      </c>
      <c r="E66" s="6">
        <v>1.5351591367699799</v>
      </c>
      <c r="F66" s="7">
        <v>0.45</v>
      </c>
    </row>
    <row r="67" spans="1:6" x14ac:dyDescent="0.3">
      <c r="A67" s="5" t="s">
        <v>620</v>
      </c>
      <c r="B67" s="5" t="s">
        <v>547</v>
      </c>
      <c r="C67" s="5" t="s">
        <v>548</v>
      </c>
      <c r="D67" s="5" t="s">
        <v>18</v>
      </c>
      <c r="E67" s="6">
        <v>1.5471170406008501</v>
      </c>
      <c r="F67" s="7">
        <v>0.32</v>
      </c>
    </row>
    <row r="68" spans="1:6" x14ac:dyDescent="0.3">
      <c r="A68" s="5" t="s">
        <v>620</v>
      </c>
      <c r="B68" s="5" t="s">
        <v>463</v>
      </c>
      <c r="C68" s="5" t="s">
        <v>464</v>
      </c>
      <c r="D68" s="5" t="s">
        <v>6</v>
      </c>
      <c r="E68" s="6">
        <v>1.5506206918006999</v>
      </c>
      <c r="F68" s="7">
        <v>0.3</v>
      </c>
    </row>
    <row r="69" spans="1:6" x14ac:dyDescent="0.3">
      <c r="A69" s="5" t="s">
        <v>620</v>
      </c>
      <c r="B69" s="5" t="s">
        <v>61</v>
      </c>
      <c r="C69" s="5" t="s">
        <v>62</v>
      </c>
      <c r="D69" s="5" t="s">
        <v>18</v>
      </c>
      <c r="E69" s="6">
        <v>1.5696937242731701</v>
      </c>
      <c r="F69" s="7">
        <v>0.39</v>
      </c>
    </row>
    <row r="70" spans="1:6" x14ac:dyDescent="0.3">
      <c r="A70" s="5" t="s">
        <v>620</v>
      </c>
      <c r="B70" s="5" t="s">
        <v>19</v>
      </c>
      <c r="C70" s="5" t="s">
        <v>20</v>
      </c>
      <c r="D70" s="5" t="s">
        <v>18</v>
      </c>
      <c r="E70" s="6">
        <v>1.57514284889182</v>
      </c>
      <c r="F70" s="7">
        <v>0.36</v>
      </c>
    </row>
    <row r="71" spans="1:6" x14ac:dyDescent="0.3">
      <c r="A71" s="5" t="s">
        <v>620</v>
      </c>
      <c r="B71" s="5" t="s">
        <v>565</v>
      </c>
      <c r="C71" s="5" t="s">
        <v>566</v>
      </c>
      <c r="D71" s="5" t="s">
        <v>6</v>
      </c>
      <c r="E71" s="6">
        <v>1.6101351909350901</v>
      </c>
      <c r="F71" s="7">
        <v>0.33</v>
      </c>
    </row>
    <row r="72" spans="1:6" x14ac:dyDescent="0.3">
      <c r="A72" s="5" t="s">
        <v>620</v>
      </c>
      <c r="B72" s="5" t="s">
        <v>395</v>
      </c>
      <c r="C72" s="5" t="s">
        <v>396</v>
      </c>
      <c r="D72" s="5" t="s">
        <v>6</v>
      </c>
      <c r="E72" s="6">
        <v>1.6390645928399501</v>
      </c>
      <c r="F72" s="7">
        <v>0.39</v>
      </c>
    </row>
    <row r="73" spans="1:6" x14ac:dyDescent="0.3">
      <c r="A73" s="5" t="s">
        <v>620</v>
      </c>
      <c r="B73" s="5" t="s">
        <v>545</v>
      </c>
      <c r="C73" s="5" t="s">
        <v>546</v>
      </c>
      <c r="D73" s="5" t="s">
        <v>6</v>
      </c>
      <c r="E73" s="6">
        <v>1.64588373099376</v>
      </c>
      <c r="F73" s="7">
        <v>0.38</v>
      </c>
    </row>
    <row r="74" spans="1:6" x14ac:dyDescent="0.3">
      <c r="A74" s="5" t="s">
        <v>620</v>
      </c>
      <c r="B74" s="5" t="s">
        <v>203</v>
      </c>
      <c r="C74" s="5" t="s">
        <v>204</v>
      </c>
      <c r="D74" s="5" t="s">
        <v>18</v>
      </c>
      <c r="E74" s="6">
        <v>1.6757388115854499</v>
      </c>
      <c r="F74" s="7">
        <v>0.4</v>
      </c>
    </row>
    <row r="75" spans="1:6" x14ac:dyDescent="0.3">
      <c r="A75" s="5" t="s">
        <v>620</v>
      </c>
      <c r="B75" s="5" t="s">
        <v>117</v>
      </c>
      <c r="C75" s="5" t="s">
        <v>118</v>
      </c>
      <c r="D75" s="5" t="s">
        <v>18</v>
      </c>
      <c r="E75" s="6">
        <v>1.6922786433930599</v>
      </c>
      <c r="F75" s="7">
        <v>0.32</v>
      </c>
    </row>
    <row r="76" spans="1:6" x14ac:dyDescent="0.3">
      <c r="A76" s="5" t="s">
        <v>620</v>
      </c>
      <c r="B76" s="5" t="s">
        <v>583</v>
      </c>
      <c r="C76" s="5" t="s">
        <v>584</v>
      </c>
      <c r="D76" s="5" t="s">
        <v>6</v>
      </c>
      <c r="E76" s="6">
        <v>1.6981838165352501</v>
      </c>
      <c r="F76" s="7">
        <v>0.32</v>
      </c>
    </row>
    <row r="77" spans="1:6" x14ac:dyDescent="0.3">
      <c r="A77" s="5" t="s">
        <v>620</v>
      </c>
      <c r="B77" s="5" t="s">
        <v>161</v>
      </c>
      <c r="C77" s="5" t="s">
        <v>162</v>
      </c>
      <c r="D77" s="5" t="s">
        <v>9</v>
      </c>
      <c r="E77" s="6">
        <v>1.7004252742460899</v>
      </c>
      <c r="F77" s="7">
        <v>0.42</v>
      </c>
    </row>
    <row r="78" spans="1:6" x14ac:dyDescent="0.3">
      <c r="A78" s="5" t="s">
        <v>620</v>
      </c>
      <c r="B78" s="5" t="s">
        <v>423</v>
      </c>
      <c r="C78" s="5" t="s">
        <v>424</v>
      </c>
      <c r="D78" s="5" t="s">
        <v>9</v>
      </c>
      <c r="E78" s="6">
        <v>1.7023616743382599</v>
      </c>
      <c r="F78" s="7">
        <v>0.31</v>
      </c>
    </row>
    <row r="79" spans="1:6" x14ac:dyDescent="0.3">
      <c r="A79" s="5" t="s">
        <v>620</v>
      </c>
      <c r="B79" s="5" t="s">
        <v>473</v>
      </c>
      <c r="C79" s="5" t="s">
        <v>474</v>
      </c>
      <c r="D79" s="5" t="s">
        <v>9</v>
      </c>
      <c r="E79" s="6">
        <v>1.7679489751692601</v>
      </c>
      <c r="F79" s="7">
        <v>0.38</v>
      </c>
    </row>
    <row r="80" spans="1:6" x14ac:dyDescent="0.3">
      <c r="A80" s="5" t="s">
        <v>620</v>
      </c>
      <c r="B80" s="5" t="s">
        <v>521</v>
      </c>
      <c r="C80" s="5" t="s">
        <v>522</v>
      </c>
      <c r="D80" s="5" t="s">
        <v>9</v>
      </c>
      <c r="E80" s="6">
        <v>1.78329728331647</v>
      </c>
      <c r="F80" s="7">
        <v>0.39</v>
      </c>
    </row>
    <row r="81" spans="1:6" x14ac:dyDescent="0.3">
      <c r="A81" s="5" t="s">
        <v>620</v>
      </c>
      <c r="B81" s="5" t="s">
        <v>549</v>
      </c>
      <c r="C81" s="5" t="s">
        <v>550</v>
      </c>
      <c r="D81" s="5" t="s">
        <v>18</v>
      </c>
      <c r="E81" s="6">
        <v>1.79364936078606</v>
      </c>
      <c r="F81" s="7">
        <v>0.32</v>
      </c>
    </row>
    <row r="82" spans="1:6" x14ac:dyDescent="0.3">
      <c r="A82" s="5" t="s">
        <v>620</v>
      </c>
      <c r="B82" s="5" t="s">
        <v>365</v>
      </c>
      <c r="C82" s="5" t="s">
        <v>366</v>
      </c>
      <c r="D82" s="5" t="s">
        <v>18</v>
      </c>
      <c r="E82" s="6">
        <v>1.83015089994949</v>
      </c>
      <c r="F82" s="7">
        <v>0.39</v>
      </c>
    </row>
    <row r="83" spans="1:6" x14ac:dyDescent="0.3">
      <c r="A83" s="5" t="s">
        <v>620</v>
      </c>
      <c r="B83" s="5" t="s">
        <v>347</v>
      </c>
      <c r="C83" s="5" t="s">
        <v>348</v>
      </c>
      <c r="D83" s="5" t="s">
        <v>18</v>
      </c>
      <c r="E83" s="6">
        <v>1.9092558519323</v>
      </c>
      <c r="F83" s="7">
        <v>0.31</v>
      </c>
    </row>
    <row r="84" spans="1:6" x14ac:dyDescent="0.3">
      <c r="A84" s="5" t="s">
        <v>620</v>
      </c>
      <c r="B84" s="5" t="s">
        <v>437</v>
      </c>
      <c r="C84" s="5" t="s">
        <v>438</v>
      </c>
      <c r="D84" s="5" t="s">
        <v>6</v>
      </c>
      <c r="E84" s="6">
        <v>1.92275401106766</v>
      </c>
      <c r="F84" s="7">
        <v>0.44</v>
      </c>
    </row>
    <row r="85" spans="1:6" x14ac:dyDescent="0.3">
      <c r="A85" s="5" t="s">
        <v>620</v>
      </c>
      <c r="B85" s="5" t="s">
        <v>63</v>
      </c>
      <c r="C85" s="5" t="s">
        <v>64</v>
      </c>
      <c r="D85" s="5" t="s">
        <v>18</v>
      </c>
      <c r="E85" s="6">
        <v>2.0186592283651201</v>
      </c>
      <c r="F85" s="7">
        <v>0.48</v>
      </c>
    </row>
    <row r="86" spans="1:6" x14ac:dyDescent="0.3">
      <c r="A86" s="5" t="s">
        <v>620</v>
      </c>
      <c r="B86" s="5" t="s">
        <v>443</v>
      </c>
      <c r="C86" s="5" t="s">
        <v>444</v>
      </c>
      <c r="D86" s="5" t="s">
        <v>6</v>
      </c>
      <c r="E86" s="6">
        <v>2.0332735492796301</v>
      </c>
      <c r="F86" s="7">
        <v>0.32</v>
      </c>
    </row>
    <row r="87" spans="1:6" x14ac:dyDescent="0.3">
      <c r="A87" s="5" t="s">
        <v>620</v>
      </c>
      <c r="B87" s="5" t="s">
        <v>91</v>
      </c>
      <c r="C87" s="5" t="s">
        <v>92</v>
      </c>
      <c r="D87" s="5" t="s">
        <v>18</v>
      </c>
      <c r="E87" s="6">
        <v>2.0701764378452099</v>
      </c>
      <c r="F87" s="7">
        <v>0.3</v>
      </c>
    </row>
    <row r="88" spans="1:6" x14ac:dyDescent="0.3">
      <c r="A88" s="5" t="s">
        <v>620</v>
      </c>
      <c r="B88" s="5" t="s">
        <v>425</v>
      </c>
      <c r="C88" s="5" t="s">
        <v>426</v>
      </c>
      <c r="D88" s="5" t="s">
        <v>18</v>
      </c>
      <c r="E88" s="6">
        <v>2.1138200771475399</v>
      </c>
      <c r="F88" s="7">
        <v>0.33</v>
      </c>
    </row>
    <row r="89" spans="1:6" x14ac:dyDescent="0.3">
      <c r="A89" s="5" t="s">
        <v>620</v>
      </c>
      <c r="B89" s="5" t="s">
        <v>51</v>
      </c>
      <c r="C89" s="5" t="s">
        <v>52</v>
      </c>
      <c r="D89" s="5" t="s">
        <v>18</v>
      </c>
      <c r="E89" s="6">
        <v>2.1206856421201801</v>
      </c>
      <c r="F89" s="7">
        <v>0.51</v>
      </c>
    </row>
    <row r="90" spans="1:6" x14ac:dyDescent="0.3">
      <c r="A90" s="5" t="s">
        <v>620</v>
      </c>
      <c r="B90" s="5" t="s">
        <v>331</v>
      </c>
      <c r="C90" s="5" t="s">
        <v>332</v>
      </c>
      <c r="D90" s="5" t="s">
        <v>18</v>
      </c>
      <c r="E90" s="6">
        <v>2.13909270790742</v>
      </c>
      <c r="F90" s="7">
        <v>0.54</v>
      </c>
    </row>
    <row r="91" spans="1:6" x14ac:dyDescent="0.3">
      <c r="A91" s="5" t="s">
        <v>620</v>
      </c>
      <c r="B91" s="5" t="s">
        <v>377</v>
      </c>
      <c r="C91" s="5" t="s">
        <v>378</v>
      </c>
      <c r="D91" s="5" t="s">
        <v>9</v>
      </c>
      <c r="E91" s="6">
        <v>2.18155892653433</v>
      </c>
      <c r="F91" s="7">
        <v>0.34</v>
      </c>
    </row>
    <row r="92" spans="1:6" x14ac:dyDescent="0.3">
      <c r="A92" s="5" t="s">
        <v>620</v>
      </c>
      <c r="B92" s="5" t="s">
        <v>141</v>
      </c>
      <c r="C92" s="5" t="s">
        <v>142</v>
      </c>
      <c r="D92" s="5" t="s">
        <v>18</v>
      </c>
      <c r="E92" s="6">
        <v>2.2014919004859701</v>
      </c>
      <c r="F92" s="7">
        <v>0.32</v>
      </c>
    </row>
    <row r="93" spans="1:6" x14ac:dyDescent="0.3">
      <c r="A93" s="5" t="s">
        <v>620</v>
      </c>
      <c r="B93" s="5" t="s">
        <v>85</v>
      </c>
      <c r="C93" s="5" t="s">
        <v>86</v>
      </c>
      <c r="D93" s="5" t="s">
        <v>18</v>
      </c>
      <c r="E93" s="6">
        <v>2.2090947898470801</v>
      </c>
      <c r="F93" s="7">
        <v>0.5</v>
      </c>
    </row>
    <row r="94" spans="1:6" x14ac:dyDescent="0.3">
      <c r="A94" s="5" t="s">
        <v>620</v>
      </c>
      <c r="B94" s="5" t="s">
        <v>177</v>
      </c>
      <c r="C94" s="5" t="s">
        <v>178</v>
      </c>
      <c r="D94" s="5" t="s">
        <v>18</v>
      </c>
      <c r="E94" s="6">
        <v>2.2195497963497202</v>
      </c>
      <c r="F94" s="7">
        <v>0.3</v>
      </c>
    </row>
    <row r="95" spans="1:6" x14ac:dyDescent="0.3">
      <c r="A95" s="5" t="s">
        <v>620</v>
      </c>
      <c r="B95" s="5" t="s">
        <v>255</v>
      </c>
      <c r="C95" s="5" t="s">
        <v>256</v>
      </c>
      <c r="D95" s="5" t="s">
        <v>18</v>
      </c>
      <c r="E95" s="6">
        <v>2.2303505754077499</v>
      </c>
      <c r="F95" s="7">
        <v>0.55000000000000004</v>
      </c>
    </row>
    <row r="96" spans="1:6" x14ac:dyDescent="0.3">
      <c r="A96" s="5" t="s">
        <v>620</v>
      </c>
      <c r="B96" s="5" t="s">
        <v>469</v>
      </c>
      <c r="C96" s="5" t="s">
        <v>470</v>
      </c>
      <c r="D96" s="5" t="s">
        <v>9</v>
      </c>
      <c r="E96" s="6">
        <v>2.2392209588399798</v>
      </c>
      <c r="F96" s="7">
        <v>0.36</v>
      </c>
    </row>
    <row r="97" spans="1:7" x14ac:dyDescent="0.3">
      <c r="A97" s="5" t="s">
        <v>620</v>
      </c>
      <c r="B97" s="5" t="s">
        <v>487</v>
      </c>
      <c r="C97" s="5" t="s">
        <v>488</v>
      </c>
      <c r="D97" s="5" t="s">
        <v>6</v>
      </c>
      <c r="E97" s="6">
        <v>2.2491241784049198</v>
      </c>
      <c r="F97" s="7">
        <v>0.37</v>
      </c>
    </row>
    <row r="98" spans="1:7" x14ac:dyDescent="0.3">
      <c r="A98" s="5" t="s">
        <v>620</v>
      </c>
      <c r="B98" s="5" t="s">
        <v>457</v>
      </c>
      <c r="C98" s="5" t="s">
        <v>458</v>
      </c>
      <c r="D98" s="5" t="s">
        <v>9</v>
      </c>
      <c r="E98" s="6">
        <v>2.2938944365412199</v>
      </c>
      <c r="F98" s="7">
        <v>0.45</v>
      </c>
    </row>
    <row r="99" spans="1:7" x14ac:dyDescent="0.3">
      <c r="A99" s="5" t="s">
        <v>620</v>
      </c>
      <c r="B99" s="5" t="s">
        <v>397</v>
      </c>
      <c r="C99" s="5" t="s">
        <v>398</v>
      </c>
      <c r="D99" s="5" t="s">
        <v>18</v>
      </c>
      <c r="E99" s="6">
        <v>2.3342527779998701</v>
      </c>
      <c r="F99" s="7">
        <v>0.5</v>
      </c>
    </row>
    <row r="100" spans="1:7" x14ac:dyDescent="0.3">
      <c r="A100" s="5" t="s">
        <v>620</v>
      </c>
      <c r="B100" s="5" t="s">
        <v>379</v>
      </c>
      <c r="C100" s="5" t="s">
        <v>380</v>
      </c>
      <c r="D100" s="5" t="s">
        <v>9</v>
      </c>
      <c r="E100" s="6">
        <v>2.42774561264092</v>
      </c>
      <c r="F100" s="7">
        <v>0.31</v>
      </c>
    </row>
    <row r="101" spans="1:7" x14ac:dyDescent="0.3">
      <c r="A101" s="5" t="s">
        <v>620</v>
      </c>
      <c r="B101" s="5" t="s">
        <v>187</v>
      </c>
      <c r="C101" s="5" t="s">
        <v>188</v>
      </c>
      <c r="D101" s="5" t="s">
        <v>9</v>
      </c>
      <c r="E101" s="6">
        <v>2.6334534880487999</v>
      </c>
      <c r="F101" s="7">
        <v>0.51</v>
      </c>
    </row>
    <row r="102" spans="1:7" x14ac:dyDescent="0.3">
      <c r="A102" s="5" t="s">
        <v>620</v>
      </c>
      <c r="B102" s="5" t="s">
        <v>97</v>
      </c>
      <c r="C102" s="5" t="s">
        <v>98</v>
      </c>
      <c r="D102" s="5" t="s">
        <v>18</v>
      </c>
      <c r="E102" s="6">
        <v>2.6514650055320201</v>
      </c>
      <c r="F102" s="7">
        <v>0.33</v>
      </c>
    </row>
    <row r="103" spans="1:7" x14ac:dyDescent="0.3">
      <c r="A103" s="5" t="s">
        <v>620</v>
      </c>
      <c r="B103" s="5" t="s">
        <v>89</v>
      </c>
      <c r="C103" s="5" t="s">
        <v>90</v>
      </c>
      <c r="D103" s="5" t="s">
        <v>18</v>
      </c>
      <c r="E103" s="6">
        <v>2.8242647548729898</v>
      </c>
      <c r="F103" s="7">
        <v>0.56000000000000005</v>
      </c>
    </row>
    <row r="104" spans="1:7" x14ac:dyDescent="0.3">
      <c r="A104" s="5" t="s">
        <v>620</v>
      </c>
      <c r="B104" s="5" t="s">
        <v>81</v>
      </c>
      <c r="C104" s="5" t="s">
        <v>82</v>
      </c>
      <c r="D104" s="5" t="s">
        <v>18</v>
      </c>
      <c r="E104" s="6">
        <v>2.8449763602446398</v>
      </c>
      <c r="F104" s="7">
        <v>0.39</v>
      </c>
    </row>
    <row r="105" spans="1:7" x14ac:dyDescent="0.3">
      <c r="A105" s="5" t="s">
        <v>620</v>
      </c>
      <c r="B105" s="5" t="s">
        <v>435</v>
      </c>
      <c r="C105" s="5" t="s">
        <v>436</v>
      </c>
      <c r="D105" s="5" t="s">
        <v>9</v>
      </c>
      <c r="E105" s="6">
        <v>2.8851668581916501</v>
      </c>
      <c r="F105" s="7">
        <v>0.52</v>
      </c>
    </row>
    <row r="106" spans="1:7" x14ac:dyDescent="0.3">
      <c r="A106" s="5" t="s">
        <v>620</v>
      </c>
      <c r="B106" s="5" t="s">
        <v>315</v>
      </c>
      <c r="C106" s="5" t="s">
        <v>316</v>
      </c>
      <c r="D106" s="5" t="s">
        <v>18</v>
      </c>
      <c r="E106" s="6">
        <v>2.9186653221576</v>
      </c>
      <c r="F106" s="7">
        <v>0.38</v>
      </c>
    </row>
    <row r="107" spans="1:7" x14ac:dyDescent="0.3">
      <c r="A107" s="5" t="s">
        <v>620</v>
      </c>
      <c r="B107" s="5" t="s">
        <v>293</v>
      </c>
      <c r="C107" s="5" t="s">
        <v>294</v>
      </c>
      <c r="D107" s="5" t="s">
        <v>18</v>
      </c>
      <c r="E107" s="6">
        <v>3.9857167112045002</v>
      </c>
      <c r="F107" s="7">
        <v>0.36</v>
      </c>
    </row>
    <row r="108" spans="1:7" x14ac:dyDescent="0.3">
      <c r="A108" s="30"/>
      <c r="B108" s="30"/>
      <c r="C108" s="30"/>
      <c r="D108" s="30"/>
      <c r="E108" s="30"/>
      <c r="F108" s="30"/>
      <c r="G108" s="30"/>
    </row>
    <row r="109" spans="1:7" x14ac:dyDescent="0.3">
      <c r="A109" s="30"/>
      <c r="B109" s="30"/>
      <c r="C109" s="30"/>
      <c r="D109" s="31" t="s">
        <v>630</v>
      </c>
      <c r="E109" s="31" t="s">
        <v>629</v>
      </c>
      <c r="F109" s="30"/>
      <c r="G109" s="30"/>
    </row>
    <row r="110" spans="1:7" x14ac:dyDescent="0.3">
      <c r="A110" s="30"/>
      <c r="B110" s="30" t="s">
        <v>609</v>
      </c>
      <c r="C110" s="30"/>
      <c r="D110" s="31">
        <f>AVERAGE(GM_spectra__323[Peak acc])</f>
        <v>1.4751018159793499</v>
      </c>
      <c r="E110" s="31">
        <f>AVERAGE(GM_spectra__323[Peak T])</f>
        <v>0.40839622641509427</v>
      </c>
      <c r="F110" s="30"/>
      <c r="G110" s="30"/>
    </row>
    <row r="111" spans="1:7" x14ac:dyDescent="0.3">
      <c r="A111" s="30"/>
      <c r="B111" s="30" t="s">
        <v>610</v>
      </c>
      <c r="C111" s="30"/>
      <c r="D111" s="31">
        <f>_xlfn.VAR.S(GM_spectra__323[Peak acc])</f>
        <v>0.40553703352101028</v>
      </c>
      <c r="E111" s="31">
        <f>_xlfn.VAR.S(GM_spectra__323[Peak T])</f>
        <v>6.9202605570530921E-3</v>
      </c>
      <c r="F111" s="30"/>
      <c r="G111" s="30"/>
    </row>
    <row r="112" spans="1:7" x14ac:dyDescent="0.3">
      <c r="A112" s="30"/>
      <c r="B112" s="30"/>
      <c r="C112" s="30"/>
      <c r="D112" s="30"/>
      <c r="E112" s="30"/>
      <c r="F112" s="30"/>
      <c r="G112" s="30"/>
    </row>
    <row r="113" spans="1:7" x14ac:dyDescent="0.3">
      <c r="A113" s="30"/>
      <c r="B113" s="30"/>
      <c r="C113" s="34"/>
      <c r="D113" s="31"/>
      <c r="E113" s="31"/>
      <c r="F113" s="30"/>
      <c r="G113" s="30"/>
    </row>
    <row r="114" spans="1:7" x14ac:dyDescent="0.3">
      <c r="A114" s="30"/>
      <c r="B114" s="30"/>
      <c r="C114" s="34"/>
      <c r="D114" s="31"/>
      <c r="E114" s="31"/>
      <c r="F114" s="30"/>
      <c r="G114" s="30"/>
    </row>
    <row r="115" spans="1:7" x14ac:dyDescent="0.3">
      <c r="A115" s="30"/>
      <c r="B115" s="30"/>
      <c r="C115" s="30"/>
      <c r="D115" s="30"/>
      <c r="E115" s="30"/>
      <c r="F115" s="30"/>
      <c r="G115" s="30"/>
    </row>
    <row r="116" spans="1:7" x14ac:dyDescent="0.3">
      <c r="A116" s="30"/>
      <c r="B116" s="30"/>
      <c r="C116" s="30"/>
      <c r="D116" s="30"/>
      <c r="E116" s="30"/>
      <c r="F116" s="30"/>
      <c r="G116" s="30"/>
    </row>
    <row r="117" spans="1:7" x14ac:dyDescent="0.3">
      <c r="A117" s="30"/>
      <c r="B117" s="30"/>
      <c r="C117" s="31"/>
      <c r="D117" s="31"/>
      <c r="E117" s="31"/>
      <c r="F117" s="30"/>
      <c r="G117" s="30"/>
    </row>
    <row r="118" spans="1:7" x14ac:dyDescent="0.3">
      <c r="A118" s="30"/>
      <c r="B118" s="31"/>
      <c r="C118" s="31"/>
      <c r="D118" s="32"/>
      <c r="E118" s="32"/>
      <c r="F118" s="30"/>
      <c r="G118" s="30"/>
    </row>
    <row r="119" spans="1:7" x14ac:dyDescent="0.3">
      <c r="A119" s="30"/>
      <c r="B119" s="31"/>
      <c r="C119" s="31"/>
      <c r="D119" s="32"/>
      <c r="E119" s="32"/>
      <c r="F119" s="30"/>
      <c r="G119" s="30"/>
    </row>
    <row r="120" spans="1:7" x14ac:dyDescent="0.3">
      <c r="A120" s="30"/>
      <c r="B120" s="31"/>
      <c r="C120" s="31"/>
      <c r="D120" s="32"/>
      <c r="E120" s="32"/>
      <c r="F120" s="30"/>
      <c r="G120" s="30"/>
    </row>
    <row r="121" spans="1:7" x14ac:dyDescent="0.3">
      <c r="A121" s="30"/>
      <c r="B121" s="31"/>
      <c r="C121" s="30"/>
      <c r="D121" s="30"/>
      <c r="E121" s="30"/>
      <c r="F121" s="30"/>
      <c r="G121" s="30"/>
    </row>
    <row r="122" spans="1:7" x14ac:dyDescent="0.3">
      <c r="A122" s="30"/>
      <c r="B122" s="30"/>
      <c r="C122" s="30"/>
      <c r="D122" s="30"/>
      <c r="E122" s="30"/>
      <c r="F122" s="30"/>
      <c r="G122" s="30"/>
    </row>
    <row r="128" spans="1:7" x14ac:dyDescent="0.3">
      <c r="A128" s="28"/>
      <c r="B128" s="28"/>
      <c r="C128" s="28"/>
      <c r="D128" s="28"/>
      <c r="E128" s="28"/>
    </row>
    <row r="129" spans="1:5" x14ac:dyDescent="0.3">
      <c r="A129" s="28"/>
      <c r="B129" s="28"/>
      <c r="C129" s="28"/>
      <c r="D129" s="28"/>
      <c r="E129" s="28"/>
    </row>
    <row r="130" spans="1:5" x14ac:dyDescent="0.3">
      <c r="A130" s="28"/>
      <c r="B130" s="28"/>
      <c r="C130" s="28"/>
      <c r="D130" s="28"/>
      <c r="E130" s="28"/>
    </row>
    <row r="131" spans="1:5" x14ac:dyDescent="0.3">
      <c r="A131" s="28"/>
      <c r="B131" s="28"/>
      <c r="C131" s="28"/>
      <c r="D131" s="28"/>
      <c r="E131" s="28"/>
    </row>
    <row r="132" spans="1:5" x14ac:dyDescent="0.3">
      <c r="A132" s="28"/>
      <c r="B132" s="28"/>
      <c r="C132" s="28"/>
      <c r="D132" s="28"/>
      <c r="E132" s="28"/>
    </row>
    <row r="133" spans="1:5" x14ac:dyDescent="0.3">
      <c r="A133" s="28"/>
      <c r="B133" s="28"/>
      <c r="C133" s="28"/>
      <c r="D133" s="28"/>
      <c r="E133" s="28"/>
    </row>
    <row r="134" spans="1:5" x14ac:dyDescent="0.3">
      <c r="A134" s="28"/>
      <c r="B134" s="28"/>
      <c r="C134" s="28"/>
      <c r="D134" s="28"/>
      <c r="E134" s="28"/>
    </row>
    <row r="135" spans="1:5" x14ac:dyDescent="0.3">
      <c r="A135" s="28"/>
      <c r="B135" s="28"/>
      <c r="C135" s="28"/>
      <c r="D135" s="28"/>
      <c r="E135" s="28"/>
    </row>
    <row r="136" spans="1:5" x14ac:dyDescent="0.3">
      <c r="A136" s="28"/>
      <c r="B136" s="28"/>
      <c r="C136" s="28"/>
      <c r="D136" s="28"/>
      <c r="E136" s="28"/>
    </row>
    <row r="137" spans="1:5" x14ac:dyDescent="0.3">
      <c r="A137" s="28"/>
      <c r="B137" s="28"/>
      <c r="C137" s="28"/>
      <c r="D137" s="28"/>
      <c r="E137" s="28"/>
    </row>
    <row r="138" spans="1:5" x14ac:dyDescent="0.3">
      <c r="A138" s="28"/>
      <c r="B138" s="28"/>
      <c r="C138" s="28"/>
      <c r="D138" s="28"/>
      <c r="E138" s="28"/>
    </row>
    <row r="139" spans="1:5" x14ac:dyDescent="0.3">
      <c r="A139" s="28"/>
      <c r="B139" s="28"/>
      <c r="C139" s="28"/>
      <c r="D139" s="28"/>
      <c r="E139" s="28"/>
    </row>
    <row r="140" spans="1:5" x14ac:dyDescent="0.3">
      <c r="A140" s="28"/>
      <c r="B140" s="28"/>
      <c r="C140" s="28"/>
      <c r="D140" s="28"/>
      <c r="E140" s="28"/>
    </row>
    <row r="141" spans="1:5" x14ac:dyDescent="0.3">
      <c r="A141" s="28"/>
      <c r="B141" s="28"/>
      <c r="C141" s="28"/>
      <c r="D141" s="28"/>
      <c r="E141" s="28"/>
    </row>
    <row r="142" spans="1:5" x14ac:dyDescent="0.3">
      <c r="A142" s="28"/>
      <c r="B142" s="28"/>
      <c r="C142" s="28"/>
      <c r="D142" s="28"/>
      <c r="E142" s="28"/>
    </row>
    <row r="143" spans="1:5" x14ac:dyDescent="0.3">
      <c r="A143" s="28"/>
      <c r="B143" s="28"/>
      <c r="C143" s="28"/>
      <c r="D143" s="28"/>
      <c r="E143" s="28"/>
    </row>
    <row r="144" spans="1:5" x14ac:dyDescent="0.3">
      <c r="A144" s="28"/>
      <c r="B144" s="28"/>
      <c r="C144" s="28"/>
      <c r="D144" s="28"/>
      <c r="E144" s="28"/>
    </row>
    <row r="145" spans="1:5" x14ac:dyDescent="0.3">
      <c r="A145" s="29"/>
      <c r="B145" s="29"/>
      <c r="C145" s="29"/>
      <c r="D145" s="29"/>
      <c r="E145" s="29"/>
    </row>
  </sheetData>
  <mergeCells count="1">
    <mergeCell ref="C113:C114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A53D-525D-4B30-904A-B1BB05BC2431}">
  <dimension ref="A1:N116"/>
  <sheetViews>
    <sheetView topLeftCell="A46" zoomScale="83" workbookViewId="0">
      <selection activeCell="C78" sqref="C78"/>
    </sheetView>
  </sheetViews>
  <sheetFormatPr defaultRowHeight="14.4" x14ac:dyDescent="0.3"/>
  <cols>
    <col min="1" max="1" width="11.109375" bestFit="1" customWidth="1"/>
    <col min="2" max="2" width="9.109375" customWidth="1"/>
    <col min="3" max="3" width="20" bestFit="1" customWidth="1"/>
    <col min="4" max="5" width="19.88671875" bestFit="1" customWidth="1"/>
    <col min="10" max="10" width="17.6640625" bestFit="1" customWidth="1"/>
  </cols>
  <sheetData>
    <row r="1" spans="1:14" x14ac:dyDescent="0.3">
      <c r="A1" s="11" t="s">
        <v>625</v>
      </c>
      <c r="B1" s="11" t="s">
        <v>624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619</v>
      </c>
      <c r="H1" s="13" t="s">
        <v>620</v>
      </c>
      <c r="I1" s="14" t="s">
        <v>621</v>
      </c>
    </row>
    <row r="2" spans="1:14" x14ac:dyDescent="0.3">
      <c r="A2" s="8" t="s">
        <v>621</v>
      </c>
      <c r="B2" s="8" t="s">
        <v>501</v>
      </c>
      <c r="C2" s="8" t="s">
        <v>502</v>
      </c>
      <c r="D2" s="8" t="s">
        <v>9</v>
      </c>
      <c r="E2" s="9">
        <v>0.47659944756999301</v>
      </c>
      <c r="F2" s="10">
        <v>0.89</v>
      </c>
    </row>
    <row r="3" spans="1:14" x14ac:dyDescent="0.3">
      <c r="A3" s="8" t="s">
        <v>621</v>
      </c>
      <c r="B3" s="8" t="s">
        <v>299</v>
      </c>
      <c r="C3" s="8" t="s">
        <v>300</v>
      </c>
      <c r="D3" s="8" t="s">
        <v>18</v>
      </c>
      <c r="E3" s="9">
        <v>0.49338262496975499</v>
      </c>
      <c r="F3" s="10">
        <v>0.9</v>
      </c>
    </row>
    <row r="4" spans="1:14" x14ac:dyDescent="0.3">
      <c r="A4" s="8" t="s">
        <v>621</v>
      </c>
      <c r="B4" s="8" t="s">
        <v>291</v>
      </c>
      <c r="C4" s="8" t="s">
        <v>292</v>
      </c>
      <c r="D4" s="8" t="s">
        <v>18</v>
      </c>
      <c r="E4" s="9">
        <v>0.529372040724161</v>
      </c>
      <c r="F4" s="10">
        <v>0.86</v>
      </c>
      <c r="J4" s="11" t="s">
        <v>5</v>
      </c>
      <c r="K4" s="11" t="e">
        <f>INDEX($A$2:$A$78, MATCH(J4,$C$2:$C$78,0))</f>
        <v>#N/A</v>
      </c>
      <c r="M4" s="11" t="s">
        <v>627</v>
      </c>
      <c r="N4" s="11">
        <v>0.28404112956810612</v>
      </c>
    </row>
    <row r="5" spans="1:14" x14ac:dyDescent="0.3">
      <c r="A5" s="8" t="s">
        <v>621</v>
      </c>
      <c r="B5" s="8" t="s">
        <v>153</v>
      </c>
      <c r="C5" s="8" t="s">
        <v>154</v>
      </c>
      <c r="D5" s="8" t="s">
        <v>9</v>
      </c>
      <c r="E5" s="9">
        <v>0.54503593657420102</v>
      </c>
      <c r="F5" s="10">
        <v>1.02</v>
      </c>
      <c r="J5" s="11" t="s">
        <v>15</v>
      </c>
      <c r="K5" s="11" t="e">
        <f>INDEX($A$2:$A$78, MATCH(J5,$C$2:$C$78,0))</f>
        <v>#N/A</v>
      </c>
      <c r="M5" s="11" t="s">
        <v>628</v>
      </c>
      <c r="N5" s="11">
        <v>0.56745388704318955</v>
      </c>
    </row>
    <row r="6" spans="1:14" x14ac:dyDescent="0.3">
      <c r="A6" s="8" t="s">
        <v>621</v>
      </c>
      <c r="B6" s="8" t="s">
        <v>357</v>
      </c>
      <c r="C6" s="8" t="s">
        <v>358</v>
      </c>
      <c r="D6" s="8" t="s">
        <v>18</v>
      </c>
      <c r="E6" s="9">
        <v>0.55151434531279597</v>
      </c>
      <c r="F6" s="10">
        <v>0.96</v>
      </c>
      <c r="J6" s="11" t="s">
        <v>42</v>
      </c>
      <c r="K6" s="11" t="str">
        <f>INDEX($A$2:$A$78, MATCH(J6,$C$2:$C$78,0))</f>
        <v>CAT3</v>
      </c>
    </row>
    <row r="7" spans="1:14" x14ac:dyDescent="0.3">
      <c r="A7" s="8" t="s">
        <v>621</v>
      </c>
      <c r="B7" s="8" t="s">
        <v>225</v>
      </c>
      <c r="C7" s="8" t="s">
        <v>226</v>
      </c>
      <c r="D7" s="8" t="s">
        <v>9</v>
      </c>
      <c r="E7" s="9">
        <v>0.57501822582604001</v>
      </c>
      <c r="F7" s="10">
        <v>0.88</v>
      </c>
      <c r="J7" t="s">
        <v>100</v>
      </c>
      <c r="K7" s="11" t="str">
        <f>INDEX($A$2:$A$78, MATCH(J7,$C$2:$C$78,0))</f>
        <v>CAT3</v>
      </c>
    </row>
    <row r="8" spans="1:14" x14ac:dyDescent="0.3">
      <c r="A8" s="8" t="s">
        <v>621</v>
      </c>
      <c r="B8" s="8" t="s">
        <v>495</v>
      </c>
      <c r="C8" s="8" t="s">
        <v>496</v>
      </c>
      <c r="D8" s="8" t="s">
        <v>9</v>
      </c>
      <c r="E8" s="9">
        <v>0.60059707511282701</v>
      </c>
      <c r="F8" s="10">
        <v>0.71</v>
      </c>
      <c r="J8" t="s">
        <v>114</v>
      </c>
      <c r="K8" s="11" t="e">
        <f>INDEX($A$2:$A$78, MATCH(J8,$C$2:$C$78,0))</f>
        <v>#N/A</v>
      </c>
    </row>
    <row r="9" spans="1:14" x14ac:dyDescent="0.3">
      <c r="A9" s="8" t="s">
        <v>621</v>
      </c>
      <c r="B9" s="8" t="s">
        <v>479</v>
      </c>
      <c r="C9" s="8" t="s">
        <v>480</v>
      </c>
      <c r="D9" s="8" t="s">
        <v>9</v>
      </c>
      <c r="E9" s="9">
        <v>0.62020711987853805</v>
      </c>
      <c r="F9" s="10">
        <v>0.69</v>
      </c>
      <c r="J9" t="s">
        <v>232</v>
      </c>
      <c r="K9" s="11" t="str">
        <f>INDEX($A$2:$A$78, MATCH(J9,$C$2:$C$78,0))</f>
        <v>CAT3</v>
      </c>
    </row>
    <row r="10" spans="1:14" x14ac:dyDescent="0.3">
      <c r="A10" s="8" t="s">
        <v>621</v>
      </c>
      <c r="B10" s="8" t="s">
        <v>265</v>
      </c>
      <c r="C10" s="8" t="s">
        <v>266</v>
      </c>
      <c r="D10" s="8" t="s">
        <v>6</v>
      </c>
      <c r="E10" s="9">
        <v>0.62731514589825799</v>
      </c>
      <c r="F10" s="10">
        <v>0.73</v>
      </c>
    </row>
    <row r="11" spans="1:14" x14ac:dyDescent="0.3">
      <c r="A11" s="8" t="s">
        <v>621</v>
      </c>
      <c r="B11" s="8" t="s">
        <v>277</v>
      </c>
      <c r="C11" s="8" t="s">
        <v>278</v>
      </c>
      <c r="D11" s="8" t="s">
        <v>18</v>
      </c>
      <c r="E11" s="9">
        <v>0.63793132343494696</v>
      </c>
      <c r="F11" s="10">
        <v>0.93</v>
      </c>
    </row>
    <row r="12" spans="1:14" x14ac:dyDescent="0.3">
      <c r="A12" s="8" t="s">
        <v>621</v>
      </c>
      <c r="B12" s="8" t="s">
        <v>497</v>
      </c>
      <c r="C12" s="8" t="s">
        <v>498</v>
      </c>
      <c r="D12" s="8" t="s">
        <v>9</v>
      </c>
      <c r="E12" s="9">
        <v>0.67487056344672103</v>
      </c>
      <c r="F12" s="10">
        <v>0.82</v>
      </c>
    </row>
    <row r="13" spans="1:14" x14ac:dyDescent="0.3">
      <c r="A13" s="8" t="s">
        <v>621</v>
      </c>
      <c r="B13" s="8" t="s">
        <v>489</v>
      </c>
      <c r="C13" s="8" t="s">
        <v>490</v>
      </c>
      <c r="D13" s="8" t="s">
        <v>9</v>
      </c>
      <c r="E13" s="9">
        <v>0.68006391417079004</v>
      </c>
      <c r="F13" s="10">
        <v>0.71</v>
      </c>
    </row>
    <row r="14" spans="1:14" x14ac:dyDescent="0.3">
      <c r="A14" s="8" t="s">
        <v>621</v>
      </c>
      <c r="B14" s="8" t="s">
        <v>33</v>
      </c>
      <c r="C14" s="8" t="s">
        <v>34</v>
      </c>
      <c r="D14" s="8" t="s">
        <v>18</v>
      </c>
      <c r="E14" s="9">
        <v>0.68957872459714298</v>
      </c>
      <c r="F14" s="10">
        <v>0.81</v>
      </c>
    </row>
    <row r="15" spans="1:14" x14ac:dyDescent="0.3">
      <c r="A15" s="8" t="s">
        <v>621</v>
      </c>
      <c r="B15" s="8" t="s">
        <v>75</v>
      </c>
      <c r="C15" s="8" t="s">
        <v>76</v>
      </c>
      <c r="D15" s="8" t="s">
        <v>18</v>
      </c>
      <c r="E15" s="9">
        <v>0.700388485676112</v>
      </c>
      <c r="F15" s="10">
        <v>0.91</v>
      </c>
    </row>
    <row r="16" spans="1:14" x14ac:dyDescent="0.3">
      <c r="A16" s="8" t="s">
        <v>621</v>
      </c>
      <c r="B16" s="8" t="s">
        <v>345</v>
      </c>
      <c r="C16" s="8" t="s">
        <v>346</v>
      </c>
      <c r="D16" s="8" t="s">
        <v>18</v>
      </c>
      <c r="E16" s="9">
        <v>0.71318534322343596</v>
      </c>
      <c r="F16" s="10">
        <v>0.92</v>
      </c>
    </row>
    <row r="17" spans="1:6" x14ac:dyDescent="0.3">
      <c r="A17" s="8" t="s">
        <v>621</v>
      </c>
      <c r="B17" s="8" t="s">
        <v>499</v>
      </c>
      <c r="C17" s="8" t="s">
        <v>500</v>
      </c>
      <c r="D17" s="8" t="s">
        <v>9</v>
      </c>
      <c r="E17" s="9">
        <v>0.72869376383031204</v>
      </c>
      <c r="F17" s="10">
        <v>1.1499999999999999</v>
      </c>
    </row>
    <row r="18" spans="1:6" x14ac:dyDescent="0.3">
      <c r="A18" s="8" t="s">
        <v>621</v>
      </c>
      <c r="B18" s="8" t="s">
        <v>31</v>
      </c>
      <c r="C18" s="8" t="s">
        <v>32</v>
      </c>
      <c r="D18" s="8" t="s">
        <v>18</v>
      </c>
      <c r="E18" s="9">
        <v>0.73430811637851801</v>
      </c>
      <c r="F18" s="10">
        <v>0.96</v>
      </c>
    </row>
    <row r="19" spans="1:6" x14ac:dyDescent="0.3">
      <c r="A19" s="8" t="s">
        <v>621</v>
      </c>
      <c r="B19" s="8" t="s">
        <v>339</v>
      </c>
      <c r="C19" s="8" t="s">
        <v>340</v>
      </c>
      <c r="D19" s="8" t="s">
        <v>18</v>
      </c>
      <c r="E19" s="9">
        <v>0.755044185408973</v>
      </c>
      <c r="F19" s="10">
        <v>0.61</v>
      </c>
    </row>
    <row r="20" spans="1:6" x14ac:dyDescent="0.3">
      <c r="A20" s="8" t="s">
        <v>621</v>
      </c>
      <c r="B20" s="8" t="s">
        <v>491</v>
      </c>
      <c r="C20" s="8" t="s">
        <v>492</v>
      </c>
      <c r="D20" s="8" t="s">
        <v>9</v>
      </c>
      <c r="E20" s="9">
        <v>0.77782393924974802</v>
      </c>
      <c r="F20" s="10">
        <v>0.96</v>
      </c>
    </row>
    <row r="21" spans="1:6" x14ac:dyDescent="0.3">
      <c r="A21" s="8" t="s">
        <v>621</v>
      </c>
      <c r="B21" s="8" t="s">
        <v>135</v>
      </c>
      <c r="C21" s="8" t="s">
        <v>136</v>
      </c>
      <c r="D21" s="8" t="s">
        <v>9</v>
      </c>
      <c r="E21" s="9">
        <v>0.81095887607907102</v>
      </c>
      <c r="F21" s="10">
        <v>1.31</v>
      </c>
    </row>
    <row r="22" spans="1:6" x14ac:dyDescent="0.3">
      <c r="A22" s="8" t="s">
        <v>621</v>
      </c>
      <c r="B22" s="8" t="s">
        <v>551</v>
      </c>
      <c r="C22" s="8" t="s">
        <v>552</v>
      </c>
      <c r="D22" s="8" t="s">
        <v>9</v>
      </c>
      <c r="E22" s="9">
        <v>0.83944850802402604</v>
      </c>
      <c r="F22" s="10">
        <v>0.63</v>
      </c>
    </row>
    <row r="23" spans="1:6" x14ac:dyDescent="0.3">
      <c r="A23" s="8" t="s">
        <v>621</v>
      </c>
      <c r="B23" s="8" t="s">
        <v>151</v>
      </c>
      <c r="C23" s="8" t="s">
        <v>152</v>
      </c>
      <c r="D23" s="8" t="s">
        <v>9</v>
      </c>
      <c r="E23" s="9">
        <v>0.84817432427853601</v>
      </c>
      <c r="F23" s="10">
        <v>0.61</v>
      </c>
    </row>
    <row r="24" spans="1:6" x14ac:dyDescent="0.3">
      <c r="A24" s="8" t="s">
        <v>621</v>
      </c>
      <c r="B24" s="8" t="s">
        <v>139</v>
      </c>
      <c r="C24" s="8" t="s">
        <v>140</v>
      </c>
      <c r="D24" s="8" t="s">
        <v>9</v>
      </c>
      <c r="E24" s="9">
        <v>0.85531870686189704</v>
      </c>
      <c r="F24" s="10">
        <v>0.98</v>
      </c>
    </row>
    <row r="25" spans="1:6" x14ac:dyDescent="0.3">
      <c r="A25" s="8" t="s">
        <v>621</v>
      </c>
      <c r="B25" s="8" t="s">
        <v>251</v>
      </c>
      <c r="C25" s="8" t="s">
        <v>252</v>
      </c>
      <c r="D25" s="8" t="s">
        <v>18</v>
      </c>
      <c r="E25" s="9">
        <v>0.86041387465944197</v>
      </c>
      <c r="F25" s="10">
        <v>0.68</v>
      </c>
    </row>
    <row r="26" spans="1:6" x14ac:dyDescent="0.3">
      <c r="A26" s="8" t="s">
        <v>621</v>
      </c>
      <c r="B26" s="8" t="s">
        <v>215</v>
      </c>
      <c r="C26" s="8" t="s">
        <v>216</v>
      </c>
      <c r="D26" s="8" t="s">
        <v>18</v>
      </c>
      <c r="E26" s="9">
        <v>0.87365063624401296</v>
      </c>
      <c r="F26" s="10">
        <v>0.67</v>
      </c>
    </row>
    <row r="27" spans="1:6" x14ac:dyDescent="0.3">
      <c r="A27" s="8" t="s">
        <v>621</v>
      </c>
      <c r="B27" s="8" t="s">
        <v>351</v>
      </c>
      <c r="C27" s="8" t="s">
        <v>352</v>
      </c>
      <c r="D27" s="8" t="s">
        <v>18</v>
      </c>
      <c r="E27" s="9">
        <v>0.894528654051852</v>
      </c>
      <c r="F27" s="10">
        <v>0.66</v>
      </c>
    </row>
    <row r="28" spans="1:6" x14ac:dyDescent="0.3">
      <c r="A28" s="8" t="s">
        <v>621</v>
      </c>
      <c r="B28" s="8" t="s">
        <v>41</v>
      </c>
      <c r="C28" s="8" t="s">
        <v>42</v>
      </c>
      <c r="D28" s="8" t="s">
        <v>18</v>
      </c>
      <c r="E28" s="9">
        <v>0.900869384813202</v>
      </c>
      <c r="F28" s="10">
        <v>0.59</v>
      </c>
    </row>
    <row r="29" spans="1:6" x14ac:dyDescent="0.3">
      <c r="A29" s="8" t="s">
        <v>621</v>
      </c>
      <c r="B29" s="8" t="s">
        <v>295</v>
      </c>
      <c r="C29" s="8" t="s">
        <v>296</v>
      </c>
      <c r="D29" s="8" t="s">
        <v>18</v>
      </c>
      <c r="E29" s="9">
        <v>0.93844335360307096</v>
      </c>
      <c r="F29" s="10">
        <v>1.1499999999999999</v>
      </c>
    </row>
    <row r="30" spans="1:6" x14ac:dyDescent="0.3">
      <c r="A30" s="8" t="s">
        <v>621</v>
      </c>
      <c r="B30" s="8" t="s">
        <v>519</v>
      </c>
      <c r="C30" s="8" t="s">
        <v>520</v>
      </c>
      <c r="D30" s="8" t="s">
        <v>9</v>
      </c>
      <c r="E30" s="9">
        <v>0.96879874360611196</v>
      </c>
      <c r="F30" s="10">
        <v>0.74</v>
      </c>
    </row>
    <row r="31" spans="1:6" x14ac:dyDescent="0.3">
      <c r="A31" s="8" t="s">
        <v>621</v>
      </c>
      <c r="B31" s="8" t="s">
        <v>531</v>
      </c>
      <c r="C31" s="8" t="s">
        <v>532</v>
      </c>
      <c r="D31" s="8" t="s">
        <v>9</v>
      </c>
      <c r="E31" s="9">
        <v>0.97264047255643105</v>
      </c>
      <c r="F31" s="10">
        <v>0.62</v>
      </c>
    </row>
    <row r="32" spans="1:6" x14ac:dyDescent="0.3">
      <c r="A32" s="8" t="s">
        <v>621</v>
      </c>
      <c r="B32" s="8" t="s">
        <v>103</v>
      </c>
      <c r="C32" s="8" t="s">
        <v>104</v>
      </c>
      <c r="D32" s="8" t="s">
        <v>18</v>
      </c>
      <c r="E32" s="9">
        <v>1.03405680391411</v>
      </c>
      <c r="F32" s="10">
        <v>0.63</v>
      </c>
    </row>
    <row r="33" spans="1:6" x14ac:dyDescent="0.3">
      <c r="A33" s="8" t="s">
        <v>621</v>
      </c>
      <c r="B33" s="8" t="s">
        <v>513</v>
      </c>
      <c r="C33" s="8" t="s">
        <v>514</v>
      </c>
      <c r="D33" s="8" t="s">
        <v>9</v>
      </c>
      <c r="E33" s="9">
        <v>1.0384244457785401</v>
      </c>
      <c r="F33" s="10">
        <v>0.74</v>
      </c>
    </row>
    <row r="34" spans="1:6" x14ac:dyDescent="0.3">
      <c r="A34" s="8" t="s">
        <v>621</v>
      </c>
      <c r="B34" s="8" t="s">
        <v>137</v>
      </c>
      <c r="C34" s="8" t="s">
        <v>138</v>
      </c>
      <c r="D34" s="8" t="s">
        <v>9</v>
      </c>
      <c r="E34" s="9">
        <v>1.07707559524437</v>
      </c>
      <c r="F34" s="10">
        <v>0.64</v>
      </c>
    </row>
    <row r="35" spans="1:6" x14ac:dyDescent="0.3">
      <c r="A35" s="8" t="s">
        <v>621</v>
      </c>
      <c r="B35" s="8" t="s">
        <v>313</v>
      </c>
      <c r="C35" s="8" t="s">
        <v>314</v>
      </c>
      <c r="D35" s="8" t="s">
        <v>18</v>
      </c>
      <c r="E35" s="9">
        <v>1.10628827923158</v>
      </c>
      <c r="F35" s="10">
        <v>1.49</v>
      </c>
    </row>
    <row r="36" spans="1:6" x14ac:dyDescent="0.3">
      <c r="A36" s="8" t="s">
        <v>621</v>
      </c>
      <c r="B36" s="8" t="s">
        <v>505</v>
      </c>
      <c r="C36" s="8" t="s">
        <v>506</v>
      </c>
      <c r="D36" s="8" t="s">
        <v>9</v>
      </c>
      <c r="E36" s="9">
        <v>1.1434984936505399</v>
      </c>
      <c r="F36" s="10">
        <v>0.72</v>
      </c>
    </row>
    <row r="37" spans="1:6" x14ac:dyDescent="0.3">
      <c r="A37" s="8" t="s">
        <v>621</v>
      </c>
      <c r="B37" s="8" t="s">
        <v>149</v>
      </c>
      <c r="C37" s="8" t="s">
        <v>150</v>
      </c>
      <c r="D37" s="8" t="s">
        <v>9</v>
      </c>
      <c r="E37" s="9">
        <v>1.15558719043745</v>
      </c>
      <c r="F37" s="10">
        <v>0.64</v>
      </c>
    </row>
    <row r="38" spans="1:6" x14ac:dyDescent="0.3">
      <c r="A38" s="8" t="s">
        <v>621</v>
      </c>
      <c r="B38" s="8" t="s">
        <v>301</v>
      </c>
      <c r="C38" s="8" t="s">
        <v>302</v>
      </c>
      <c r="D38" s="8" t="s">
        <v>6</v>
      </c>
      <c r="E38" s="9">
        <v>1.16798260551032</v>
      </c>
      <c r="F38" s="10">
        <v>0.67</v>
      </c>
    </row>
    <row r="39" spans="1:6" x14ac:dyDescent="0.3">
      <c r="A39" s="8" t="s">
        <v>621</v>
      </c>
      <c r="B39" s="8" t="s">
        <v>111</v>
      </c>
      <c r="C39" s="8" t="s">
        <v>112</v>
      </c>
      <c r="D39" s="8" t="s">
        <v>18</v>
      </c>
      <c r="E39" s="9">
        <v>1.2022587987297</v>
      </c>
      <c r="F39" s="10">
        <v>0.64</v>
      </c>
    </row>
    <row r="40" spans="1:6" x14ac:dyDescent="0.3">
      <c r="A40" s="8" t="s">
        <v>621</v>
      </c>
      <c r="B40" s="8" t="s">
        <v>245</v>
      </c>
      <c r="C40" s="8" t="s">
        <v>246</v>
      </c>
      <c r="D40" s="8" t="s">
        <v>9</v>
      </c>
      <c r="E40" s="9">
        <v>1.2250482242863601</v>
      </c>
      <c r="F40" s="10">
        <v>0.82</v>
      </c>
    </row>
    <row r="41" spans="1:6" x14ac:dyDescent="0.3">
      <c r="A41" s="8" t="s">
        <v>621</v>
      </c>
      <c r="B41" s="8" t="s">
        <v>327</v>
      </c>
      <c r="C41" s="8" t="s">
        <v>328</v>
      </c>
      <c r="D41" s="8" t="s">
        <v>18</v>
      </c>
      <c r="E41" s="9">
        <v>1.24294172284164</v>
      </c>
      <c r="F41" s="10">
        <v>0.75</v>
      </c>
    </row>
    <row r="42" spans="1:6" x14ac:dyDescent="0.3">
      <c r="A42" s="8" t="s">
        <v>621</v>
      </c>
      <c r="B42" s="8" t="s">
        <v>39</v>
      </c>
      <c r="C42" s="8" t="s">
        <v>40</v>
      </c>
      <c r="D42" s="8" t="s">
        <v>18</v>
      </c>
      <c r="E42" s="9">
        <v>1.2616024280926601</v>
      </c>
      <c r="F42" s="10">
        <v>0.81</v>
      </c>
    </row>
    <row r="43" spans="1:6" x14ac:dyDescent="0.3">
      <c r="A43" s="8" t="s">
        <v>621</v>
      </c>
      <c r="B43" s="8" t="s">
        <v>73</v>
      </c>
      <c r="C43" s="8" t="s">
        <v>74</v>
      </c>
      <c r="D43" s="8" t="s">
        <v>18</v>
      </c>
      <c r="E43" s="9">
        <v>1.2833418045598499</v>
      </c>
      <c r="F43" s="10">
        <v>0.63</v>
      </c>
    </row>
    <row r="44" spans="1:6" x14ac:dyDescent="0.3">
      <c r="A44" s="8" t="s">
        <v>621</v>
      </c>
      <c r="B44" s="8" t="s">
        <v>219</v>
      </c>
      <c r="C44" s="8" t="s">
        <v>220</v>
      </c>
      <c r="D44" s="8" t="s">
        <v>18</v>
      </c>
      <c r="E44" s="9">
        <v>1.2839475989006499</v>
      </c>
      <c r="F44" s="10">
        <v>0.69</v>
      </c>
    </row>
    <row r="45" spans="1:6" x14ac:dyDescent="0.3">
      <c r="A45" s="8" t="s">
        <v>621</v>
      </c>
      <c r="B45" s="8" t="s">
        <v>43</v>
      </c>
      <c r="C45" s="8" t="s">
        <v>44</v>
      </c>
      <c r="D45" s="8" t="s">
        <v>18</v>
      </c>
      <c r="E45" s="9">
        <v>1.29078995147093</v>
      </c>
      <c r="F45" s="10">
        <v>0.62</v>
      </c>
    </row>
    <row r="46" spans="1:6" x14ac:dyDescent="0.3">
      <c r="A46" s="8" t="s">
        <v>621</v>
      </c>
      <c r="B46" s="8" t="s">
        <v>341</v>
      </c>
      <c r="C46" s="8" t="s">
        <v>342</v>
      </c>
      <c r="D46" s="8" t="s">
        <v>18</v>
      </c>
      <c r="E46" s="9">
        <v>1.3263212143946701</v>
      </c>
      <c r="F46" s="10">
        <v>0.67</v>
      </c>
    </row>
    <row r="47" spans="1:6" x14ac:dyDescent="0.3">
      <c r="A47" s="8" t="s">
        <v>621</v>
      </c>
      <c r="B47" s="8" t="s">
        <v>107</v>
      </c>
      <c r="C47" s="8" t="s">
        <v>108</v>
      </c>
      <c r="D47" s="8" t="s">
        <v>18</v>
      </c>
      <c r="E47" s="9">
        <v>1.3422846497848699</v>
      </c>
      <c r="F47" s="10">
        <v>0.65</v>
      </c>
    </row>
    <row r="48" spans="1:6" x14ac:dyDescent="0.3">
      <c r="A48" s="8" t="s">
        <v>621</v>
      </c>
      <c r="B48" s="8" t="s">
        <v>235</v>
      </c>
      <c r="C48" s="8" t="s">
        <v>236</v>
      </c>
      <c r="D48" s="8" t="s">
        <v>9</v>
      </c>
      <c r="E48" s="9">
        <v>1.3441799636760099</v>
      </c>
      <c r="F48" s="10">
        <v>1.22</v>
      </c>
    </row>
    <row r="49" spans="1:6" x14ac:dyDescent="0.3">
      <c r="A49" s="8" t="s">
        <v>621</v>
      </c>
      <c r="B49" s="8" t="s">
        <v>239</v>
      </c>
      <c r="C49" s="8" t="s">
        <v>240</v>
      </c>
      <c r="D49" s="8" t="s">
        <v>9</v>
      </c>
      <c r="E49" s="9">
        <v>1.3495658308538401</v>
      </c>
      <c r="F49" s="10">
        <v>1.24</v>
      </c>
    </row>
    <row r="50" spans="1:6" x14ac:dyDescent="0.3">
      <c r="A50" s="8" t="s">
        <v>621</v>
      </c>
      <c r="B50" s="8" t="s">
        <v>273</v>
      </c>
      <c r="C50" s="8" t="s">
        <v>274</v>
      </c>
      <c r="D50" s="8" t="s">
        <v>18</v>
      </c>
      <c r="E50" s="9">
        <v>1.3796413142002399</v>
      </c>
      <c r="F50" s="10">
        <v>0.61</v>
      </c>
    </row>
    <row r="51" spans="1:6" x14ac:dyDescent="0.3">
      <c r="A51" s="8" t="s">
        <v>621</v>
      </c>
      <c r="B51" s="8" t="s">
        <v>83</v>
      </c>
      <c r="C51" s="8" t="s">
        <v>84</v>
      </c>
      <c r="D51" s="8" t="s">
        <v>18</v>
      </c>
      <c r="E51" s="9">
        <v>1.3950882361636101</v>
      </c>
      <c r="F51" s="10">
        <v>0.62</v>
      </c>
    </row>
    <row r="52" spans="1:6" x14ac:dyDescent="0.3">
      <c r="A52" s="8" t="s">
        <v>621</v>
      </c>
      <c r="B52" s="8" t="s">
        <v>193</v>
      </c>
      <c r="C52" s="8" t="s">
        <v>194</v>
      </c>
      <c r="D52" s="8" t="s">
        <v>9</v>
      </c>
      <c r="E52" s="9">
        <v>1.39604465556904</v>
      </c>
      <c r="F52" s="10">
        <v>0.61</v>
      </c>
    </row>
    <row r="53" spans="1:6" x14ac:dyDescent="0.3">
      <c r="A53" s="8" t="s">
        <v>621</v>
      </c>
      <c r="B53" s="8" t="s">
        <v>99</v>
      </c>
      <c r="C53" s="8" t="s">
        <v>100</v>
      </c>
      <c r="D53" s="8" t="s">
        <v>18</v>
      </c>
      <c r="E53" s="9">
        <v>1.40667296162217</v>
      </c>
      <c r="F53" s="10">
        <v>0.73</v>
      </c>
    </row>
    <row r="54" spans="1:6" x14ac:dyDescent="0.3">
      <c r="A54" s="8" t="s">
        <v>621</v>
      </c>
      <c r="B54" s="8" t="s">
        <v>525</v>
      </c>
      <c r="C54" s="8" t="s">
        <v>526</v>
      </c>
      <c r="D54" s="8" t="s">
        <v>9</v>
      </c>
      <c r="E54" s="9">
        <v>1.4071515943481501</v>
      </c>
      <c r="F54" s="10">
        <v>0.62</v>
      </c>
    </row>
    <row r="55" spans="1:6" x14ac:dyDescent="0.3">
      <c r="A55" s="8" t="s">
        <v>621</v>
      </c>
      <c r="B55" s="8" t="s">
        <v>475</v>
      </c>
      <c r="C55" s="8" t="s">
        <v>476</v>
      </c>
      <c r="D55" s="8" t="s">
        <v>18</v>
      </c>
      <c r="E55" s="9">
        <v>1.4411078986637</v>
      </c>
      <c r="F55" s="10">
        <v>0.81</v>
      </c>
    </row>
    <row r="56" spans="1:6" x14ac:dyDescent="0.3">
      <c r="A56" s="8" t="s">
        <v>621</v>
      </c>
      <c r="B56" s="8" t="s">
        <v>343</v>
      </c>
      <c r="C56" s="8" t="s">
        <v>344</v>
      </c>
      <c r="D56" s="8" t="s">
        <v>18</v>
      </c>
      <c r="E56" s="9">
        <v>1.4619408411703201</v>
      </c>
      <c r="F56" s="10">
        <v>1.1000000000000001</v>
      </c>
    </row>
    <row r="57" spans="1:6" x14ac:dyDescent="0.3">
      <c r="A57" s="8" t="s">
        <v>621</v>
      </c>
      <c r="B57" s="8" t="s">
        <v>409</v>
      </c>
      <c r="C57" s="8" t="s">
        <v>410</v>
      </c>
      <c r="D57" s="8" t="s">
        <v>9</v>
      </c>
      <c r="E57" s="9">
        <v>1.4951092713054901</v>
      </c>
      <c r="F57" s="10">
        <v>0.62</v>
      </c>
    </row>
    <row r="58" spans="1:6" x14ac:dyDescent="0.3">
      <c r="A58" s="8" t="s">
        <v>621</v>
      </c>
      <c r="B58" s="8" t="s">
        <v>439</v>
      </c>
      <c r="C58" s="8" t="s">
        <v>440</v>
      </c>
      <c r="D58" s="8" t="s">
        <v>18</v>
      </c>
      <c r="E58" s="9">
        <v>1.5290526438810601</v>
      </c>
      <c r="F58" s="10">
        <v>0.84</v>
      </c>
    </row>
    <row r="59" spans="1:6" x14ac:dyDescent="0.3">
      <c r="A59" s="8" t="s">
        <v>621</v>
      </c>
      <c r="B59" s="8" t="s">
        <v>335</v>
      </c>
      <c r="C59" s="8" t="s">
        <v>336</v>
      </c>
      <c r="D59" s="8" t="s">
        <v>18</v>
      </c>
      <c r="E59" s="9">
        <v>1.5362872622130599</v>
      </c>
      <c r="F59" s="10">
        <v>0.74</v>
      </c>
    </row>
    <row r="60" spans="1:6" x14ac:dyDescent="0.3">
      <c r="A60" s="8" t="s">
        <v>621</v>
      </c>
      <c r="B60" s="8" t="s">
        <v>237</v>
      </c>
      <c r="C60" s="8" t="s">
        <v>238</v>
      </c>
      <c r="D60" s="8" t="s">
        <v>9</v>
      </c>
      <c r="E60" s="9">
        <v>1.5597214364526499</v>
      </c>
      <c r="F60" s="10">
        <v>0.57999999999999996</v>
      </c>
    </row>
    <row r="61" spans="1:6" x14ac:dyDescent="0.3">
      <c r="A61" s="8" t="s">
        <v>621</v>
      </c>
      <c r="B61" s="8" t="s">
        <v>71</v>
      </c>
      <c r="C61" s="8" t="s">
        <v>72</v>
      </c>
      <c r="D61" s="8" t="s">
        <v>18</v>
      </c>
      <c r="E61" s="9">
        <v>1.58807721273671</v>
      </c>
      <c r="F61" s="10">
        <v>1.1499999999999999</v>
      </c>
    </row>
    <row r="62" spans="1:6" x14ac:dyDescent="0.3">
      <c r="A62" s="8" t="s">
        <v>621</v>
      </c>
      <c r="B62" s="8" t="s">
        <v>417</v>
      </c>
      <c r="C62" s="8" t="s">
        <v>418</v>
      </c>
      <c r="D62" s="8" t="s">
        <v>9</v>
      </c>
      <c r="E62" s="9">
        <v>1.6657017469030899</v>
      </c>
      <c r="F62" s="10">
        <v>0.59</v>
      </c>
    </row>
    <row r="63" spans="1:6" x14ac:dyDescent="0.3">
      <c r="A63" s="8" t="s">
        <v>621</v>
      </c>
      <c r="B63" s="8" t="s">
        <v>231</v>
      </c>
      <c r="C63" s="8" t="s">
        <v>232</v>
      </c>
      <c r="D63" s="8" t="s">
        <v>9</v>
      </c>
      <c r="E63" s="9">
        <v>1.68680132258449</v>
      </c>
      <c r="F63" s="10">
        <v>0.87</v>
      </c>
    </row>
    <row r="64" spans="1:6" x14ac:dyDescent="0.3">
      <c r="A64" s="8" t="s">
        <v>621</v>
      </c>
      <c r="B64" s="8" t="s">
        <v>249</v>
      </c>
      <c r="C64" s="8" t="s">
        <v>250</v>
      </c>
      <c r="D64" s="8" t="s">
        <v>18</v>
      </c>
      <c r="E64" s="9">
        <v>1.70133421046974</v>
      </c>
      <c r="F64" s="10">
        <v>0.89</v>
      </c>
    </row>
    <row r="65" spans="1:7" x14ac:dyDescent="0.3">
      <c r="A65" s="8" t="s">
        <v>621</v>
      </c>
      <c r="B65" s="8" t="s">
        <v>65</v>
      </c>
      <c r="C65" s="8" t="s">
        <v>66</v>
      </c>
      <c r="D65" s="8" t="s">
        <v>18</v>
      </c>
      <c r="E65" s="9">
        <v>1.7258779085695799</v>
      </c>
      <c r="F65" s="10">
        <v>0.66</v>
      </c>
    </row>
    <row r="66" spans="1:7" x14ac:dyDescent="0.3">
      <c r="A66" s="8" t="s">
        <v>621</v>
      </c>
      <c r="B66" s="8" t="s">
        <v>45</v>
      </c>
      <c r="C66" s="8" t="s">
        <v>46</v>
      </c>
      <c r="D66" s="8" t="s">
        <v>18</v>
      </c>
      <c r="E66" s="9">
        <v>1.73833070794656</v>
      </c>
      <c r="F66" s="10">
        <v>0.61</v>
      </c>
    </row>
    <row r="67" spans="1:7" x14ac:dyDescent="0.3">
      <c r="A67" s="8" t="s">
        <v>621</v>
      </c>
      <c r="B67" s="8" t="s">
        <v>229</v>
      </c>
      <c r="C67" s="8" t="s">
        <v>230</v>
      </c>
      <c r="D67" s="8" t="s">
        <v>9</v>
      </c>
      <c r="E67" s="9">
        <v>1.7530117131538401</v>
      </c>
      <c r="F67" s="10">
        <v>1.02</v>
      </c>
    </row>
    <row r="68" spans="1:7" x14ac:dyDescent="0.3">
      <c r="A68" s="8" t="s">
        <v>621</v>
      </c>
      <c r="B68" s="8" t="s">
        <v>47</v>
      </c>
      <c r="C68" s="8" t="s">
        <v>48</v>
      </c>
      <c r="D68" s="8" t="s">
        <v>18</v>
      </c>
      <c r="E68" s="9">
        <v>1.8000248205373399</v>
      </c>
      <c r="F68" s="10">
        <v>0.59</v>
      </c>
    </row>
    <row r="69" spans="1:7" x14ac:dyDescent="0.3">
      <c r="A69" s="8" t="s">
        <v>621</v>
      </c>
      <c r="B69" s="8" t="s">
        <v>207</v>
      </c>
      <c r="C69" s="8" t="s">
        <v>208</v>
      </c>
      <c r="D69" s="8" t="s">
        <v>18</v>
      </c>
      <c r="E69" s="9">
        <v>1.8240935252522199</v>
      </c>
      <c r="F69" s="10">
        <v>0.76</v>
      </c>
    </row>
    <row r="70" spans="1:7" x14ac:dyDescent="0.3">
      <c r="A70" s="8" t="s">
        <v>621</v>
      </c>
      <c r="B70" s="8" t="s">
        <v>155</v>
      </c>
      <c r="C70" s="8" t="s">
        <v>156</v>
      </c>
      <c r="D70" s="8" t="s">
        <v>9</v>
      </c>
      <c r="E70" s="9">
        <v>1.86299358322</v>
      </c>
      <c r="F70" s="10">
        <v>1.06</v>
      </c>
    </row>
    <row r="71" spans="1:7" x14ac:dyDescent="0.3">
      <c r="A71" s="8" t="s">
        <v>621</v>
      </c>
      <c r="B71" s="8" t="s">
        <v>281</v>
      </c>
      <c r="C71" s="8" t="s">
        <v>282</v>
      </c>
      <c r="D71" s="8" t="s">
        <v>18</v>
      </c>
      <c r="E71" s="9">
        <v>1.9337248907968301</v>
      </c>
      <c r="F71" s="10">
        <v>1.07</v>
      </c>
    </row>
    <row r="72" spans="1:7" x14ac:dyDescent="0.3">
      <c r="A72" s="8" t="s">
        <v>621</v>
      </c>
      <c r="B72" s="8" t="s">
        <v>25</v>
      </c>
      <c r="C72" s="8" t="s">
        <v>26</v>
      </c>
      <c r="D72" s="8" t="s">
        <v>18</v>
      </c>
      <c r="E72" s="9">
        <v>2.0053394589039</v>
      </c>
      <c r="F72" s="10">
        <v>1</v>
      </c>
    </row>
    <row r="73" spans="1:7" x14ac:dyDescent="0.3">
      <c r="A73" s="8" t="s">
        <v>621</v>
      </c>
      <c r="B73" s="8" t="s">
        <v>271</v>
      </c>
      <c r="C73" s="8" t="s">
        <v>272</v>
      </c>
      <c r="D73" s="8" t="s">
        <v>6</v>
      </c>
      <c r="E73" s="9">
        <v>2.0491479010639599</v>
      </c>
      <c r="F73" s="10">
        <v>0.74</v>
      </c>
    </row>
    <row r="74" spans="1:7" x14ac:dyDescent="0.3">
      <c r="A74" s="8" t="s">
        <v>621</v>
      </c>
      <c r="B74" s="8" t="s">
        <v>115</v>
      </c>
      <c r="C74" s="8" t="s">
        <v>116</v>
      </c>
      <c r="D74" s="8" t="s">
        <v>18</v>
      </c>
      <c r="E74" s="9">
        <v>2.2075374390899101</v>
      </c>
      <c r="F74" s="10">
        <v>0.91</v>
      </c>
    </row>
    <row r="75" spans="1:7" x14ac:dyDescent="0.3">
      <c r="A75" s="8" t="s">
        <v>621</v>
      </c>
      <c r="B75" s="8" t="s">
        <v>87</v>
      </c>
      <c r="C75" s="8" t="s">
        <v>88</v>
      </c>
      <c r="D75" s="8" t="s">
        <v>18</v>
      </c>
      <c r="E75" s="9">
        <v>2.5662928490403898</v>
      </c>
      <c r="F75" s="10">
        <v>0.6</v>
      </c>
    </row>
    <row r="76" spans="1:7" x14ac:dyDescent="0.3">
      <c r="A76" s="8" t="s">
        <v>621</v>
      </c>
      <c r="B76" s="8" t="s">
        <v>307</v>
      </c>
      <c r="C76" s="8" t="s">
        <v>308</v>
      </c>
      <c r="D76" s="8" t="s">
        <v>18</v>
      </c>
      <c r="E76" s="9">
        <v>2.7660631768556199</v>
      </c>
      <c r="F76" s="10">
        <v>0.75</v>
      </c>
    </row>
    <row r="77" spans="1:7" x14ac:dyDescent="0.3">
      <c r="A77" s="8" t="s">
        <v>621</v>
      </c>
      <c r="B77" s="8" t="s">
        <v>279</v>
      </c>
      <c r="C77" s="8" t="s">
        <v>280</v>
      </c>
      <c r="D77" s="8" t="s">
        <v>18</v>
      </c>
      <c r="E77" s="9">
        <v>2.82149205714822</v>
      </c>
      <c r="F77" s="10">
        <v>0.65</v>
      </c>
    </row>
    <row r="78" spans="1:7" x14ac:dyDescent="0.3">
      <c r="A78" s="8" t="s">
        <v>621</v>
      </c>
      <c r="B78" s="8" t="s">
        <v>411</v>
      </c>
      <c r="C78" s="8" t="s">
        <v>412</v>
      </c>
      <c r="D78" s="8" t="s">
        <v>9</v>
      </c>
      <c r="E78" s="9">
        <v>3.21538365702144</v>
      </c>
      <c r="F78" s="10">
        <v>0.6</v>
      </c>
    </row>
    <row r="79" spans="1:7" x14ac:dyDescent="0.3">
      <c r="A79" s="30"/>
      <c r="B79" s="30"/>
      <c r="C79" s="30"/>
      <c r="D79" s="30"/>
      <c r="E79" s="30"/>
      <c r="F79" s="30"/>
      <c r="G79" s="30"/>
    </row>
    <row r="80" spans="1:7" x14ac:dyDescent="0.3">
      <c r="A80" s="30"/>
      <c r="B80" s="30"/>
      <c r="C80" s="30"/>
      <c r="D80" s="31" t="s">
        <v>630</v>
      </c>
      <c r="E80" s="31" t="s">
        <v>629</v>
      </c>
      <c r="F80" s="30"/>
      <c r="G80" s="30"/>
    </row>
    <row r="81" spans="1:7" x14ac:dyDescent="0.3">
      <c r="A81" s="30"/>
      <c r="B81" s="30" t="s">
        <v>609</v>
      </c>
      <c r="C81" s="30"/>
      <c r="D81" s="31">
        <f>AVERAGE(GM_spectra__3235[Peak acc])</f>
        <v>1.2554339968091213</v>
      </c>
      <c r="E81" s="31">
        <f>AVERAGE(GM_spectra__3235[Peak T])</f>
        <v>0.80168831168831167</v>
      </c>
      <c r="F81" s="30"/>
      <c r="G81" s="30"/>
    </row>
    <row r="82" spans="1:7" x14ac:dyDescent="0.3">
      <c r="A82" s="30"/>
      <c r="B82" s="30" t="s">
        <v>610</v>
      </c>
      <c r="C82" s="30"/>
      <c r="D82" s="31">
        <f>_xlfn.VAR.S(GM_spectra__3235[Peak acc])</f>
        <v>0.32666834614973811</v>
      </c>
      <c r="E82" s="31">
        <f>_xlfn.VAR.S(GM_spectra__3235[Peak T])</f>
        <v>4.0037901572112095E-2</v>
      </c>
      <c r="F82" s="30"/>
      <c r="G82" s="30"/>
    </row>
    <row r="83" spans="1:7" x14ac:dyDescent="0.3">
      <c r="A83" s="30"/>
      <c r="B83" s="30"/>
      <c r="C83" s="30"/>
      <c r="D83" s="30"/>
      <c r="E83" s="30"/>
      <c r="F83" s="30"/>
      <c r="G83" s="30"/>
    </row>
    <row r="84" spans="1:7" x14ac:dyDescent="0.3">
      <c r="A84" s="30"/>
      <c r="B84" s="30"/>
      <c r="C84" s="34"/>
      <c r="D84" s="31"/>
      <c r="E84" s="31"/>
      <c r="F84" s="30"/>
      <c r="G84" s="30"/>
    </row>
    <row r="85" spans="1:7" x14ac:dyDescent="0.3">
      <c r="A85" s="30"/>
      <c r="B85" s="30"/>
      <c r="C85" s="34"/>
      <c r="D85" s="31"/>
      <c r="E85" s="31"/>
      <c r="F85" s="30"/>
      <c r="G85" s="30"/>
    </row>
    <row r="86" spans="1:7" x14ac:dyDescent="0.3">
      <c r="A86" s="30"/>
      <c r="B86" s="30"/>
      <c r="C86" s="30"/>
      <c r="D86" s="30"/>
      <c r="E86" s="30"/>
      <c r="F86" s="30"/>
      <c r="G86" s="30"/>
    </row>
    <row r="87" spans="1:7" x14ac:dyDescent="0.3">
      <c r="A87" s="30"/>
      <c r="B87" s="30"/>
      <c r="C87" s="30"/>
      <c r="D87" s="30"/>
      <c r="E87" s="30"/>
      <c r="F87" s="30"/>
      <c r="G87" s="30"/>
    </row>
    <row r="88" spans="1:7" x14ac:dyDescent="0.3">
      <c r="A88" s="30"/>
      <c r="B88" s="30"/>
      <c r="C88" s="31"/>
      <c r="D88" s="31"/>
      <c r="E88" s="31"/>
      <c r="F88" s="30"/>
      <c r="G88" s="30"/>
    </row>
    <row r="89" spans="1:7" x14ac:dyDescent="0.3">
      <c r="A89" s="30"/>
      <c r="B89" s="31"/>
      <c r="C89" s="31"/>
      <c r="D89" s="32"/>
      <c r="E89" s="32"/>
      <c r="F89" s="30"/>
      <c r="G89" s="30"/>
    </row>
    <row r="90" spans="1:7" x14ac:dyDescent="0.3">
      <c r="A90" s="30"/>
      <c r="B90" s="31"/>
      <c r="C90" s="31"/>
      <c r="D90" s="32"/>
      <c r="E90" s="32"/>
      <c r="F90" s="30"/>
      <c r="G90" s="30"/>
    </row>
    <row r="91" spans="1:7" x14ac:dyDescent="0.3">
      <c r="A91" s="30"/>
      <c r="B91" s="31"/>
      <c r="C91" s="31"/>
      <c r="D91" s="32"/>
      <c r="E91" s="32"/>
      <c r="F91" s="30"/>
      <c r="G91" s="30"/>
    </row>
    <row r="92" spans="1:7" x14ac:dyDescent="0.3">
      <c r="A92" s="30"/>
      <c r="B92" s="31"/>
      <c r="C92" s="30"/>
      <c r="D92" s="30"/>
      <c r="E92" s="30"/>
      <c r="F92" s="30"/>
      <c r="G92" s="30"/>
    </row>
    <row r="93" spans="1:7" x14ac:dyDescent="0.3">
      <c r="A93" s="30"/>
      <c r="B93" s="30"/>
      <c r="C93" s="30"/>
      <c r="D93" s="30"/>
      <c r="E93" s="30"/>
      <c r="F93" s="30"/>
      <c r="G93" s="30"/>
    </row>
    <row r="99" spans="1:5" x14ac:dyDescent="0.3">
      <c r="A99" s="28"/>
      <c r="B99" s="28"/>
      <c r="C99" s="28"/>
      <c r="D99" s="28"/>
      <c r="E99" s="28"/>
    </row>
    <row r="100" spans="1:5" x14ac:dyDescent="0.3">
      <c r="A100" s="28"/>
      <c r="B100" s="28"/>
      <c r="C100" s="28"/>
      <c r="D100" s="28"/>
      <c r="E100" s="28"/>
    </row>
    <row r="101" spans="1:5" x14ac:dyDescent="0.3">
      <c r="A101" s="28"/>
      <c r="B101" s="28"/>
      <c r="C101" s="28"/>
      <c r="D101" s="28"/>
      <c r="E101" s="28"/>
    </row>
    <row r="102" spans="1:5" x14ac:dyDescent="0.3">
      <c r="A102" s="28"/>
      <c r="B102" s="28"/>
      <c r="C102" s="28"/>
      <c r="D102" s="28"/>
      <c r="E102" s="28"/>
    </row>
    <row r="103" spans="1:5" x14ac:dyDescent="0.3">
      <c r="A103" s="28"/>
      <c r="B103" s="28"/>
      <c r="C103" s="28"/>
      <c r="D103" s="28"/>
      <c r="E103" s="28"/>
    </row>
    <row r="104" spans="1:5" x14ac:dyDescent="0.3">
      <c r="A104" s="28"/>
      <c r="B104" s="28"/>
      <c r="C104" s="28"/>
      <c r="D104" s="28"/>
      <c r="E104" s="28"/>
    </row>
    <row r="105" spans="1:5" x14ac:dyDescent="0.3">
      <c r="A105" s="28"/>
      <c r="B105" s="28"/>
      <c r="C105" s="28"/>
      <c r="D105" s="28"/>
      <c r="E105" s="28"/>
    </row>
    <row r="106" spans="1:5" x14ac:dyDescent="0.3">
      <c r="A106" s="28"/>
      <c r="B106" s="28"/>
      <c r="C106" s="28"/>
      <c r="D106" s="28"/>
      <c r="E106" s="28"/>
    </row>
    <row r="107" spans="1:5" x14ac:dyDescent="0.3">
      <c r="A107" s="28"/>
      <c r="B107" s="28"/>
      <c r="C107" s="28"/>
      <c r="D107" s="28"/>
      <c r="E107" s="28"/>
    </row>
    <row r="108" spans="1:5" x14ac:dyDescent="0.3">
      <c r="A108" s="28"/>
      <c r="B108" s="28"/>
      <c r="C108" s="28"/>
      <c r="D108" s="28"/>
      <c r="E108" s="28"/>
    </row>
    <row r="109" spans="1:5" x14ac:dyDescent="0.3">
      <c r="A109" s="28"/>
      <c r="B109" s="28"/>
      <c r="C109" s="28"/>
      <c r="D109" s="28"/>
      <c r="E109" s="28"/>
    </row>
    <row r="110" spans="1:5" x14ac:dyDescent="0.3">
      <c r="A110" s="28"/>
      <c r="B110" s="28"/>
      <c r="C110" s="28"/>
      <c r="D110" s="28"/>
      <c r="E110" s="28"/>
    </row>
    <row r="111" spans="1:5" x14ac:dyDescent="0.3">
      <c r="A111" s="28"/>
      <c r="B111" s="28"/>
      <c r="C111" s="28"/>
      <c r="D111" s="28"/>
      <c r="E111" s="28"/>
    </row>
    <row r="112" spans="1:5" x14ac:dyDescent="0.3">
      <c r="A112" s="28"/>
      <c r="B112" s="28"/>
      <c r="C112" s="28"/>
      <c r="D112" s="28"/>
      <c r="E112" s="28"/>
    </row>
    <row r="113" spans="1:5" x14ac:dyDescent="0.3">
      <c r="A113" s="28"/>
      <c r="B113" s="28"/>
      <c r="C113" s="28"/>
      <c r="D113" s="28"/>
      <c r="E113" s="28"/>
    </row>
    <row r="114" spans="1:5" x14ac:dyDescent="0.3">
      <c r="A114" s="28"/>
      <c r="B114" s="28"/>
      <c r="C114" s="28"/>
      <c r="D114" s="28"/>
      <c r="E114" s="28"/>
    </row>
    <row r="115" spans="1:5" x14ac:dyDescent="0.3">
      <c r="A115" s="28"/>
      <c r="B115" s="28"/>
      <c r="C115" s="28"/>
      <c r="D115" s="28"/>
      <c r="E115" s="28"/>
    </row>
    <row r="116" spans="1:5" x14ac:dyDescent="0.3">
      <c r="A116" s="29"/>
      <c r="B116" s="29"/>
      <c r="C116" s="29"/>
      <c r="D116" s="29"/>
      <c r="E116" s="29"/>
    </row>
  </sheetData>
  <mergeCells count="1">
    <mergeCell ref="C84:C85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2 V h p V c J D s w W j A A A A 9 g A A A B I A H A B D b 2 5 m a W c v U G F j a 2 F n Z S 5 4 b W w g o h g A K K A U A A A A A A A A A A A A A A A A A A A A A A A A A A A A h Y + 9 D o I w G E V f h X S n f y 6 G f J R B N y U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u s N k D k C e X 8 Q D 1 B L A w Q U A A I A C A D Z W G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V h p V c Y l r 8 D X A Q A A P Q 8 A A B M A H A B G b 3 J t d W x h c y 9 T Z W N 0 a W 9 u M S 5 t I K I Y A C i g F A A A A A A A A A A A A A A A A A A A A A A A A A A A A O 2 S y 2 6 b Q B S G 9 5 b 8 D i O y s S W C a u J L 1 I h F B I 2 T R V J X k F W I 0 A R O 7 F G H G W v m E N W K 8 u 4 9 L n Y u t V G z q x e w G f j / M + f G Z y F H o R W L 6 3 N w 1 u 1 0 O 3 b B D R R s e p 3 Z J e m G s 4 B J w G 6 H 0 R P r y u R A S m i f v E j n V Q k K e x d C g h d q h f R h e 0 7 4 N b 2 1 Y G x q / S + + P 5 m k 2 0 C b T g V e V g 9 p s g A r b H a j l R Q K u D m O e M n n c B w B 1 q 2 k 3 5 e g Y g A 7 W 2 X X u g C Z + V m M Q O e F 4 S V k f p T N V r i g Q F 3 h s s L s k V q g 9 K 9 N e 7 l 9 c v r u X Q R S l A L B B I 7 r u C z U s i q V D U 5 d 9 k 3 l u h B q H g z 8 k e + y H 5 V G i H E l I X h 7 9 W j M + 7 5 b z 3 7 k h A u u 5 s C S 1 R I c 2 k H C H y g k M V z Z R 2 3 K O v f a t L 1 6 T + 7 z s 1 O r A 6 q N 5 D C E X / j i s q 3 u N + g n D f q w Q R 8 1 6 O M G f d K g n 3 7 Q X / r d j l D 7 p n 9 P y p H z j p W e 3 3 d a Y L Y r m x l d k l W w S + A F D f h G z c b Z 6 F t e 2 N 1 G P 5 c y z r n k x g Z o K t h h s P g M h H v q r 4 m k q a 4 U j o f e O u r P v 5 8 a X a m C U S h t c o e M I t m 9 M Q P + k / E 8 b 3 D 2 3 L h S t H W G o o S d A r V V Z / v o x B u q / v b 2 g V n 8 i 8 y T l s y W z I M k c 9 i S 2 Z J 5 k G S O W j J b M g + S z H F L Z k v m / y T z N 1 B L A Q I t A B Q A A g A I A N l Y a V X C Q 7 M F o w A A A P Y A A A A S A A A A A A A A A A A A A A A A A A A A A A B D b 2 5 m a W c v U G F j a 2 F n Z S 5 4 b W x Q S w E C L Q A U A A I A C A D Z W G l V D 8 r p q 6 Q A A A D p A A A A E w A A A A A A A A A A A A A A A A D v A A A A W 0 N v b n R l b n R f V H l w Z X N d L n h t b F B L A Q I t A B Q A A g A I A N l Y a V X G J a / A 1 w E A A D 0 P A A A T A A A A A A A A A A A A A A A A A O A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Z F A A A A A A A A l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N X 3 N w Z W N 0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3 V D E 0 O j M x O j A x L j g z O T U y M D V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N X 3 N w Z W N 0 c m E v Q X V 0 b 1 J l b W 9 2 Z W R D b 2 x 1 b W 5 z M S 5 7 Q 2 9 s d W 1 u M S w w f S Z x d W 9 0 O y w m c X V v d D t T Z W N 0 a W 9 u M S 9 H T V 9 z c G V j d H J h L 0 F 1 d G 9 S Z W 1 v d m V k Q 2 9 s d W 1 u c z E u e 0 N v b H V t b j I s M X 0 m c X V v d D s s J n F 1 b 3 Q 7 U 2 V j d G l v b j E v R 0 1 f c 3 B l Y 3 R y Y S 9 B d X R v U m V t b 3 Z l Z E N v b H V t b n M x L n t D b 2 x 1 b W 4 z L D J 9 J n F 1 b 3 Q 7 L C Z x d W 9 0 O 1 N l Y 3 R p b 2 4 x L 0 d N X 3 N w Z W N 0 c m E v Q X V 0 b 1 J l b W 9 2 Z W R D b 2 x 1 b W 5 z M S 5 7 Q 2 9 s d W 1 u N C w z f S Z x d W 9 0 O y w m c X V v d D t T Z W N 0 a W 9 u M S 9 H T V 9 z c G V j d H J h L 0 F 1 d G 9 S Z W 1 v d m V k Q 2 9 s d W 1 u c z E u e 0 N v b H V t b j U s N H 0 m c X V v d D s s J n F 1 b 3 Q 7 U 2 V j d G l v b j E v R 0 1 f c 3 B l Y 3 R y Y S 9 B d X R v U m V t b 3 Z l Z E N v b H V t b n M x L n t D b 2 x 1 b W 4 2 L D V 9 J n F 1 b 3 Q 7 L C Z x d W 9 0 O 1 N l Y 3 R p b 2 4 x L 0 d N X 3 N w Z W N 0 c m E v Q X V 0 b 1 J l b W 9 2 Z W R D b 2 x 1 b W 5 z M S 5 7 Q 2 9 s d W 1 u N y w 2 f S Z x d W 9 0 O y w m c X V v d D t T Z W N 0 a W 9 u M S 9 H T V 9 z c G V j d H J h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0 1 f c 3 B l Y 3 R y Y S 9 B d X R v U m V t b 3 Z l Z E N v b H V t b n M x L n t D b 2 x 1 b W 4 x L D B 9 J n F 1 b 3 Q 7 L C Z x d W 9 0 O 1 N l Y 3 R p b 2 4 x L 0 d N X 3 N w Z W N 0 c m E v Q X V 0 b 1 J l b W 9 2 Z W R D b 2 x 1 b W 5 z M S 5 7 Q 2 9 s d W 1 u M i w x f S Z x d W 9 0 O y w m c X V v d D t T Z W N 0 a W 9 u M S 9 H T V 9 z c G V j d H J h L 0 F 1 d G 9 S Z W 1 v d m V k Q 2 9 s d W 1 u c z E u e 0 N v b H V t b j M s M n 0 m c X V v d D s s J n F 1 b 3 Q 7 U 2 V j d G l v b j E v R 0 1 f c 3 B l Y 3 R y Y S 9 B d X R v U m V t b 3 Z l Z E N v b H V t b n M x L n t D b 2 x 1 b W 4 0 L D N 9 J n F 1 b 3 Q 7 L C Z x d W 9 0 O 1 N l Y 3 R p b 2 4 x L 0 d N X 3 N w Z W N 0 c m E v Q X V 0 b 1 J l b W 9 2 Z W R D b 2 x 1 b W 5 z M S 5 7 Q 2 9 s d W 1 u N S w 0 f S Z x d W 9 0 O y w m c X V v d D t T Z W N 0 a W 9 u M S 9 H T V 9 z c G V j d H J h L 0 F 1 d G 9 S Z W 1 v d m V k Q 2 9 s d W 1 u c z E u e 0 N v b H V t b j Y s N X 0 m c X V v d D s s J n F 1 b 3 Q 7 U 2 V j d G l v b j E v R 0 1 f c 3 B l Y 3 R y Y S 9 B d X R v U m V t b 3 Z l Z E N v b H V t b n M x L n t D b 2 x 1 b W 4 3 L D Z 9 J n F 1 b 3 Q 7 L C Z x d W 9 0 O 1 N l Y 3 R p b 2 4 x L 0 d N X 3 N w Z W N 0 c m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1 f c 3 B l Y 3 R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x N D o z M T o 0 O S 4 3 M D Y w N j A 3 W i I g L z 4 8 R W 5 0 c n k g V H l w Z T 0 i R m l s b E N v b H V t b l R 5 c G V z I i B W Y W x 1 Z T 0 i c 0 F 3 W U R B d 0 1 H Q m d Z P S I g L z 4 8 R W 5 0 c n k g V H l w Z T 0 i R m l s b E N v b H V t b k 5 h b W V z I i B W Y W x 1 Z T 0 i c 1 s m c X V v d D t D b 2 x 1 b W 4 x J n F 1 b 3 Q 7 L C Z x d W 9 0 O 0 d y b 3 V u Z C B t b 3 R p b 2 4 m c X V v d D s s J n F 1 b 3 Q 7 Z F Q m c X V v d D s s J n F 1 b 3 Q 7 U G V h a y B h Y 2 M m c X V v d D s s J n F 1 b 3 Q 7 U G V h a y B U J n F 1 b 3 Q 7 L C Z x d W 9 0 O 0 l u c H V 0 I H R p b W U m c X V v d D s s J n F 1 b 3 Q 7 S W 5 w d X Q g Y W N j J n F 1 b 3 Q 7 L C Z x d W 9 0 O 1 N w Z W N 0 c m E g Y W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1 f c 3 B l Y 3 R y Y S A o M i k v Q X V 0 b 1 J l b W 9 2 Z W R D b 2 x 1 b W 5 z M S 5 7 Q 2 9 s d W 1 u M S w w f S Z x d W 9 0 O y w m c X V v d D t T Z W N 0 a W 9 u M S 9 H T V 9 z c G V j d H J h I C g y K S 9 B d X R v U m V t b 3 Z l Z E N v b H V t b n M x L n t H c m 9 1 b m Q g b W 9 0 a W 9 u L D F 9 J n F 1 b 3 Q 7 L C Z x d W 9 0 O 1 N l Y 3 R p b 2 4 x L 0 d N X 3 N w Z W N 0 c m E g K D I p L 0 F 1 d G 9 S Z W 1 v d m V k Q 2 9 s d W 1 u c z E u e 2 R U L D J 9 J n F 1 b 3 Q 7 L C Z x d W 9 0 O 1 N l Y 3 R p b 2 4 x L 0 d N X 3 N w Z W N 0 c m E g K D I p L 0 F 1 d G 9 S Z W 1 v d m V k Q 2 9 s d W 1 u c z E u e 1 B l Y W s g Y W N j L D N 9 J n F 1 b 3 Q 7 L C Z x d W 9 0 O 1 N l Y 3 R p b 2 4 x L 0 d N X 3 N w Z W N 0 c m E g K D I p L 0 F 1 d G 9 S Z W 1 v d m V k Q 2 9 s d W 1 u c z E u e 1 B l Y W s g V C w 0 f S Z x d W 9 0 O y w m c X V v d D t T Z W N 0 a W 9 u M S 9 H T V 9 z c G V j d H J h I C g y K S 9 B d X R v U m V t b 3 Z l Z E N v b H V t b n M x L n t J b n B 1 d C B 0 a W 1 l L D V 9 J n F 1 b 3 Q 7 L C Z x d W 9 0 O 1 N l Y 3 R p b 2 4 x L 0 d N X 3 N w Z W N 0 c m E g K D I p L 0 F 1 d G 9 S Z W 1 v d m V k Q 2 9 s d W 1 u c z E u e 0 l u c H V 0 I G F j Y y w 2 f S Z x d W 9 0 O y w m c X V v d D t T Z W N 0 a W 9 u M S 9 H T V 9 z c G V j d H J h I C g y K S 9 B d X R v U m V t b 3 Z l Z E N v b H V t b n M x L n t T c G V j d H J h I G F j Y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T V 9 z c G V j d H J h I C g y K S 9 B d X R v U m V t b 3 Z l Z E N v b H V t b n M x L n t D b 2 x 1 b W 4 x L D B 9 J n F 1 b 3 Q 7 L C Z x d W 9 0 O 1 N l Y 3 R p b 2 4 x L 0 d N X 3 N w Z W N 0 c m E g K D I p L 0 F 1 d G 9 S Z W 1 v d m V k Q 2 9 s d W 1 u c z E u e 0 d y b 3 V u Z C B t b 3 R p b 2 4 s M X 0 m c X V v d D s s J n F 1 b 3 Q 7 U 2 V j d G l v b j E v R 0 1 f c 3 B l Y 3 R y Y S A o M i k v Q X V 0 b 1 J l b W 9 2 Z W R D b 2 x 1 b W 5 z M S 5 7 Z F Q s M n 0 m c X V v d D s s J n F 1 b 3 Q 7 U 2 V j d G l v b j E v R 0 1 f c 3 B l Y 3 R y Y S A o M i k v Q X V 0 b 1 J l b W 9 2 Z W R D b 2 x 1 b W 5 z M S 5 7 U G V h a y B h Y 2 M s M 3 0 m c X V v d D s s J n F 1 b 3 Q 7 U 2 V j d G l v b j E v R 0 1 f c 3 B l Y 3 R y Y S A o M i k v Q X V 0 b 1 J l b W 9 2 Z W R D b 2 x 1 b W 5 z M S 5 7 U G V h a y B U L D R 9 J n F 1 b 3 Q 7 L C Z x d W 9 0 O 1 N l Y 3 R p b 2 4 x L 0 d N X 3 N w Z W N 0 c m E g K D I p L 0 F 1 d G 9 S Z W 1 v d m V k Q 2 9 s d W 1 u c z E u e 0 l u c H V 0 I H R p b W U s N X 0 m c X V v d D s s J n F 1 b 3 Q 7 U 2 V j d G l v b j E v R 0 1 f c 3 B l Y 3 R y Y S A o M i k v Q X V 0 b 1 J l b W 9 2 Z W R D b 2 x 1 b W 5 z M S 5 7 S W 5 w d X Q g Y W N j L D Z 9 J n F 1 b 3 Q 7 L C Z x d W 9 0 O 1 N l Y 3 R p b 2 4 x L 0 d N X 3 N w Z W N 0 c m E g K D I p L 0 F 1 d G 9 S Z W 1 v d m V k Q 2 9 s d W 1 u c z E u e 1 N w Z W N 0 c m E g Y W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T V 9 z c G V j d H J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X 3 N w Z W N 0 c m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f c 3 B l Y 3 R y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X 3 N w Z W N 0 c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0 1 f c 3 B l Y 3 R y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Q 6 M z I 6 M D c u N T M 5 N D g 1 N V o i I C 8 + P E V u d H J 5 I F R 5 c G U 9 I k Z p b G x D b 2 x 1 b W 5 U e X B l c y I g V m F s d W U 9 I n N B d 1 l E Q X d N R 0 J n W T 0 i I C 8 + P E V u d H J 5 I F R 5 c G U 9 I k Z p b G x D b 2 x 1 b W 5 O Y W 1 l c y I g V m F s d W U 9 I n N b J n F 1 b 3 Q 7 Q 2 9 s d W 1 u M S Z x d W 9 0 O y w m c X V v d D t H c m 9 1 b m Q g b W 9 0 a W 9 u J n F 1 b 3 Q 7 L C Z x d W 9 0 O 2 R U J n F 1 b 3 Q 7 L C Z x d W 9 0 O 1 B l Y W s g Y W N j J n F 1 b 3 Q 7 L C Z x d W 9 0 O 1 B l Y W s g V C Z x d W 9 0 O y w m c X V v d D t J b n B 1 d C B 0 a W 1 l J n F 1 b 3 Q 7 L C Z x d W 9 0 O 0 l u c H V 0 I G F j Y y Z x d W 9 0 O y w m c X V v d D t T c G V j d H J h I G F j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N X 3 N w Z W N 0 c m E g K D M p L 0 F 1 d G 9 S Z W 1 v d m V k Q 2 9 s d W 1 u c z E u e 0 N v b H V t b j E s M H 0 m c X V v d D s s J n F 1 b 3 Q 7 U 2 V j d G l v b j E v R 0 1 f c 3 B l Y 3 R y Y S A o M y k v Q X V 0 b 1 J l b W 9 2 Z W R D b 2 x 1 b W 5 z M S 5 7 R 3 J v d W 5 k I G 1 v d G l v b i w x f S Z x d W 9 0 O y w m c X V v d D t T Z W N 0 a W 9 u M S 9 H T V 9 z c G V j d H J h I C g z K S 9 B d X R v U m V t b 3 Z l Z E N v b H V t b n M x L n t k V C w y f S Z x d W 9 0 O y w m c X V v d D t T Z W N 0 a W 9 u M S 9 H T V 9 z c G V j d H J h I C g z K S 9 B d X R v U m V t b 3 Z l Z E N v b H V t b n M x L n t Q Z W F r I G F j Y y w z f S Z x d W 9 0 O y w m c X V v d D t T Z W N 0 a W 9 u M S 9 H T V 9 z c G V j d H J h I C g z K S 9 B d X R v U m V t b 3 Z l Z E N v b H V t b n M x L n t Q Z W F r I F Q s N H 0 m c X V v d D s s J n F 1 b 3 Q 7 U 2 V j d G l v b j E v R 0 1 f c 3 B l Y 3 R y Y S A o M y k v Q X V 0 b 1 J l b W 9 2 Z W R D b 2 x 1 b W 5 z M S 5 7 S W 5 w d X Q g d G l t Z S w 1 f S Z x d W 9 0 O y w m c X V v d D t T Z W N 0 a W 9 u M S 9 H T V 9 z c G V j d H J h I C g z K S 9 B d X R v U m V t b 3 Z l Z E N v b H V t b n M x L n t J b n B 1 d C B h Y 2 M s N n 0 m c X V v d D s s J n F 1 b 3 Q 7 U 2 V j d G l v b j E v R 0 1 f c 3 B l Y 3 R y Y S A o M y k v Q X V 0 b 1 J l b W 9 2 Z W R D b 2 x 1 b W 5 z M S 5 7 U 3 B l Y 3 R y Y S B h Y 2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0 1 f c 3 B l Y 3 R y Y S A o M y k v Q X V 0 b 1 J l b W 9 2 Z W R D b 2 x 1 b W 5 z M S 5 7 Q 2 9 s d W 1 u M S w w f S Z x d W 9 0 O y w m c X V v d D t T Z W N 0 a W 9 u M S 9 H T V 9 z c G V j d H J h I C g z K S 9 B d X R v U m V t b 3 Z l Z E N v b H V t b n M x L n t H c m 9 1 b m Q g b W 9 0 a W 9 u L D F 9 J n F 1 b 3 Q 7 L C Z x d W 9 0 O 1 N l Y 3 R p b 2 4 x L 0 d N X 3 N w Z W N 0 c m E g K D M p L 0 F 1 d G 9 S Z W 1 v d m V k Q 2 9 s d W 1 u c z E u e 2 R U L D J 9 J n F 1 b 3 Q 7 L C Z x d W 9 0 O 1 N l Y 3 R p b 2 4 x L 0 d N X 3 N w Z W N 0 c m E g K D M p L 0 F 1 d G 9 S Z W 1 v d m V k Q 2 9 s d W 1 u c z E u e 1 B l Y W s g Y W N j L D N 9 J n F 1 b 3 Q 7 L C Z x d W 9 0 O 1 N l Y 3 R p b 2 4 x L 0 d N X 3 N w Z W N 0 c m E g K D M p L 0 F 1 d G 9 S Z W 1 v d m V k Q 2 9 s d W 1 u c z E u e 1 B l Y W s g V C w 0 f S Z x d W 9 0 O y w m c X V v d D t T Z W N 0 a W 9 u M S 9 H T V 9 z c G V j d H J h I C g z K S 9 B d X R v U m V t b 3 Z l Z E N v b H V t b n M x L n t J b n B 1 d C B 0 a W 1 l L D V 9 J n F 1 b 3 Q 7 L C Z x d W 9 0 O 1 N l Y 3 R p b 2 4 x L 0 d N X 3 N w Z W N 0 c m E g K D M p L 0 F 1 d G 9 S Z W 1 v d m V k Q 2 9 s d W 1 u c z E u e 0 l u c H V 0 I G F j Y y w 2 f S Z x d W 9 0 O y w m c X V v d D t T Z W N 0 a W 9 u M S 9 H T V 9 z c G V j d H J h I C g z K S 9 B d X R v U m V t b 3 Z l Z E N v b H V t b n M x L n t T c G V j d H J h I G F j Y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1 f c 3 B l Y 3 R y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X 3 N w Z W N 0 c m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d N X 3 N w Z W N 0 c m F f X z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Q 6 M z I 6 M D c u N T M 5 N D g 1 N V o i I C 8 + P E V u d H J 5 I F R 5 c G U 9 I k Z p b G x D b 2 x 1 b W 5 U e X B l c y I g V m F s d W U 9 I n N B d 1 l E Q X d N R 0 J n W T 0 i I C 8 + P E V u d H J 5 I F R 5 c G U 9 I k Z p b G x D b 2 x 1 b W 5 O Y W 1 l c y I g V m F s d W U 9 I n N b J n F 1 b 3 Q 7 Q 2 9 s d W 1 u M S Z x d W 9 0 O y w m c X V v d D t H c m 9 1 b m Q g b W 9 0 a W 9 u J n F 1 b 3 Q 7 L C Z x d W 9 0 O 2 R U J n F 1 b 3 Q 7 L C Z x d W 9 0 O 1 B l Y W s g Y W N j J n F 1 b 3 Q 7 L C Z x d W 9 0 O 1 B l Y W s g V C Z x d W 9 0 O y w m c X V v d D t J b n B 1 d C B 0 a W 1 l J n F 1 b 3 Q 7 L C Z x d W 9 0 O 0 l u c H V 0 I G F j Y y Z x d W 9 0 O y w m c X V v d D t T c G V j d H J h I G F j Y y Z x d W 9 0 O 1 0 i I C 8 + P E V u d H J 5 I F R 5 c G U 9 I k Z p b G x T d G F 0 d X M i I F Z h b H V l P S J z Q 2 9 t c G x l d G U i I C 8 + P E V u d H J 5 I F R 5 c G U 9 I k Z p b G x D b 3 V u d C I g V m F s d W U 9 I m w z M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N X 3 N w Z W N 0 c m E g K D M p L 0 F 1 d G 9 S Z W 1 v d m V k Q 2 9 s d W 1 u c z E u e 0 N v b H V t b j E s M H 0 m c X V v d D s s J n F 1 b 3 Q 7 U 2 V j d G l v b j E v R 0 1 f c 3 B l Y 3 R y Y S A o M y k v Q X V 0 b 1 J l b W 9 2 Z W R D b 2 x 1 b W 5 z M S 5 7 R 3 J v d W 5 k I G 1 v d G l v b i w x f S Z x d W 9 0 O y w m c X V v d D t T Z W N 0 a W 9 u M S 9 H T V 9 z c G V j d H J h I C g z K S 9 B d X R v U m V t b 3 Z l Z E N v b H V t b n M x L n t k V C w y f S Z x d W 9 0 O y w m c X V v d D t T Z W N 0 a W 9 u M S 9 H T V 9 z c G V j d H J h I C g z K S 9 B d X R v U m V t b 3 Z l Z E N v b H V t b n M x L n t Q Z W F r I G F j Y y w z f S Z x d W 9 0 O y w m c X V v d D t T Z W N 0 a W 9 u M S 9 H T V 9 z c G V j d H J h I C g z K S 9 B d X R v U m V t b 3 Z l Z E N v b H V t b n M x L n t Q Z W F r I F Q s N H 0 m c X V v d D s s J n F 1 b 3 Q 7 U 2 V j d G l v b j E v R 0 1 f c 3 B l Y 3 R y Y S A o M y k v Q X V 0 b 1 J l b W 9 2 Z W R D b 2 x 1 b W 5 z M S 5 7 S W 5 w d X Q g d G l t Z S w 1 f S Z x d W 9 0 O y w m c X V v d D t T Z W N 0 a W 9 u M S 9 H T V 9 z c G V j d H J h I C g z K S 9 B d X R v U m V t b 3 Z l Z E N v b H V t b n M x L n t J b n B 1 d C B h Y 2 M s N n 0 m c X V v d D s s J n F 1 b 3 Q 7 U 2 V j d G l v b j E v R 0 1 f c 3 B l Y 3 R y Y S A o M y k v Q X V 0 b 1 J l b W 9 2 Z W R D b 2 x 1 b W 5 z M S 5 7 U 3 B l Y 3 R y Y S B h Y 2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0 1 f c 3 B l Y 3 R y Y S A o M y k v Q X V 0 b 1 J l b W 9 2 Z W R D b 2 x 1 b W 5 z M S 5 7 Q 2 9 s d W 1 u M S w w f S Z x d W 9 0 O y w m c X V v d D t T Z W N 0 a W 9 u M S 9 H T V 9 z c G V j d H J h I C g z K S 9 B d X R v U m V t b 3 Z l Z E N v b H V t b n M x L n t H c m 9 1 b m Q g b W 9 0 a W 9 u L D F 9 J n F 1 b 3 Q 7 L C Z x d W 9 0 O 1 N l Y 3 R p b 2 4 x L 0 d N X 3 N w Z W N 0 c m E g K D M p L 0 F 1 d G 9 S Z W 1 v d m V k Q 2 9 s d W 1 u c z E u e 2 R U L D J 9 J n F 1 b 3 Q 7 L C Z x d W 9 0 O 1 N l Y 3 R p b 2 4 x L 0 d N X 3 N w Z W N 0 c m E g K D M p L 0 F 1 d G 9 S Z W 1 v d m V k Q 2 9 s d W 1 u c z E u e 1 B l Y W s g Y W N j L D N 9 J n F 1 b 3 Q 7 L C Z x d W 9 0 O 1 N l Y 3 R p b 2 4 x L 0 d N X 3 N w Z W N 0 c m E g K D M p L 0 F 1 d G 9 S Z W 1 v d m V k Q 2 9 s d W 1 u c z E u e 1 B l Y W s g V C w 0 f S Z x d W 9 0 O y w m c X V v d D t T Z W N 0 a W 9 u M S 9 H T V 9 z c G V j d H J h I C g z K S 9 B d X R v U m V t b 3 Z l Z E N v b H V t b n M x L n t J b n B 1 d C B 0 a W 1 l L D V 9 J n F 1 b 3 Q 7 L C Z x d W 9 0 O 1 N l Y 3 R p b 2 4 x L 0 d N X 3 N w Z W N 0 c m E g K D M p L 0 F 1 d G 9 S Z W 1 v d m V k Q 2 9 s d W 1 u c z E u e 0 l u c H V 0 I G F j Y y w 2 f S Z x d W 9 0 O y w m c X V v d D t T Z W N 0 a W 9 u M S 9 H T V 9 z c G V j d H J h I C g z K S 9 B d X R v U m V t b 3 Z l Z E N v b H V t b n M x L n t T c G V j d H J h I G F j Y y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1 f c 3 B l Y 3 R y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X 3 N w Z W N 0 c m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1 f c 3 B l Y 3 R y Y V 9 f M z I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A 3 V D E 0 O j M y O j A 3 L j U z O T Q 4 N T V a I i A v P j x F b n R y e S B U e X B l P S J G a W x s Q 2 9 s d W 1 u V H l w Z X M i I F Z h b H V l P S J z Q X d Z R E F 3 T U d C Z 1 k 9 I i A v P j x F b n R y e S B U e X B l P S J G a W x s Q 2 9 s d W 1 u T m F t Z X M i I F Z h b H V l P S J z W y Z x d W 9 0 O 0 N v b H V t b j E m c X V v d D s s J n F 1 b 3 Q 7 R 3 J v d W 5 k I G 1 v d G l v b i Z x d W 9 0 O y w m c X V v d D t k V C Z x d W 9 0 O y w m c X V v d D t Q Z W F r I G F j Y y Z x d W 9 0 O y w m c X V v d D t Q Z W F r I F Q m c X V v d D s s J n F 1 b 3 Q 7 S W 5 w d X Q g d G l t Z S Z x d W 9 0 O y w m c X V v d D t J b n B 1 d C B h Y 2 M m c X V v d D s s J n F 1 b 3 Q 7 U 3 B l Y 3 R y Y S B h Y 2 M m c X V v d D t d I i A v P j x F b n R y e S B U e X B l P S J G a W x s U 3 R h d H V z I i B W Y W x 1 Z T 0 i c 0 N v b X B s Z X R l I i A v P j x F b n R y e S B U e X B l P S J G a W x s Q 2 9 1 b n Q i I F Z h b H V l P S J s M z A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V 9 z c G V j d H J h I C g z K S 9 B d X R v U m V t b 3 Z l Z E N v b H V t b n M x L n t D b 2 x 1 b W 4 x L D B 9 J n F 1 b 3 Q 7 L C Z x d W 9 0 O 1 N l Y 3 R p b 2 4 x L 0 d N X 3 N w Z W N 0 c m E g K D M p L 0 F 1 d G 9 S Z W 1 v d m V k Q 2 9 s d W 1 u c z E u e 0 d y b 3 V u Z C B t b 3 R p b 2 4 s M X 0 m c X V v d D s s J n F 1 b 3 Q 7 U 2 V j d G l v b j E v R 0 1 f c 3 B l Y 3 R y Y S A o M y k v Q X V 0 b 1 J l b W 9 2 Z W R D b 2 x 1 b W 5 z M S 5 7 Z F Q s M n 0 m c X V v d D s s J n F 1 b 3 Q 7 U 2 V j d G l v b j E v R 0 1 f c 3 B l Y 3 R y Y S A o M y k v Q X V 0 b 1 J l b W 9 2 Z W R D b 2 x 1 b W 5 z M S 5 7 U G V h a y B h Y 2 M s M 3 0 m c X V v d D s s J n F 1 b 3 Q 7 U 2 V j d G l v b j E v R 0 1 f c 3 B l Y 3 R y Y S A o M y k v Q X V 0 b 1 J l b W 9 2 Z W R D b 2 x 1 b W 5 z M S 5 7 U G V h a y B U L D R 9 J n F 1 b 3 Q 7 L C Z x d W 9 0 O 1 N l Y 3 R p b 2 4 x L 0 d N X 3 N w Z W N 0 c m E g K D M p L 0 F 1 d G 9 S Z W 1 v d m V k Q 2 9 s d W 1 u c z E u e 0 l u c H V 0 I H R p b W U s N X 0 m c X V v d D s s J n F 1 b 3 Q 7 U 2 V j d G l v b j E v R 0 1 f c 3 B l Y 3 R y Y S A o M y k v Q X V 0 b 1 J l b W 9 2 Z W R D b 2 x 1 b W 5 z M S 5 7 S W 5 w d X Q g Y W N j L D Z 9 J n F 1 b 3 Q 7 L C Z x d W 9 0 O 1 N l Y 3 R p b 2 4 x L 0 d N X 3 N w Z W N 0 c m E g K D M p L 0 F 1 d G 9 S Z W 1 v d m V k Q 2 9 s d W 1 u c z E u e 1 N w Z W N 0 c m E g Y W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N X 3 N w Z W N 0 c m E g K D M p L 0 F 1 d G 9 S Z W 1 v d m V k Q 2 9 s d W 1 u c z E u e 0 N v b H V t b j E s M H 0 m c X V v d D s s J n F 1 b 3 Q 7 U 2 V j d G l v b j E v R 0 1 f c 3 B l Y 3 R y Y S A o M y k v Q X V 0 b 1 J l b W 9 2 Z W R D b 2 x 1 b W 5 z M S 5 7 R 3 J v d W 5 k I G 1 v d G l v b i w x f S Z x d W 9 0 O y w m c X V v d D t T Z W N 0 a W 9 u M S 9 H T V 9 z c G V j d H J h I C g z K S 9 B d X R v U m V t b 3 Z l Z E N v b H V t b n M x L n t k V C w y f S Z x d W 9 0 O y w m c X V v d D t T Z W N 0 a W 9 u M S 9 H T V 9 z c G V j d H J h I C g z K S 9 B d X R v U m V t b 3 Z l Z E N v b H V t b n M x L n t Q Z W F r I G F j Y y w z f S Z x d W 9 0 O y w m c X V v d D t T Z W N 0 a W 9 u M S 9 H T V 9 z c G V j d H J h I C g z K S 9 B d X R v U m V t b 3 Z l Z E N v b H V t b n M x L n t Q Z W F r I F Q s N H 0 m c X V v d D s s J n F 1 b 3 Q 7 U 2 V j d G l v b j E v R 0 1 f c 3 B l Y 3 R y Y S A o M y k v Q X V 0 b 1 J l b W 9 2 Z W R D b 2 x 1 b W 5 z M S 5 7 S W 5 w d X Q g d G l t Z S w 1 f S Z x d W 9 0 O y w m c X V v d D t T Z W N 0 a W 9 u M S 9 H T V 9 z c G V j d H J h I C g z K S 9 B d X R v U m V t b 3 Z l Z E N v b H V t b n M x L n t J b n B 1 d C B h Y 2 M s N n 0 m c X V v d D s s J n F 1 b 3 Q 7 U 2 V j d G l v b j E v R 0 1 f c 3 B l Y 3 R y Y S A o M y k v Q X V 0 b 1 J l b W 9 2 Z W R D b 2 x 1 b W 5 z M S 5 7 U 3 B l Y 3 R y Y S B h Y 2 M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N X 3 N w Z W N 0 c m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f c 3 B l Y 3 R y Y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9 z c G V j d H J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f c 3 B l Y 3 R y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d N X 3 N w Z W N 0 c m F f X z M y M z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E t M D d U M T Q 6 M z I 6 M D c u N T M 5 N D g 1 N V o i I C 8 + P E V u d H J 5 I F R 5 c G U 9 I k Z p b G x D b 2 x 1 b W 5 U e X B l c y I g V m F s d W U 9 I n N B d 1 l E Q X d N R 0 J n W T 0 i I C 8 + P E V u d H J 5 I F R 5 c G U 9 I k Z p b G x D b 2 x 1 b W 5 O Y W 1 l c y I g V m F s d W U 9 I n N b J n F 1 b 3 Q 7 Q 2 9 s d W 1 u M S Z x d W 9 0 O y w m c X V v d D t H c m 9 1 b m Q g b W 9 0 a W 9 u J n F 1 b 3 Q 7 L C Z x d W 9 0 O 2 R U J n F 1 b 3 Q 7 L C Z x d W 9 0 O 1 B l Y W s g Y W N j J n F 1 b 3 Q 7 L C Z x d W 9 0 O 1 B l Y W s g V C Z x d W 9 0 O y w m c X V v d D t J b n B 1 d C B 0 a W 1 l J n F 1 b 3 Q 7 L C Z x d W 9 0 O 0 l u c H V 0 I G F j Y y Z x d W 9 0 O y w m c X V v d D t T c G V j d H J h I G F j Y y Z x d W 9 0 O 1 0 i I C 8 + P E V u d H J 5 I F R 5 c G U 9 I k Z p b G x T d G F 0 d X M i I F Z h b H V l P S J z Q 2 9 t c G x l d G U i I C 8 + P E V u d H J 5 I F R 5 c G U 9 I k Z p b G x D b 3 V u d C I g V m F s d W U 9 I m w z M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1 f c 3 B l Y 3 R y Y S A o M y k v Q X V 0 b 1 J l b W 9 2 Z W R D b 2 x 1 b W 5 z M S 5 7 Q 2 9 s d W 1 u M S w w f S Z x d W 9 0 O y w m c X V v d D t T Z W N 0 a W 9 u M S 9 H T V 9 z c G V j d H J h I C g z K S 9 B d X R v U m V t b 3 Z l Z E N v b H V t b n M x L n t H c m 9 1 b m Q g b W 9 0 a W 9 u L D F 9 J n F 1 b 3 Q 7 L C Z x d W 9 0 O 1 N l Y 3 R p b 2 4 x L 0 d N X 3 N w Z W N 0 c m E g K D M p L 0 F 1 d G 9 S Z W 1 v d m V k Q 2 9 s d W 1 u c z E u e 2 R U L D J 9 J n F 1 b 3 Q 7 L C Z x d W 9 0 O 1 N l Y 3 R p b 2 4 x L 0 d N X 3 N w Z W N 0 c m E g K D M p L 0 F 1 d G 9 S Z W 1 v d m V k Q 2 9 s d W 1 u c z E u e 1 B l Y W s g Y W N j L D N 9 J n F 1 b 3 Q 7 L C Z x d W 9 0 O 1 N l Y 3 R p b 2 4 x L 0 d N X 3 N w Z W N 0 c m E g K D M p L 0 F 1 d G 9 S Z W 1 v d m V k Q 2 9 s d W 1 u c z E u e 1 B l Y W s g V C w 0 f S Z x d W 9 0 O y w m c X V v d D t T Z W N 0 a W 9 u M S 9 H T V 9 z c G V j d H J h I C g z K S 9 B d X R v U m V t b 3 Z l Z E N v b H V t b n M x L n t J b n B 1 d C B 0 a W 1 l L D V 9 J n F 1 b 3 Q 7 L C Z x d W 9 0 O 1 N l Y 3 R p b 2 4 x L 0 d N X 3 N w Z W N 0 c m E g K D M p L 0 F 1 d G 9 S Z W 1 v d m V k Q 2 9 s d W 1 u c z E u e 0 l u c H V 0 I G F j Y y w 2 f S Z x d W 9 0 O y w m c X V v d D t T Z W N 0 a W 9 u M S 9 H T V 9 z c G V j d H J h I C g z K S 9 B d X R v U m V t b 3 Z l Z E N v b H V t b n M x L n t T c G V j d H J h I G F j Y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T V 9 z c G V j d H J h I C g z K S 9 B d X R v U m V t b 3 Z l Z E N v b H V t b n M x L n t D b 2 x 1 b W 4 x L D B 9 J n F 1 b 3 Q 7 L C Z x d W 9 0 O 1 N l Y 3 R p b 2 4 x L 0 d N X 3 N w Z W N 0 c m E g K D M p L 0 F 1 d G 9 S Z W 1 v d m V k Q 2 9 s d W 1 u c z E u e 0 d y b 3 V u Z C B t b 3 R p b 2 4 s M X 0 m c X V v d D s s J n F 1 b 3 Q 7 U 2 V j d G l v b j E v R 0 1 f c 3 B l Y 3 R y Y S A o M y k v Q X V 0 b 1 J l b W 9 2 Z W R D b 2 x 1 b W 5 z M S 5 7 Z F Q s M n 0 m c X V v d D s s J n F 1 b 3 Q 7 U 2 V j d G l v b j E v R 0 1 f c 3 B l Y 3 R y Y S A o M y k v Q X V 0 b 1 J l b W 9 2 Z W R D b 2 x 1 b W 5 z M S 5 7 U G V h a y B h Y 2 M s M 3 0 m c X V v d D s s J n F 1 b 3 Q 7 U 2 V j d G l v b j E v R 0 1 f c 3 B l Y 3 R y Y S A o M y k v Q X V 0 b 1 J l b W 9 2 Z W R D b 2 x 1 b W 5 z M S 5 7 U G V h a y B U L D R 9 J n F 1 b 3 Q 7 L C Z x d W 9 0 O 1 N l Y 3 R p b 2 4 x L 0 d N X 3 N w Z W N 0 c m E g K D M p L 0 F 1 d G 9 S Z W 1 v d m V k Q 2 9 s d W 1 u c z E u e 0 l u c H V 0 I H R p b W U s N X 0 m c X V v d D s s J n F 1 b 3 Q 7 U 2 V j d G l v b j E v R 0 1 f c 3 B l Y 3 R y Y S A o M y k v Q X V 0 b 1 J l b W 9 2 Z W R D b 2 x 1 b W 5 z M S 5 7 S W 5 w d X Q g Y W N j L D Z 9 J n F 1 b 3 Q 7 L C Z x d W 9 0 O 1 N l Y 3 R p b 2 4 x L 0 d N X 3 N w Z W N 0 c m E g K D M p L 0 F 1 d G 9 S Z W 1 v d m V k Q 2 9 s d W 1 u c z E u e 1 N w Z W N 0 c m E g Y W N j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T V 9 z c G V j d H J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X 3 N w Z W N 0 c m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f c 3 B l Y 3 R y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F M p d j N 8 7 Q L c r w K t n 1 1 m U A A A A A A I A A A A A A B B m A A A A A Q A A I A A A A G C A l h p E m p K b B e V b l e 4 M g q 6 u t Z o F L b 2 v U G i o d O U 0 G m A e A A A A A A 6 A A A A A A g A A I A A A A G q d g 7 0 R + O 4 J T z 4 K l C 8 W B 5 W c i 9 S b n o i l R 6 X G R Z f C j K b C U A A A A D s o K s 1 i 8 v + l 9 a F a 7 / d k Z h b f S W P Z B B 6 0 3 K B N F q e I t A k a S A y s g + 5 + S F M L 8 r D 6 T n W r a u Y Q M W j Y p y 3 K K 7 9 0 I 8 g m f X / X A M 2 H B 0 p 5 9 M m M 4 U d 6 W v e B Q A A A A L 8 I n O d f 0 P M y 3 x M w M 5 N l H a n D 5 k e n d M k H s V M v v U T 6 k J Z 5 U s z p u d t g E 7 p 8 i b Q 3 d H a 3 N A W o l s s s 4 q g Z w D g i Y 8 W 8 H E Y = < / D a t a M a s h u p > 
</file>

<file path=customXml/itemProps1.xml><?xml version="1.0" encoding="utf-8"?>
<ds:datastoreItem xmlns:ds="http://schemas.openxmlformats.org/officeDocument/2006/customXml" ds:itemID="{2B88D0C4-620B-4E45-9F4F-1C088D323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GM_T_sort</vt:lpstr>
      <vt:lpstr>GM_A_C1</vt:lpstr>
      <vt:lpstr>GM_A_C2</vt:lpstr>
      <vt:lpstr>GM_A_C3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Mauro</dc:creator>
  <cp:lastModifiedBy>Gabriele Mauro</cp:lastModifiedBy>
  <dcterms:created xsi:type="dcterms:W3CDTF">2022-11-07T14:25:17Z</dcterms:created>
  <dcterms:modified xsi:type="dcterms:W3CDTF">2022-11-09T10:49:12Z</dcterms:modified>
</cp:coreProperties>
</file>