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thevarajah/Desktop/"/>
    </mc:Choice>
  </mc:AlternateContent>
  <xr:revisionPtr revIDLastSave="0" documentId="8_{A25D8253-8CD2-5047-B49D-19E738F94E1B}" xr6:coauthVersionLast="47" xr6:coauthVersionMax="47" xr10:uidLastSave="{00000000-0000-0000-0000-000000000000}"/>
  <bookViews>
    <workbookView xWindow="0" yWindow="500" windowWidth="28800" windowHeight="15920" activeTab="1" xr2:uid="{02B361DB-13CF-C94C-B812-075A5514B29F}"/>
  </bookViews>
  <sheets>
    <sheet name="Geri legater" sheetId="1" r:id="rId1"/>
    <sheet name="Oliver legater" sheetId="4" r:id="rId2"/>
    <sheet name="HK - Travel reports" sheetId="3" r:id="rId3"/>
    <sheet name="SYD -Travel reports" sheetId="2" r:id="rId4"/>
  </sheets>
  <definedNames>
    <definedName name="_xlnm._FilterDatabase" localSheetId="0" hidden="1">'Geri legater'!$C$2:$J$2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H15" i="3"/>
  <c r="H14" i="3"/>
  <c r="F14" i="3"/>
  <c r="E14" i="3"/>
  <c r="D14" i="3"/>
  <c r="B14" i="3"/>
  <c r="C14" i="3"/>
  <c r="G14" i="3"/>
  <c r="I14" i="3"/>
  <c r="A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H15" i="2"/>
  <c r="C14" i="2"/>
  <c r="D14" i="2"/>
  <c r="B14" i="2"/>
  <c r="E14" i="2"/>
  <c r="H12" i="2"/>
  <c r="I12" i="2"/>
  <c r="A14" i="2" l="1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F14" i="2"/>
  <c r="G14" i="2"/>
  <c r="H14" i="2" l="1"/>
  <c r="I14" i="2"/>
</calcChain>
</file>

<file path=xl/sharedStrings.xml><?xml version="1.0" encoding="utf-8"?>
<sst xmlns="http://schemas.openxmlformats.org/spreadsheetml/2006/main" count="578" uniqueCount="236">
  <si>
    <t>Nr</t>
  </si>
  <si>
    <t>Legatnavn</t>
  </si>
  <si>
    <t>Supplerende oplysninger</t>
  </si>
  <si>
    <t>Frist</t>
  </si>
  <si>
    <t>Resultat</t>
  </si>
  <si>
    <t>JA</t>
  </si>
  <si>
    <t>NEJ</t>
  </si>
  <si>
    <t>Skal søges</t>
  </si>
  <si>
    <t>Er søgt</t>
  </si>
  <si>
    <t>Ikke fået</t>
  </si>
  <si>
    <t>Fået - u. mangler</t>
  </si>
  <si>
    <t>Fået - udbetalt</t>
  </si>
  <si>
    <t>Beløb</t>
  </si>
  <si>
    <t>CBS?</t>
  </si>
  <si>
    <t>URL</t>
  </si>
  <si>
    <t>https://www.axelnielsensmindelegat.dk/</t>
  </si>
  <si>
    <t>The Finn Junge-Jensen Scholarship</t>
  </si>
  <si>
    <t>Ildsjæle og talenter</t>
  </si>
  <si>
    <t>-</t>
  </si>
  <si>
    <t>https://studentcbs.sharepoint.com/StudentLife/Documents/Finn%20Junge-Jensen%20Legatet%20%28The%20Finn%20Junge-Jensen%20Scholarship%29%202019%5b10639%5d.pdf</t>
  </si>
  <si>
    <t>Knud Højgaards Fond</t>
  </si>
  <si>
    <t>Ansøgningsfrist: Senest 1 måned før studie- eller praktikstart.</t>
  </si>
  <si>
    <t>https://www.khf.dk/</t>
  </si>
  <si>
    <t>http://www.oticonfonden.dk/sadan-soger-du/</t>
  </si>
  <si>
    <t>Oticon Fonden</t>
  </si>
  <si>
    <t>Augustinus Fonden</t>
  </si>
  <si>
    <t>https://www.legatbogen.dk/augustinus-fonden/stoetteomraade/10491</t>
  </si>
  <si>
    <t>Send ansøgning i god tid</t>
  </si>
  <si>
    <t>Tidligere: 20.000</t>
  </si>
  <si>
    <t>Vi anbefaler, at der søges i god tid og mindst 6 måneder før projektet påbegyndes.</t>
  </si>
  <si>
    <t>Louis-Hansen fonden</t>
  </si>
  <si>
    <t>https://www.legatbogen.dk/aage-og-johanne-louis-hansens-fond/stoetteomraade/5041</t>
  </si>
  <si>
    <t>Familien Hede Nielsens Fond</t>
  </si>
  <si>
    <t>https://www.legatbogen.dk/familien-hede-nielsens-fond/stoetteomraade/5415</t>
  </si>
  <si>
    <t>ASAP</t>
  </si>
  <si>
    <t>Rudolph Als Fondet</t>
  </si>
  <si>
    <t>https://www.legatbogen.dk/rudolph-als-fondet/stoetteomraade/9878</t>
  </si>
  <si>
    <t>Dansk Tennis Fond</t>
  </si>
  <si>
    <t>Ansøgningstype</t>
  </si>
  <si>
    <t>Brev</t>
  </si>
  <si>
    <t>Digitalt</t>
  </si>
  <si>
    <t>https://www.legatbogen.dk/dansk-tennis-fond/stoetteomraade/5569</t>
  </si>
  <si>
    <t>Rieck-Andersens Familiefond</t>
  </si>
  <si>
    <t>https://www.legatbogen.dk/rieck-andersens-familiefond/stoetteomraade/17379</t>
  </si>
  <si>
    <t>Tidligere: 10.000</t>
  </si>
  <si>
    <t>https://www.legatbogen.dk/fsrs-studie---understttelsesfond/stoetteomraade/2867</t>
  </si>
  <si>
    <t>Primært cand.merc.aud</t>
  </si>
  <si>
    <t>FSR's studie- &amp; understøttelsesfond</t>
  </si>
  <si>
    <t>Fabrikant Chas. Otzens Fond</t>
  </si>
  <si>
    <t>https://www.legatbogen.dk/fabrikant-chas--otzens-fond/stoetteomraade/17398</t>
  </si>
  <si>
    <t>Grosserer Johannes Wiedemann og Hustru Anna Kirstine Wiedemanns Familielegat</t>
  </si>
  <si>
    <t>https://www.legatbogen.dk/grosserer-johannes-wiedemann-og-hustru-anna-kirstine-wiedemanns-familielegat/stoetteomraade/7350</t>
  </si>
  <si>
    <t>Knud Wiedemann og hustru Rigmor Wiedemann, født Vogt's Familiefond</t>
  </si>
  <si>
    <t>https://www.legatbogen.dk/knud-wiedemann-og-hustru-rigmor-wiedemann-fdt-vogts-familielegat/stoetteomraade/8196</t>
  </si>
  <si>
    <t>Moneybanker Legat</t>
  </si>
  <si>
    <t>https://www.legatbogen.dk/moneybanker/stoetteomraade/24178</t>
  </si>
  <si>
    <t>Legat til ambitiøs studerende - MONEYBANKER</t>
  </si>
  <si>
    <t>Lensgreve Christian Conrad Sophus Danneskiold-Samsøes Studielegat</t>
  </si>
  <si>
    <t>https://www.legatbogen.dk/lensgreve-christian-conrad-sophus-danneskiold-samses-studielegat/stoetteomraade/8878</t>
  </si>
  <si>
    <t>DEADLINE ASAP</t>
  </si>
  <si>
    <t>Vohlerts Legatfond</t>
  </si>
  <si>
    <t>https://www.legatbogen.dk/gross-k-o-og-hela-vohlerts-legatf/stoetteomraade/3792</t>
  </si>
  <si>
    <t>Fabrikant Vilhelm Pedersen og hustrus Legat</t>
  </si>
  <si>
    <t>https://www.legatbogen.dk/fabrikant-vilhelm-pedersen-og-hustrus-legat/stoetteomraade/3868</t>
  </si>
  <si>
    <t>Otto Mønsteds Fond</t>
  </si>
  <si>
    <t>https://www.legatbogen.dk/otto-mnsteds-fond/stoetteomraade/3324</t>
  </si>
  <si>
    <t>Viet-Jacobsens Fond</t>
  </si>
  <si>
    <t>https://www.legatbogen.dk/denis-viet-jacobsens-fond/stoetteomraade/18249</t>
  </si>
  <si>
    <t>Glashofs Legat</t>
  </si>
  <si>
    <t>https://www.legatbogen.dk/glashofs-legat/stoetteomraade/4416</t>
  </si>
  <si>
    <t>Krista og Viggo Petersens fond</t>
  </si>
  <si>
    <t>https://www.legatbogen.dk/krista-og-viggo-petersens-fond/stoetteomraade/3469</t>
  </si>
  <si>
    <t>Dansk Studiefond</t>
  </si>
  <si>
    <t>https://www.legatbogen.dk/dansk-studiefond/stoetteomraade/25295</t>
  </si>
  <si>
    <t>Tidligere: 15.000</t>
  </si>
  <si>
    <t>Henry Shaws Legat</t>
  </si>
  <si>
    <t>https://www.legatbogen.dk/henry-shaws-legat/stoetteomraade/2199</t>
  </si>
  <si>
    <t>Specielt legat - se indhold</t>
  </si>
  <si>
    <t>Reinholdt W. Jorck og hustrus Fond</t>
  </si>
  <si>
    <t>https://www.legatbogen.dk/reinholdt-w--jorck-og-hustrus-fondatt-kurt-nystrup/stoetteomraade/1292</t>
  </si>
  <si>
    <t>Deadline sent. Max 30K</t>
  </si>
  <si>
    <t>Mindelegat efter Kirsten og Hans Rasmussen Falster</t>
  </si>
  <si>
    <t>https://www.legatbogen.dk/mindelegat-efter-kirsten-og-hans-rasmussen-falster/stoetteomraade/8743</t>
  </si>
  <si>
    <t>Deadline snart</t>
  </si>
  <si>
    <t>Linexfonden Frede Duelund Nielsen Fond</t>
  </si>
  <si>
    <t>https://www.legatbogen.dk/linexfonden-frede-duelund---------nielsens-fond/stoetteomraade/7837</t>
  </si>
  <si>
    <t>Speciel</t>
  </si>
  <si>
    <t>Jens Hansens Mindelegat</t>
  </si>
  <si>
    <t>https://www.legatbogen.dk/jens-hansens-mindelegat/stoetteomraade/9859</t>
  </si>
  <si>
    <t>HOLBÆK KOMMUNE!</t>
  </si>
  <si>
    <t>Fabrikant Adolph Møller og hustru Antoinette Møllers Fond</t>
  </si>
  <si>
    <t>https://www.legatbogen.dk/fabrikant-adolph-mller-og-hustru-antoinette-mllers-fond/stoetteomraade/3748</t>
  </si>
  <si>
    <t>Tranes Fond</t>
  </si>
  <si>
    <t>http://www.legatnet.dk/scholarships/431, https://www.legatbogen.dk/ingenir-valdemar-selmer-trane-og-hustru-elisa-tranes-fond/stoetteomraade/3575</t>
  </si>
  <si>
    <t>Grosserer Holger Laage-Petersen og hustrus Fond</t>
  </si>
  <si>
    <t>Nordea-Fonden</t>
  </si>
  <si>
    <t>https://www.legatbogen.dk/nordea-fonden/stoetteomraade/9243</t>
  </si>
  <si>
    <t>Tidligere 20.000, max 30.000</t>
  </si>
  <si>
    <t>Kai Lange og Gunhild Kai Langes Fond</t>
  </si>
  <si>
    <t>https://www.legatbogen.dk/kai-lange-og-gunhild-kai-langes-fond/stoetteomraade/2010</t>
  </si>
  <si>
    <t>Statsautoriseret revisor Oluf Christian Olsen og hustru Julie Rasmine Olsens Mindefond</t>
  </si>
  <si>
    <t>https://www.legatbogen.dk/statsautoriseret-revisor-oluf-christian-olsen-og-hustru-julie-rasmine-olsens-mindefond/stoetteomraade/16810</t>
  </si>
  <si>
    <t>Købmand i Odense Andreas Mathiesen og hustru Carla Christine Mathiesens Legat</t>
  </si>
  <si>
    <t>https://www.legatbogen.dk/kbm--i-odense-andreas-mathiesen-og-hustru-carla-christine-mathiesens-legat/stoetteomraade/15912</t>
  </si>
  <si>
    <t>Konsul Axel Nielsen Mindelegat II</t>
  </si>
  <si>
    <t>Konsul Axel Nielsens Mindelegat I</t>
  </si>
  <si>
    <t>Danske studerendes handelsmæssige uddannelse i udlandet</t>
  </si>
  <si>
    <t>https://www.legatbogen.dk/konsul-axel-nielsens-mindelegat-til-handelsmssig-uddannelse-specielt-uddannelse-i-udlandet/stoetteomraade/21329</t>
  </si>
  <si>
    <t>Tidligere 10.000</t>
  </si>
  <si>
    <t>Vera og Carl Johan Michaelsens Legat</t>
  </si>
  <si>
    <t>https://www.legatbogen.dk/vera--carl-johan-michaelsens-----legat/stoetteomraade/18305</t>
  </si>
  <si>
    <t>Handelskammerets Uddannelsesfond</t>
  </si>
  <si>
    <t>https://www.legatbogen.dk/det-danske-handelskammers-uddannelsesfond/stoetteomraade/26559</t>
  </si>
  <si>
    <t>Andreassens &amp; Hougaards Almene Fond</t>
  </si>
  <si>
    <t>https://www.legatbogen.dk/andreassens--hougaards-almene-fond/stoetteomraade/18433</t>
  </si>
  <si>
    <t>Djøfs Rejselegat</t>
  </si>
  <si>
    <t>https://www.legatbogen.dk/djfs-rejselegat/stoetteomraade/9396</t>
  </si>
  <si>
    <t>Max 10.000</t>
  </si>
  <si>
    <t>KILROY Foundation</t>
  </si>
  <si>
    <t>https://www.legatbogen.dk/kilroy-foundation/stoetteomraade/6800</t>
  </si>
  <si>
    <t>Max 11250</t>
  </si>
  <si>
    <t>DSEB - Danish Society for Education and Business</t>
  </si>
  <si>
    <t>Stark Fonden</t>
  </si>
  <si>
    <t>https://www.legatbogen.dk/det-danske-trlastkompagnis-jubilumslegat/stoetteomraade/3565</t>
  </si>
  <si>
    <t>Dato Seri B. Bek-Nielsens Almennyttige Fond</t>
  </si>
  <si>
    <t>https://www.legatbogen.dk/dato-seri-b-bek-nielsens-almennyttige-fond/stoetteomraade/9871</t>
  </si>
  <si>
    <t>Karen og Olga Nybyes Fond</t>
  </si>
  <si>
    <t>https://www.legatbogen.dk/karen-og-olga-nybyes-fond/stoetteomraade/8159</t>
  </si>
  <si>
    <t>Fruervadgårds Mindelegat</t>
  </si>
  <si>
    <t>https://www.legatbogen.dk/familien-petersen-fruervadgrds-mindelegat-/stoetteomraade/3828</t>
  </si>
  <si>
    <t>https://www.legatbogen.dk/mikonomi/stoetteomraade/24764</t>
  </si>
  <si>
    <t>Mikonomi Scholarship</t>
  </si>
  <si>
    <t>https://www.legatbogen.dk/friedrich-wilhelm-frank-og-hustru-angelina-franks-mindelegat-/stoetteomraade/3255</t>
  </si>
  <si>
    <t>Friedrich Wilhelm Frank og hustru Angelina Franks Mindelegat</t>
  </si>
  <si>
    <t>Sportsbuddy Studielegat</t>
  </si>
  <si>
    <t>Direktør Ib Henriksens Fond</t>
  </si>
  <si>
    <t>https://www.legatbogen.dk/tradevision-aps/stoetteomraade/25021</t>
  </si>
  <si>
    <t>http://dihfond.dk/Form%C3%A5l.html</t>
  </si>
  <si>
    <t>Jørgen Esmers Mindelegat</t>
  </si>
  <si>
    <t>Ca. 10.000</t>
  </si>
  <si>
    <t>http://www.esmer.dk/index.html#</t>
  </si>
  <si>
    <t>Henry og Mary Skovs Fond</t>
  </si>
  <si>
    <t>https://www.legatbogen.dk/henry-og-mary-skovs-fond/stoetteomraade/9762</t>
  </si>
  <si>
    <t>https://www.kv-fonden.dk/sog-om-stotte/sadan-soger-du</t>
  </si>
  <si>
    <t>KV Fonden</t>
  </si>
  <si>
    <t>Marie &amp; M.B. Richters Fond</t>
  </si>
  <si>
    <t>https://www.stenohus.dk/fonde.aspx</t>
  </si>
  <si>
    <t>Farvehandler Lauritz Becks Legat</t>
  </si>
  <si>
    <t>https://dseb.dk/priser-og-legater/dsebs-fond-for-stoette-til-studiehjaelp-i-danmark-og-udlandet, https://www.legatbogen.dk/fuhus-fond-for-sttte-til-studiehjlp-i-danmark-og-udlandet/stoetteomraade/24614</t>
  </si>
  <si>
    <t>https://dseb.dk/priser-og-legater/farvehandler-lauritz-becks-legat</t>
  </si>
  <si>
    <t>Etatsråd Nicolai Petersen og Hustru Anna Født Johansens Legat</t>
  </si>
  <si>
    <t>https://www.legatbogen.dk/etatsrd-nicolai-petersen-og-hustru-anna-fdt-johansens-legat/stoetteomraade/3309</t>
  </si>
  <si>
    <t>Frimodt-Heineke Fonden</t>
  </si>
  <si>
    <t>https://www.legatbogen.dk/frimodt-heineke-fonden/stoetteomraade/25151</t>
  </si>
  <si>
    <t>Frederik Larsens Fond</t>
  </si>
  <si>
    <t>Hold opdateret på my.cbs.dk!!</t>
  </si>
  <si>
    <t>SEB's Fond</t>
  </si>
  <si>
    <t>Fonnesbechs Student Prize 2019</t>
  </si>
  <si>
    <t>Gudrun og Thomas Nielsens Fond (GNT Fonden)</t>
  </si>
  <si>
    <t>Lemvigh-Müller fonden</t>
  </si>
  <si>
    <t>Olga &amp; Esper Boels</t>
  </si>
  <si>
    <t>Vilhelm Christiansens Fond</t>
  </si>
  <si>
    <t>Flybiletter</t>
  </si>
  <si>
    <t>Visum</t>
  </si>
  <si>
    <t>Studiebolig</t>
  </si>
  <si>
    <t>Rejseforsikring</t>
  </si>
  <si>
    <t>Bøger</t>
  </si>
  <si>
    <t>Mad &amp; Sociale aktiviteter</t>
  </si>
  <si>
    <t>TOTAL</t>
  </si>
  <si>
    <t>Transport og turer</t>
  </si>
  <si>
    <t>TOTAL (-Transport og turer)</t>
  </si>
  <si>
    <t>Rejseforsikring &amp; Vaccinationer</t>
  </si>
  <si>
    <t>https://www.legatbogen.dk/civilingenir-frants-allings-legat/stoetteomraade/3257</t>
  </si>
  <si>
    <t>Civilingeniør Frants Allings legat</t>
  </si>
  <si>
    <t>https://www.legatbogen.dk/ellen-og-ove-arkils-fond/stoetteomraade/18384</t>
  </si>
  <si>
    <t>Ukendt</t>
  </si>
  <si>
    <t>Ellen og Ove Arkils Fond</t>
  </si>
  <si>
    <t>Ingeniør</t>
  </si>
  <si>
    <t>DEADLINE ASAP / GRATIS</t>
  </si>
  <si>
    <t>https://www.legatbogen.dk/grant-compass-as/stoetteomraade/27528</t>
  </si>
  <si>
    <t>Grant Compass Studielegat</t>
  </si>
  <si>
    <t>IDAs og Berg-Nielsens Studie-og støttefond</t>
  </si>
  <si>
    <t>https://www.legatbogen.dk/ingenirforeningen-i-danmarks-lne--og-hjlpefond/stoetteomraade/27435</t>
  </si>
  <si>
    <t>Per og Lise Aarsleffs Fond</t>
  </si>
  <si>
    <t>https://www.legatbogen.dk/per-og-lise-aarsleffs-fond-1/stoetteomraade/26696</t>
  </si>
  <si>
    <t>Winbergs Fond</t>
  </si>
  <si>
    <t>https://www.legatbogen.dk/agnes-og-advokat-magnus-winbergs-fond/stoetteomraade/3721</t>
  </si>
  <si>
    <t>Glashandler Johan Franz Ronges Fond</t>
  </si>
  <si>
    <t>https://www.legatbogen.dk/glashandler-johan-franz-ronges-fond/stoetteomraade/27845</t>
  </si>
  <si>
    <t>Rejsefonden for juridiske kandidater og studerende</t>
  </si>
  <si>
    <t>https://www.legatbogen.dk/rejsefonden-for-juridiske-kandidater-og-studerende/stoetteomraade/25050</t>
  </si>
  <si>
    <t>Dansk Rejseforsikrings Rejselegat</t>
  </si>
  <si>
    <t>https://www.legatbogen.dk/dansk-rejseforsikrings-rejselegat-/stoetteomraade/26598</t>
  </si>
  <si>
    <t>Inge Mogensens Legat</t>
  </si>
  <si>
    <t>https://www.legatbogen.dk/inge-mogensens-legat/stoetteomraade/1792</t>
  </si>
  <si>
    <t>Emil Lorenzens Mindelegat</t>
  </si>
  <si>
    <t>https://www.legatbogen.dk/emil-lorenzens-mindelegat/stoetteomraade/7666</t>
  </si>
  <si>
    <t>15.04.2021 / Løbende</t>
  </si>
  <si>
    <t>S. C. Van Fonden</t>
  </si>
  <si>
    <t>https://www.legatbogen.dk/s--c--van-fonden/stoetteomraade/11276</t>
  </si>
  <si>
    <t>Laurits Andersens Fond</t>
  </si>
  <si>
    <t>https://www.legatbogen.dk/laurits-andersens-fond/stoetteomraade/3512</t>
  </si>
  <si>
    <t>DTU</t>
  </si>
  <si>
    <t>William Demant</t>
  </si>
  <si>
    <t>Dansk rejseforsikring</t>
  </si>
  <si>
    <t>Arne V. Schleschs Fond</t>
  </si>
  <si>
    <t>Vemmetofte Kloster legat</t>
  </si>
  <si>
    <t>Rudolph Als fonden</t>
  </si>
  <si>
    <t>NIRAS ALECTIA Fonden</t>
  </si>
  <si>
    <t>Stud.Jur. Else Pughs Legat</t>
  </si>
  <si>
    <t>https://www.legatbogen.dk/niras-fonden/stoetteomraade/17599</t>
  </si>
  <si>
    <t>Ingeniør Alexandre Haynmans og hustru Nina Haynmans Fond</t>
  </si>
  <si>
    <t>https://www.legatbogen.dk/alexandre-haynman-og-hustru-nina-haynmans-fond/stoetteomraade/27524?fbclid=IwAR1LgGG6IRrozAfxvPxXmezrAZNkJv5QnWxXe9y7erCmWvXIkqdySGcHREY</t>
  </si>
  <si>
    <t>Stibo-fonden</t>
  </si>
  <si>
    <t>https://www.legatbogen.dk/stibo-fonden/stoetteomraade/27658</t>
  </si>
  <si>
    <t>Løbende</t>
  </si>
  <si>
    <t>08.08.21/Løbende</t>
  </si>
  <si>
    <t>Husk gamle mails</t>
  </si>
  <si>
    <t>https://www.legatbogen.dk/national-assist-fond-naf/stoetteomraade/27070</t>
  </si>
  <si>
    <t>National Assist Fond "NAF"</t>
  </si>
  <si>
    <t>https://www.legatbogen.dk/statsautoriseret-revisor-oluf-christian-olsen-og-hustru-julie-rasmine-olsens-mindefond/stoetteomraade/16810?fbclid=IwAR0yA6Nvm152B8dktoLDz1GujERzHLCSnPdUO-acvT-FBozhuzVc3Mbc7FU</t>
  </si>
  <si>
    <t>https://www.legatbogen.dk/lolland-falsters-industri-og-landbrugsbanks-uddannelsesfond/stoetteomraade/1826?fbclid=IwAR0KU45TI5jTWkJBlBqat83g7krdMOCygAM9YPGlubVQK9CMYxFiPkpiUkM</t>
  </si>
  <si>
    <t>Lolland-Falsters Industri- og Landbrugsbanks Uddannelsesfond</t>
  </si>
  <si>
    <t>https://www.legatbogen.dk/mindelegat-efter-kirsten-og-hans-rasmussen-falster/stoetteomraade/8743?fbclid=IwAR0Ajec9KPQg68rd6bkq4TSMPxm3wcFlSqf2fMeCisuR2q7gX9NfWPB_Hn0</t>
  </si>
  <si>
    <t>Støtte til studie- og uddannelsesrejser, fortrinsvis unge fra Falster</t>
  </si>
  <si>
    <t>https://www.legatbogen.dk/krista-og-viggo-petersens-fond/stoetteomraade/27534</t>
  </si>
  <si>
    <t>https://www.legatbogen.dk/tom-nis-faxes-fond/stoetteomraade/17222?fbclid=IwAR0JRfHUyhx94fJy-0Ty3dtoDhOawPPQd8TvGBpMu8DdSWd5_KTTlJXXG40</t>
  </si>
  <si>
    <t>Tom Nis Faxøes Fond</t>
  </si>
  <si>
    <t>Familien Hede Nielsens fond</t>
  </si>
  <si>
    <t>https://www.legatbogen.dk/ingenir-valdemar-selmer-trane-og-hustru-elisa-tranes-fond/stoetteomraade/3578</t>
  </si>
  <si>
    <t>https://www.legatbogen.dk/jrgen-esmers-mindelegat/stoetteomraade/25562</t>
  </si>
  <si>
    <t>Jørgen Esmers Mindelegat</t>
  </si>
  <si>
    <t>Anders Brøndums Fond</t>
  </si>
  <si>
    <t>https://www.legatbogen.dk/anders-brndums-fond/stoetteomraade/17784</t>
  </si>
  <si>
    <t>Kandidat</t>
  </si>
  <si>
    <t>https://www.legatbogen.dk/per-og-lise-aarsleffs-fond-1/stoetteomraade/17297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</si>
</sst>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\ _k_r_._-;\-* #,##0\ _k_r_._-;_-* &quot;-&quot;??\ _k_r_.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3" fillId="2" borderId="0" xfId="2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0" fontId="0" fillId="2" borderId="0" xfId="0" applyFill="1" applyAlignment="1">
      <alignment horizontal="fill"/>
    </xf>
    <xf numFmtId="0" fontId="3" fillId="2" borderId="0" xfId="2" applyFill="1" applyBorder="1" applyAlignment="1">
      <alignment horizontal="fill"/>
    </xf>
    <xf numFmtId="2" fontId="0" fillId="0" borderId="0" xfId="0" applyNumberFormat="1"/>
    <xf numFmtId="2" fontId="1" fillId="0" borderId="0" xfId="0" applyNumberFormat="1" applyFont="1"/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/>
    <xf numFmtId="165" fontId="0" fillId="3" borderId="0" xfId="1" applyNumberFormat="1" applyFont="1" applyFill="1"/>
    <xf numFmtId="0" fontId="0" fillId="0" borderId="0" xfId="0" applyAlignment="1">
      <alignment horizontal="fill"/>
    </xf>
    <xf numFmtId="0" fontId="3" fillId="3" borderId="0" xfId="2" applyFill="1" applyBorder="1"/>
    <xf numFmtId="4" fontId="1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center"/>
    </xf>
  </cellXfs>
  <cellStyles count="3">
    <cellStyle name="Komma" xfId="1" builtinId="3"/>
    <cellStyle name="Link" xfId="2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4724"/>
      <color rgb="FFFF4315"/>
      <color rgb="FFFF7183"/>
      <color rgb="FFFF3B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xelnielsensmindelegat.dk/" TargetMode="External"/><Relationship Id="rId3" Type="http://schemas.openxmlformats.org/officeDocument/2006/relationships/hyperlink" Target="https://www.legatbogen.dk/denis-viet-jacobsens-fond/stoetteomraade/18249" TargetMode="External"/><Relationship Id="rId7" Type="http://schemas.openxmlformats.org/officeDocument/2006/relationships/hyperlink" Target="https://www.legatbogen.dk/lensgreve-christian-conrad-sophus-danneskiold-samses-studielegat/stoetteomraade/8878" TargetMode="External"/><Relationship Id="rId2" Type="http://schemas.openxmlformats.org/officeDocument/2006/relationships/hyperlink" Target="https://www.legatbogen.dk/ellen-og-ove-arkils-fond/stoetteomraade/18384" TargetMode="External"/><Relationship Id="rId1" Type="http://schemas.openxmlformats.org/officeDocument/2006/relationships/hyperlink" Target="https://studentcbs.sharepoint.com/StudentLife/Documents/Finn%20Junge-Jensen%20Legatet%20%28The%20Finn%20Junge-Jensen%20Scholarship%29%202019%5b10639%5d.pdf" TargetMode="External"/><Relationship Id="rId6" Type="http://schemas.openxmlformats.org/officeDocument/2006/relationships/hyperlink" Target="https://www.legatbogen.dk/familien-hede-nielsens-fond/stoetteomraade/5415" TargetMode="External"/><Relationship Id="rId5" Type="http://schemas.openxmlformats.org/officeDocument/2006/relationships/hyperlink" Target="http://www.esmer.dk/index.html" TargetMode="External"/><Relationship Id="rId4" Type="http://schemas.openxmlformats.org/officeDocument/2006/relationships/hyperlink" Target="https://www.legatbogen.dk/nordea-fonden/stoetteomraade/92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gatbogen.dk/alexandre-haynman-og-hustru-nina-haynmans-fond/stoetteomraade/27524?fbclid=IwAR1LgGG6IRrozAfxvPxXmezrAZNkJv5QnWxXe9y7erCmWvXIkqdySGcH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5904-20EE-8B4B-B224-68FE18E09C48}">
  <dimension ref="A1:BB79"/>
  <sheetViews>
    <sheetView zoomScale="92" zoomScaleNormal="12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baseColWidth="10" defaultRowHeight="16" x14ac:dyDescent="0.2"/>
  <cols>
    <col min="1" max="1" width="2.33203125" style="1" customWidth="1"/>
    <col min="2" max="2" width="8.1640625" style="1" bestFit="1" customWidth="1"/>
    <col min="3" max="3" width="52.33203125" style="4" customWidth="1"/>
    <col min="4" max="4" width="19.1640625" style="4" customWidth="1"/>
    <col min="5" max="5" width="15" style="4" bestFit="1" customWidth="1"/>
    <col min="6" max="6" width="19.33203125" style="4" bestFit="1" customWidth="1"/>
    <col min="7" max="7" width="10.33203125" style="4" bestFit="1" customWidth="1"/>
    <col min="8" max="8" width="11.1640625" style="1" customWidth="1"/>
    <col min="9" max="9" width="70" style="4" bestFit="1" customWidth="1"/>
    <col min="10" max="10" width="25.1640625" style="4" bestFit="1" customWidth="1"/>
    <col min="11" max="53" width="10.83203125" style="1"/>
    <col min="54" max="54" width="15" style="1" hidden="1" customWidth="1"/>
    <col min="55" max="16384" width="10.83203125" style="1"/>
  </cols>
  <sheetData>
    <row r="1" spans="2:54" x14ac:dyDescent="0.2">
      <c r="C1" s="1"/>
      <c r="D1" s="1"/>
      <c r="E1" s="1"/>
      <c r="F1" s="1"/>
      <c r="G1" s="1"/>
      <c r="I1" s="1"/>
      <c r="J1" s="1"/>
    </row>
    <row r="2" spans="2:54" x14ac:dyDescent="0.2">
      <c r="B2" s="2" t="s">
        <v>0</v>
      </c>
      <c r="C2" s="2" t="s">
        <v>1</v>
      </c>
      <c r="D2" s="2" t="s">
        <v>3</v>
      </c>
      <c r="E2" s="2" t="s">
        <v>4</v>
      </c>
      <c r="F2" s="2" t="s">
        <v>38</v>
      </c>
      <c r="G2" s="2" t="s">
        <v>13</v>
      </c>
      <c r="H2" s="2" t="s">
        <v>14</v>
      </c>
      <c r="I2" s="2" t="s">
        <v>2</v>
      </c>
      <c r="J2" s="2" t="s">
        <v>12</v>
      </c>
    </row>
    <row r="3" spans="2:54" x14ac:dyDescent="0.2">
      <c r="B3" s="3">
        <v>1</v>
      </c>
      <c r="C3" s="4" t="s">
        <v>57</v>
      </c>
      <c r="D3" s="5">
        <v>44242</v>
      </c>
      <c r="E3" s="4" t="s">
        <v>7</v>
      </c>
      <c r="F3" s="4" t="s">
        <v>39</v>
      </c>
      <c r="H3" s="6" t="s">
        <v>58</v>
      </c>
      <c r="I3" s="4" t="s">
        <v>59</v>
      </c>
      <c r="J3" s="5" t="s">
        <v>18</v>
      </c>
      <c r="BB3" s="1" t="s">
        <v>5</v>
      </c>
    </row>
    <row r="4" spans="2:54" x14ac:dyDescent="0.2">
      <c r="B4" s="3">
        <v>2</v>
      </c>
      <c r="C4" s="4" t="s">
        <v>60</v>
      </c>
      <c r="D4" s="5">
        <v>44242</v>
      </c>
      <c r="E4" s="4" t="s">
        <v>7</v>
      </c>
      <c r="F4" s="4" t="s">
        <v>39</v>
      </c>
      <c r="H4" s="1" t="s">
        <v>61</v>
      </c>
      <c r="I4" s="4" t="s">
        <v>59</v>
      </c>
      <c r="J4" s="5" t="s">
        <v>18</v>
      </c>
      <c r="BB4" s="1" t="s">
        <v>6</v>
      </c>
    </row>
    <row r="5" spans="2:54" x14ac:dyDescent="0.2">
      <c r="B5" s="3">
        <v>3</v>
      </c>
      <c r="C5" s="4" t="s">
        <v>62</v>
      </c>
      <c r="D5" s="5">
        <v>44255</v>
      </c>
      <c r="E5" s="4" t="s">
        <v>7</v>
      </c>
      <c r="F5" s="4" t="s">
        <v>39</v>
      </c>
      <c r="H5" s="1" t="s">
        <v>63</v>
      </c>
      <c r="I5" s="4" t="s">
        <v>59</v>
      </c>
      <c r="J5" s="5" t="s">
        <v>18</v>
      </c>
    </row>
    <row r="6" spans="2:54" x14ac:dyDescent="0.2">
      <c r="B6" s="3">
        <v>4</v>
      </c>
      <c r="C6" s="4" t="s">
        <v>64</v>
      </c>
      <c r="D6" s="5">
        <v>44256</v>
      </c>
      <c r="E6" s="4" t="s">
        <v>7</v>
      </c>
      <c r="F6" s="4" t="s">
        <v>40</v>
      </c>
      <c r="H6" s="1" t="s">
        <v>65</v>
      </c>
      <c r="I6" s="4" t="s">
        <v>178</v>
      </c>
      <c r="J6" s="5" t="s">
        <v>18</v>
      </c>
      <c r="BB6" s="1" t="s">
        <v>7</v>
      </c>
    </row>
    <row r="7" spans="2:54" x14ac:dyDescent="0.2">
      <c r="B7" s="3">
        <v>5</v>
      </c>
      <c r="C7" s="4" t="s">
        <v>68</v>
      </c>
      <c r="D7" s="5">
        <v>44256</v>
      </c>
      <c r="E7" s="4" t="s">
        <v>8</v>
      </c>
      <c r="F7" s="4" t="s">
        <v>40</v>
      </c>
      <c r="H7" s="1" t="s">
        <v>69</v>
      </c>
      <c r="I7" s="4" t="s">
        <v>59</v>
      </c>
      <c r="J7" s="5" t="s">
        <v>18</v>
      </c>
      <c r="BB7" s="1" t="s">
        <v>8</v>
      </c>
    </row>
    <row r="8" spans="2:54" x14ac:dyDescent="0.2">
      <c r="B8" s="3">
        <v>6</v>
      </c>
      <c r="C8" s="4" t="s">
        <v>152</v>
      </c>
      <c r="D8" s="5">
        <v>44256</v>
      </c>
      <c r="E8" s="4" t="s">
        <v>7</v>
      </c>
      <c r="F8" s="4" t="s">
        <v>39</v>
      </c>
      <c r="H8" s="1" t="s">
        <v>153</v>
      </c>
      <c r="I8" s="4" t="s">
        <v>18</v>
      </c>
      <c r="J8" s="4" t="s">
        <v>18</v>
      </c>
      <c r="BB8" s="1" t="s">
        <v>10</v>
      </c>
    </row>
    <row r="9" spans="2:54" x14ac:dyDescent="0.2">
      <c r="B9" s="3">
        <v>7</v>
      </c>
      <c r="C9" s="4" t="s">
        <v>180</v>
      </c>
      <c r="D9" s="5">
        <v>44256</v>
      </c>
      <c r="E9" s="4" t="s">
        <v>8</v>
      </c>
      <c r="F9" s="4" t="s">
        <v>40</v>
      </c>
      <c r="H9" s="14" t="s">
        <v>179</v>
      </c>
    </row>
    <row r="10" spans="2:54" x14ac:dyDescent="0.2">
      <c r="B10" s="3">
        <v>8</v>
      </c>
      <c r="C10" s="4" t="s">
        <v>181</v>
      </c>
      <c r="D10" s="5">
        <v>44269</v>
      </c>
      <c r="E10" s="4" t="s">
        <v>8</v>
      </c>
      <c r="F10" s="4" t="s">
        <v>40</v>
      </c>
      <c r="H10" s="14" t="s">
        <v>182</v>
      </c>
    </row>
    <row r="11" spans="2:54" x14ac:dyDescent="0.2">
      <c r="B11" s="3">
        <v>9</v>
      </c>
      <c r="C11" s="18" t="s">
        <v>105</v>
      </c>
      <c r="D11" s="19">
        <v>44270</v>
      </c>
      <c r="E11" s="18" t="s">
        <v>8</v>
      </c>
      <c r="F11" s="18" t="s">
        <v>40</v>
      </c>
      <c r="G11" s="18" t="s">
        <v>5</v>
      </c>
      <c r="H11" s="23" t="s">
        <v>15</v>
      </c>
      <c r="I11" s="18" t="s">
        <v>18</v>
      </c>
      <c r="J11" s="19" t="s">
        <v>74</v>
      </c>
      <c r="BB11" s="1" t="s">
        <v>11</v>
      </c>
    </row>
    <row r="12" spans="2:54" x14ac:dyDescent="0.2">
      <c r="B12" s="3">
        <v>10</v>
      </c>
      <c r="C12" s="4" t="s">
        <v>70</v>
      </c>
      <c r="D12" s="5">
        <v>44270</v>
      </c>
      <c r="E12" s="4" t="s">
        <v>7</v>
      </c>
      <c r="F12" s="4" t="s">
        <v>39</v>
      </c>
      <c r="H12" s="1" t="s">
        <v>71</v>
      </c>
      <c r="I12" s="4" t="s">
        <v>18</v>
      </c>
      <c r="J12" s="5" t="s">
        <v>18</v>
      </c>
      <c r="BB12" s="1" t="s">
        <v>9</v>
      </c>
    </row>
    <row r="13" spans="2:54" x14ac:dyDescent="0.2">
      <c r="B13" s="3">
        <v>11</v>
      </c>
      <c r="C13" s="4" t="s">
        <v>144</v>
      </c>
      <c r="D13" s="5">
        <v>44270</v>
      </c>
      <c r="E13" s="4" t="s">
        <v>7</v>
      </c>
      <c r="F13" s="4" t="s">
        <v>40</v>
      </c>
      <c r="H13" s="1" t="s">
        <v>143</v>
      </c>
      <c r="I13" s="4" t="s">
        <v>18</v>
      </c>
      <c r="J13" s="4" t="s">
        <v>18</v>
      </c>
    </row>
    <row r="14" spans="2:54" x14ac:dyDescent="0.2">
      <c r="B14" s="3">
        <v>12</v>
      </c>
      <c r="C14" s="4" t="s">
        <v>81</v>
      </c>
      <c r="D14" s="5">
        <v>44272</v>
      </c>
      <c r="E14" s="4" t="s">
        <v>7</v>
      </c>
      <c r="F14" s="4" t="s">
        <v>39</v>
      </c>
      <c r="H14" s="1" t="s">
        <v>82</v>
      </c>
      <c r="I14" s="4" t="s">
        <v>83</v>
      </c>
      <c r="J14" s="5" t="s">
        <v>18</v>
      </c>
      <c r="BB14" s="1" t="s">
        <v>39</v>
      </c>
    </row>
    <row r="15" spans="2:54" x14ac:dyDescent="0.2">
      <c r="B15" s="3">
        <v>13</v>
      </c>
      <c r="C15" s="4" t="s">
        <v>66</v>
      </c>
      <c r="D15" s="5">
        <v>44286</v>
      </c>
      <c r="E15" s="4" t="s">
        <v>7</v>
      </c>
      <c r="F15" s="4" t="s">
        <v>40</v>
      </c>
      <c r="H15" s="6" t="s">
        <v>67</v>
      </c>
      <c r="I15" s="4" t="s">
        <v>59</v>
      </c>
      <c r="J15" s="5" t="s">
        <v>18</v>
      </c>
      <c r="BB15" s="1" t="s">
        <v>40</v>
      </c>
    </row>
    <row r="16" spans="2:54" x14ac:dyDescent="0.2">
      <c r="B16" s="3">
        <v>14</v>
      </c>
      <c r="C16" s="4" t="s">
        <v>84</v>
      </c>
      <c r="D16" s="5">
        <v>44286</v>
      </c>
      <c r="E16" s="4" t="s">
        <v>7</v>
      </c>
      <c r="F16" s="4" t="s">
        <v>39</v>
      </c>
      <c r="H16" s="1" t="s">
        <v>85</v>
      </c>
      <c r="I16" s="4" t="s">
        <v>86</v>
      </c>
      <c r="J16" s="5" t="s">
        <v>18</v>
      </c>
    </row>
    <row r="17" spans="1:10" x14ac:dyDescent="0.2">
      <c r="B17" s="3"/>
      <c r="C17" s="4" t="s">
        <v>195</v>
      </c>
      <c r="D17" s="5">
        <v>44287</v>
      </c>
      <c r="E17" s="4" t="s">
        <v>7</v>
      </c>
      <c r="F17" s="4" t="s">
        <v>39</v>
      </c>
      <c r="H17" s="14" t="s">
        <v>196</v>
      </c>
      <c r="J17" s="5"/>
    </row>
    <row r="18" spans="1:10" x14ac:dyDescent="0.2">
      <c r="B18" s="3">
        <v>15</v>
      </c>
      <c r="C18" s="4" t="s">
        <v>145</v>
      </c>
      <c r="D18" s="5">
        <v>44287</v>
      </c>
      <c r="E18" s="4" t="s">
        <v>7</v>
      </c>
      <c r="F18" s="4" t="s">
        <v>40</v>
      </c>
      <c r="H18" s="1" t="s">
        <v>146</v>
      </c>
      <c r="I18" s="4" t="s">
        <v>18</v>
      </c>
      <c r="J18" s="4" t="s">
        <v>18</v>
      </c>
    </row>
    <row r="19" spans="1:10" x14ac:dyDescent="0.2">
      <c r="B19" s="3">
        <v>16</v>
      </c>
      <c r="C19" s="4" t="s">
        <v>87</v>
      </c>
      <c r="D19" s="5">
        <v>44295</v>
      </c>
      <c r="E19" s="4" t="s">
        <v>7</v>
      </c>
      <c r="F19" s="4" t="s">
        <v>40</v>
      </c>
      <c r="H19" s="1" t="s">
        <v>88</v>
      </c>
      <c r="I19" s="4" t="s">
        <v>89</v>
      </c>
      <c r="J19" s="5" t="s">
        <v>18</v>
      </c>
    </row>
    <row r="20" spans="1:10" x14ac:dyDescent="0.2">
      <c r="B20" s="3">
        <v>17</v>
      </c>
      <c r="C20" s="4" t="s">
        <v>90</v>
      </c>
      <c r="D20" s="5">
        <v>44300</v>
      </c>
      <c r="E20" s="4" t="s">
        <v>7</v>
      </c>
      <c r="F20" s="4" t="s">
        <v>40</v>
      </c>
      <c r="H20" s="1" t="s">
        <v>91</v>
      </c>
      <c r="I20" s="4" t="s">
        <v>18</v>
      </c>
      <c r="J20" s="5" t="s">
        <v>18</v>
      </c>
    </row>
    <row r="21" spans="1:10" x14ac:dyDescent="0.2">
      <c r="A21" s="20"/>
      <c r="B21" s="3">
        <v>18</v>
      </c>
      <c r="C21" s="18" t="s">
        <v>25</v>
      </c>
      <c r="D21" s="19">
        <v>44301</v>
      </c>
      <c r="E21" s="18" t="s">
        <v>7</v>
      </c>
      <c r="F21" s="18" t="s">
        <v>40</v>
      </c>
      <c r="G21" s="18"/>
      <c r="H21" s="20" t="s">
        <v>26</v>
      </c>
      <c r="I21" s="18" t="s">
        <v>27</v>
      </c>
      <c r="J21" s="21" t="s">
        <v>28</v>
      </c>
    </row>
    <row r="22" spans="1:10" x14ac:dyDescent="0.2">
      <c r="A22" s="20"/>
      <c r="B22" s="3">
        <v>19</v>
      </c>
      <c r="C22" s="18" t="s">
        <v>35</v>
      </c>
      <c r="D22" s="19" t="s">
        <v>197</v>
      </c>
      <c r="E22" s="18" t="s">
        <v>7</v>
      </c>
      <c r="F22" s="18" t="s">
        <v>40</v>
      </c>
      <c r="G22" s="18"/>
      <c r="H22" s="20" t="s">
        <v>36</v>
      </c>
      <c r="I22" s="18" t="s">
        <v>18</v>
      </c>
      <c r="J22" s="19" t="s">
        <v>44</v>
      </c>
    </row>
    <row r="23" spans="1:10" x14ac:dyDescent="0.2">
      <c r="B23" s="3">
        <v>20</v>
      </c>
      <c r="C23" s="4" t="s">
        <v>37</v>
      </c>
      <c r="D23" s="5">
        <v>44301</v>
      </c>
      <c r="E23" s="4" t="s">
        <v>8</v>
      </c>
      <c r="F23" s="4" t="s">
        <v>40</v>
      </c>
      <c r="H23" s="1" t="s">
        <v>41</v>
      </c>
      <c r="I23" s="4" t="s">
        <v>18</v>
      </c>
      <c r="J23" s="5" t="s">
        <v>18</v>
      </c>
    </row>
    <row r="24" spans="1:10" x14ac:dyDescent="0.2">
      <c r="B24" s="3">
        <v>21</v>
      </c>
      <c r="C24" s="4" t="s">
        <v>42</v>
      </c>
      <c r="D24" s="5">
        <v>44301</v>
      </c>
      <c r="E24" s="4" t="s">
        <v>7</v>
      </c>
      <c r="F24" s="4" t="s">
        <v>39</v>
      </c>
      <c r="H24" s="1" t="s">
        <v>43</v>
      </c>
      <c r="I24" s="4" t="s">
        <v>18</v>
      </c>
      <c r="J24" s="5" t="s">
        <v>18</v>
      </c>
    </row>
    <row r="25" spans="1:10" x14ac:dyDescent="0.2">
      <c r="B25" s="3">
        <v>22</v>
      </c>
      <c r="C25" s="4" t="s">
        <v>47</v>
      </c>
      <c r="D25" s="5">
        <v>44301</v>
      </c>
      <c r="E25" s="4" t="s">
        <v>7</v>
      </c>
      <c r="F25" s="4" t="s">
        <v>39</v>
      </c>
      <c r="H25" s="1" t="s">
        <v>45</v>
      </c>
      <c r="I25" s="4" t="s">
        <v>46</v>
      </c>
      <c r="J25" s="5" t="s">
        <v>18</v>
      </c>
    </row>
    <row r="26" spans="1:10" x14ac:dyDescent="0.2">
      <c r="B26" s="3">
        <v>23</v>
      </c>
      <c r="C26" s="4" t="s">
        <v>48</v>
      </c>
      <c r="D26" s="5">
        <v>44301</v>
      </c>
      <c r="E26" s="4" t="s">
        <v>7</v>
      </c>
      <c r="F26" s="4" t="s">
        <v>39</v>
      </c>
      <c r="H26" s="1" t="s">
        <v>49</v>
      </c>
      <c r="I26" s="4" t="s">
        <v>18</v>
      </c>
      <c r="J26" s="5" t="s">
        <v>18</v>
      </c>
    </row>
    <row r="27" spans="1:10" x14ac:dyDescent="0.2">
      <c r="B27" s="3">
        <v>24</v>
      </c>
      <c r="C27" s="4" t="s">
        <v>50</v>
      </c>
      <c r="D27" s="5">
        <v>44301</v>
      </c>
      <c r="E27" s="4" t="s">
        <v>8</v>
      </c>
      <c r="F27" s="4" t="s">
        <v>40</v>
      </c>
      <c r="H27" s="1" t="s">
        <v>51</v>
      </c>
      <c r="I27" s="4" t="s">
        <v>18</v>
      </c>
      <c r="J27" s="5" t="s">
        <v>18</v>
      </c>
    </row>
    <row r="28" spans="1:10" x14ac:dyDescent="0.2">
      <c r="B28" s="3">
        <v>25</v>
      </c>
      <c r="C28" s="4" t="s">
        <v>52</v>
      </c>
      <c r="D28" s="5">
        <v>44301</v>
      </c>
      <c r="E28" s="4" t="s">
        <v>8</v>
      </c>
      <c r="F28" s="4" t="s">
        <v>40</v>
      </c>
      <c r="H28" s="1" t="s">
        <v>53</v>
      </c>
      <c r="I28" s="4" t="s">
        <v>18</v>
      </c>
      <c r="J28" s="5" t="s">
        <v>18</v>
      </c>
    </row>
    <row r="29" spans="1:10" x14ac:dyDescent="0.2">
      <c r="B29" s="3">
        <v>26</v>
      </c>
      <c r="C29" s="4" t="s">
        <v>54</v>
      </c>
      <c r="D29" s="5">
        <v>44301</v>
      </c>
      <c r="E29" s="4" t="s">
        <v>7</v>
      </c>
      <c r="F29" s="4" t="s">
        <v>40</v>
      </c>
      <c r="H29" s="1" t="s">
        <v>55</v>
      </c>
      <c r="I29" s="4" t="s">
        <v>56</v>
      </c>
      <c r="J29" s="5" t="s">
        <v>18</v>
      </c>
    </row>
    <row r="30" spans="1:10" x14ac:dyDescent="0.2">
      <c r="A30" s="20"/>
      <c r="B30" s="3">
        <v>27</v>
      </c>
      <c r="C30" s="18" t="s">
        <v>95</v>
      </c>
      <c r="D30" s="19">
        <v>44301</v>
      </c>
      <c r="E30" s="18" t="s">
        <v>7</v>
      </c>
      <c r="F30" s="18" t="s">
        <v>40</v>
      </c>
      <c r="G30" s="18"/>
      <c r="H30" s="23" t="s">
        <v>96</v>
      </c>
      <c r="I30" s="18" t="s">
        <v>18</v>
      </c>
      <c r="J30" s="19" t="s">
        <v>97</v>
      </c>
    </row>
    <row r="31" spans="1:10" x14ac:dyDescent="0.2">
      <c r="B31" s="3">
        <v>28</v>
      </c>
      <c r="C31" s="4" t="s">
        <v>98</v>
      </c>
      <c r="D31" s="5">
        <v>44301</v>
      </c>
      <c r="E31" s="4" t="s">
        <v>7</v>
      </c>
      <c r="F31" s="4" t="s">
        <v>40</v>
      </c>
      <c r="H31" s="1" t="s">
        <v>99</v>
      </c>
      <c r="I31" s="4" t="s">
        <v>18</v>
      </c>
      <c r="J31" s="5" t="s">
        <v>18</v>
      </c>
    </row>
    <row r="32" spans="1:10" x14ac:dyDescent="0.2">
      <c r="A32" s="20"/>
      <c r="B32" s="3">
        <v>29</v>
      </c>
      <c r="C32" s="18" t="s">
        <v>138</v>
      </c>
      <c r="D32" s="19">
        <v>44315</v>
      </c>
      <c r="E32" s="18" t="s">
        <v>7</v>
      </c>
      <c r="F32" s="18" t="s">
        <v>39</v>
      </c>
      <c r="G32" s="18"/>
      <c r="H32" s="23" t="s">
        <v>140</v>
      </c>
      <c r="I32" s="18" t="s">
        <v>18</v>
      </c>
      <c r="J32" s="19" t="s">
        <v>139</v>
      </c>
    </row>
    <row r="33" spans="1:10" x14ac:dyDescent="0.2">
      <c r="B33" s="3">
        <v>30</v>
      </c>
      <c r="C33" s="4" t="s">
        <v>75</v>
      </c>
      <c r="D33" s="5">
        <v>44317</v>
      </c>
      <c r="E33" s="4" t="s">
        <v>7</v>
      </c>
      <c r="F33" s="4" t="s">
        <v>40</v>
      </c>
      <c r="H33" s="1" t="s">
        <v>76</v>
      </c>
      <c r="I33" s="4" t="s">
        <v>77</v>
      </c>
      <c r="J33" s="5" t="s">
        <v>18</v>
      </c>
    </row>
    <row r="34" spans="1:10" x14ac:dyDescent="0.2">
      <c r="B34" s="3"/>
      <c r="C34" s="4" t="s">
        <v>200</v>
      </c>
      <c r="D34" s="5">
        <v>44317</v>
      </c>
      <c r="E34" s="4" t="s">
        <v>7</v>
      </c>
      <c r="F34" s="4" t="s">
        <v>40</v>
      </c>
      <c r="H34" s="22" t="s">
        <v>201</v>
      </c>
      <c r="J34" s="5"/>
    </row>
    <row r="35" spans="1:10" x14ac:dyDescent="0.2">
      <c r="B35" s="3">
        <v>31</v>
      </c>
      <c r="C35" s="4" t="s">
        <v>100</v>
      </c>
      <c r="D35" s="5">
        <v>44317</v>
      </c>
      <c r="E35" s="4" t="s">
        <v>7</v>
      </c>
      <c r="F35" s="4" t="s">
        <v>40</v>
      </c>
      <c r="H35" s="1" t="s">
        <v>101</v>
      </c>
      <c r="I35" s="4" t="s">
        <v>18</v>
      </c>
      <c r="J35" s="5" t="s">
        <v>18</v>
      </c>
    </row>
    <row r="36" spans="1:10" x14ac:dyDescent="0.2">
      <c r="B36" s="3">
        <v>32</v>
      </c>
      <c r="C36" s="4" t="s">
        <v>102</v>
      </c>
      <c r="D36" s="5">
        <v>44317</v>
      </c>
      <c r="E36" s="4" t="s">
        <v>7</v>
      </c>
      <c r="F36" s="4" t="s">
        <v>39</v>
      </c>
      <c r="H36" s="1" t="s">
        <v>103</v>
      </c>
      <c r="I36" s="4" t="s">
        <v>18</v>
      </c>
      <c r="J36" s="5" t="s">
        <v>18</v>
      </c>
    </row>
    <row r="37" spans="1:10" x14ac:dyDescent="0.2">
      <c r="B37" s="3">
        <v>33</v>
      </c>
      <c r="C37" s="4" t="s">
        <v>109</v>
      </c>
      <c r="D37" s="5">
        <v>44317</v>
      </c>
      <c r="E37" s="4" t="s">
        <v>7</v>
      </c>
      <c r="F37" s="4" t="s">
        <v>40</v>
      </c>
      <c r="G37" s="4" t="s">
        <v>5</v>
      </c>
      <c r="H37" s="1" t="s">
        <v>110</v>
      </c>
      <c r="I37" s="4" t="s">
        <v>18</v>
      </c>
      <c r="J37" s="5" t="s">
        <v>18</v>
      </c>
    </row>
    <row r="38" spans="1:10" x14ac:dyDescent="0.2">
      <c r="B38" s="3">
        <v>34</v>
      </c>
      <c r="C38" s="4" t="s">
        <v>135</v>
      </c>
      <c r="D38" s="5">
        <v>44317</v>
      </c>
      <c r="E38" s="4" t="s">
        <v>7</v>
      </c>
      <c r="F38" s="4" t="s">
        <v>40</v>
      </c>
      <c r="H38" s="1" t="s">
        <v>137</v>
      </c>
      <c r="I38" s="4" t="s">
        <v>18</v>
      </c>
      <c r="J38" s="5" t="s">
        <v>18</v>
      </c>
    </row>
    <row r="39" spans="1:10" x14ac:dyDescent="0.2">
      <c r="B39" s="3">
        <v>35</v>
      </c>
      <c r="C39" s="4" t="s">
        <v>16</v>
      </c>
      <c r="D39" s="5">
        <v>44319</v>
      </c>
      <c r="E39" s="4" t="s">
        <v>7</v>
      </c>
      <c r="F39" s="4" t="s">
        <v>40</v>
      </c>
      <c r="G39" s="4" t="s">
        <v>5</v>
      </c>
      <c r="H39" s="6" t="s">
        <v>19</v>
      </c>
      <c r="I39" t="s">
        <v>17</v>
      </c>
      <c r="J39" s="5" t="s">
        <v>18</v>
      </c>
    </row>
    <row r="40" spans="1:10" x14ac:dyDescent="0.2">
      <c r="B40" s="3">
        <v>36</v>
      </c>
      <c r="C40" s="4" t="s">
        <v>20</v>
      </c>
      <c r="D40" s="5">
        <v>44326</v>
      </c>
      <c r="E40" s="4" t="s">
        <v>7</v>
      </c>
      <c r="F40" s="4" t="s">
        <v>40</v>
      </c>
      <c r="H40" s="1" t="s">
        <v>22</v>
      </c>
      <c r="I40" s="4" t="s">
        <v>21</v>
      </c>
      <c r="J40" s="5" t="s">
        <v>18</v>
      </c>
    </row>
    <row r="41" spans="1:10" x14ac:dyDescent="0.2">
      <c r="A41" s="20"/>
      <c r="B41" s="3">
        <v>37</v>
      </c>
      <c r="C41" s="18" t="s">
        <v>104</v>
      </c>
      <c r="D41" s="19">
        <v>44328</v>
      </c>
      <c r="E41" s="18" t="s">
        <v>7</v>
      </c>
      <c r="F41" s="18" t="s">
        <v>40</v>
      </c>
      <c r="G41" s="18"/>
      <c r="H41" s="20" t="s">
        <v>107</v>
      </c>
      <c r="I41" s="18" t="s">
        <v>106</v>
      </c>
      <c r="J41" s="19" t="s">
        <v>108</v>
      </c>
    </row>
    <row r="42" spans="1:10" x14ac:dyDescent="0.2">
      <c r="B42" s="3">
        <v>38</v>
      </c>
      <c r="C42" s="4" t="s">
        <v>111</v>
      </c>
      <c r="D42" s="5">
        <v>44328</v>
      </c>
      <c r="E42" s="4" t="s">
        <v>7</v>
      </c>
      <c r="F42" s="4" t="s">
        <v>40</v>
      </c>
      <c r="H42" s="1" t="s">
        <v>112</v>
      </c>
      <c r="I42" s="4" t="s">
        <v>18</v>
      </c>
      <c r="J42" s="5" t="s">
        <v>18</v>
      </c>
    </row>
    <row r="43" spans="1:10" x14ac:dyDescent="0.2">
      <c r="B43" s="3"/>
      <c r="C43" s="4" t="s">
        <v>198</v>
      </c>
      <c r="D43" s="5">
        <v>44331</v>
      </c>
      <c r="E43" s="4" t="s">
        <v>7</v>
      </c>
      <c r="F43" s="4" t="s">
        <v>40</v>
      </c>
      <c r="H43" s="14" t="s">
        <v>199</v>
      </c>
      <c r="J43" s="5"/>
    </row>
    <row r="44" spans="1:10" x14ac:dyDescent="0.2">
      <c r="B44" s="3">
        <v>39</v>
      </c>
      <c r="C44" s="4" t="s">
        <v>24</v>
      </c>
      <c r="D44" s="5">
        <v>44331</v>
      </c>
      <c r="E44" s="4" t="s">
        <v>7</v>
      </c>
      <c r="F44" s="4" t="s">
        <v>40</v>
      </c>
      <c r="H44" s="1" t="s">
        <v>23</v>
      </c>
      <c r="I44" s="4" t="s">
        <v>18</v>
      </c>
      <c r="J44" s="5" t="s">
        <v>18</v>
      </c>
    </row>
    <row r="45" spans="1:10" x14ac:dyDescent="0.2">
      <c r="B45" s="3">
        <v>40</v>
      </c>
      <c r="C45" s="4" t="s">
        <v>72</v>
      </c>
      <c r="D45" s="5">
        <v>44331</v>
      </c>
      <c r="E45" s="4" t="s">
        <v>7</v>
      </c>
      <c r="F45" s="4" t="s">
        <v>40</v>
      </c>
      <c r="H45" s="1" t="s">
        <v>73</v>
      </c>
      <c r="I45" s="4" t="s">
        <v>18</v>
      </c>
      <c r="J45" s="5" t="s">
        <v>18</v>
      </c>
    </row>
    <row r="46" spans="1:10" x14ac:dyDescent="0.2">
      <c r="B46" s="3">
        <v>41</v>
      </c>
      <c r="C46" s="4" t="s">
        <v>141</v>
      </c>
      <c r="D46" s="5">
        <v>44331</v>
      </c>
      <c r="E46" s="4" t="s">
        <v>7</v>
      </c>
      <c r="F46" s="4" t="s">
        <v>39</v>
      </c>
      <c r="H46" s="1" t="s">
        <v>142</v>
      </c>
      <c r="I46" s="4" t="s">
        <v>18</v>
      </c>
      <c r="J46" s="4" t="s">
        <v>18</v>
      </c>
    </row>
    <row r="47" spans="1:10" x14ac:dyDescent="0.2">
      <c r="B47" s="3">
        <v>42</v>
      </c>
      <c r="C47" s="4" t="s">
        <v>113</v>
      </c>
      <c r="D47" s="5">
        <v>44337</v>
      </c>
      <c r="E47" s="4" t="s">
        <v>7</v>
      </c>
      <c r="F47" s="4" t="s">
        <v>40</v>
      </c>
      <c r="H47" s="1" t="s">
        <v>114</v>
      </c>
      <c r="I47" s="4" t="s">
        <v>18</v>
      </c>
      <c r="J47" s="5" t="s">
        <v>18</v>
      </c>
    </row>
    <row r="48" spans="1:10" x14ac:dyDescent="0.2">
      <c r="B48" s="3">
        <v>43</v>
      </c>
      <c r="C48" s="4" t="s">
        <v>115</v>
      </c>
      <c r="D48" s="5">
        <v>44342</v>
      </c>
      <c r="E48" s="4" t="s">
        <v>7</v>
      </c>
      <c r="F48" s="4" t="s">
        <v>40</v>
      </c>
      <c r="H48" s="1" t="s">
        <v>116</v>
      </c>
      <c r="I48" s="4" t="s">
        <v>117</v>
      </c>
      <c r="J48" s="5" t="s">
        <v>18</v>
      </c>
    </row>
    <row r="49" spans="1:10" x14ac:dyDescent="0.2">
      <c r="B49" s="3">
        <v>44</v>
      </c>
      <c r="C49" s="4" t="s">
        <v>185</v>
      </c>
      <c r="D49" s="5">
        <v>44348</v>
      </c>
      <c r="E49" s="4" t="s">
        <v>7</v>
      </c>
      <c r="F49" s="4" t="s">
        <v>39</v>
      </c>
      <c r="H49" s="14" t="s">
        <v>186</v>
      </c>
      <c r="J49" s="5"/>
    </row>
    <row r="50" spans="1:10" x14ac:dyDescent="0.2">
      <c r="B50" s="3">
        <v>45</v>
      </c>
      <c r="C50" s="4" t="s">
        <v>183</v>
      </c>
      <c r="D50" s="5">
        <v>44348</v>
      </c>
      <c r="E50" s="4" t="s">
        <v>7</v>
      </c>
      <c r="F50" s="4" t="s">
        <v>40</v>
      </c>
      <c r="H50" s="22" t="s">
        <v>184</v>
      </c>
      <c r="J50" s="5"/>
    </row>
    <row r="51" spans="1:10" x14ac:dyDescent="0.2">
      <c r="B51" s="3">
        <v>46</v>
      </c>
      <c r="C51" s="4" t="s">
        <v>121</v>
      </c>
      <c r="D51" s="5">
        <v>44348</v>
      </c>
      <c r="E51" s="4" t="s">
        <v>7</v>
      </c>
      <c r="F51" s="4" t="s">
        <v>40</v>
      </c>
      <c r="G51" s="4" t="s">
        <v>5</v>
      </c>
      <c r="H51" s="1" t="s">
        <v>148</v>
      </c>
      <c r="I51" s="4" t="s">
        <v>18</v>
      </c>
      <c r="J51" s="5" t="s">
        <v>18</v>
      </c>
    </row>
    <row r="52" spans="1:10" x14ac:dyDescent="0.2">
      <c r="B52" s="3">
        <v>47</v>
      </c>
      <c r="C52" s="4" t="s">
        <v>147</v>
      </c>
      <c r="D52" s="5">
        <v>44348</v>
      </c>
      <c r="E52" s="4" t="s">
        <v>7</v>
      </c>
      <c r="F52" s="4" t="s">
        <v>40</v>
      </c>
      <c r="G52" s="4" t="s">
        <v>5</v>
      </c>
      <c r="H52" s="1" t="s">
        <v>149</v>
      </c>
      <c r="I52" s="4" t="s">
        <v>18</v>
      </c>
      <c r="J52" s="4" t="s">
        <v>18</v>
      </c>
    </row>
    <row r="53" spans="1:10" x14ac:dyDescent="0.2">
      <c r="B53" s="3">
        <v>48</v>
      </c>
      <c r="C53" s="4" t="s">
        <v>173</v>
      </c>
      <c r="D53" s="5">
        <v>44349</v>
      </c>
      <c r="E53" s="4" t="s">
        <v>7</v>
      </c>
      <c r="F53" s="4" t="s">
        <v>40</v>
      </c>
      <c r="H53" s="14" t="s">
        <v>172</v>
      </c>
      <c r="I53" s="4" t="s">
        <v>177</v>
      </c>
    </row>
    <row r="54" spans="1:10" x14ac:dyDescent="0.2">
      <c r="B54" s="3">
        <v>49</v>
      </c>
      <c r="C54" s="4" t="s">
        <v>118</v>
      </c>
      <c r="D54" s="5">
        <v>44376</v>
      </c>
      <c r="E54" s="4" t="s">
        <v>7</v>
      </c>
      <c r="F54" s="4" t="s">
        <v>40</v>
      </c>
      <c r="H54" s="1" t="s">
        <v>119</v>
      </c>
      <c r="I54" s="4" t="s">
        <v>120</v>
      </c>
      <c r="J54" s="5" t="s">
        <v>18</v>
      </c>
    </row>
    <row r="55" spans="1:10" x14ac:dyDescent="0.2">
      <c r="B55" s="3">
        <v>50</v>
      </c>
      <c r="C55" s="4" t="s">
        <v>187</v>
      </c>
      <c r="D55" s="5">
        <v>44424</v>
      </c>
      <c r="E55" s="4" t="s">
        <v>7</v>
      </c>
      <c r="F55" s="4" t="s">
        <v>40</v>
      </c>
      <c r="H55" s="14" t="s">
        <v>188</v>
      </c>
      <c r="J55" s="5"/>
    </row>
    <row r="56" spans="1:10" x14ac:dyDescent="0.2">
      <c r="B56" s="3">
        <v>51</v>
      </c>
      <c r="C56" s="4" t="s">
        <v>122</v>
      </c>
      <c r="D56" s="5">
        <v>44438</v>
      </c>
      <c r="E56" s="4" t="s">
        <v>7</v>
      </c>
      <c r="F56" s="4" t="s">
        <v>40</v>
      </c>
      <c r="H56" s="1" t="s">
        <v>123</v>
      </c>
      <c r="I56" s="4" t="s">
        <v>18</v>
      </c>
      <c r="J56" s="5" t="s">
        <v>18</v>
      </c>
    </row>
    <row r="57" spans="1:10" x14ac:dyDescent="0.2">
      <c r="B57" s="3">
        <v>52</v>
      </c>
      <c r="C57" s="4" t="s">
        <v>124</v>
      </c>
      <c r="D57" s="5">
        <v>44440</v>
      </c>
      <c r="E57" s="4" t="s">
        <v>7</v>
      </c>
      <c r="F57" s="4" t="s">
        <v>40</v>
      </c>
      <c r="H57" s="1" t="s">
        <v>125</v>
      </c>
      <c r="I57" s="4" t="s">
        <v>18</v>
      </c>
      <c r="J57" s="5" t="s">
        <v>18</v>
      </c>
    </row>
    <row r="58" spans="1:10" x14ac:dyDescent="0.2">
      <c r="B58" s="3">
        <v>53</v>
      </c>
      <c r="C58" s="4" t="s">
        <v>189</v>
      </c>
      <c r="D58" s="5">
        <v>44454</v>
      </c>
      <c r="E58" s="4" t="s">
        <v>7</v>
      </c>
      <c r="F58" s="4" t="s">
        <v>40</v>
      </c>
      <c r="H58" s="14" t="s">
        <v>190</v>
      </c>
      <c r="J58" s="5"/>
    </row>
    <row r="59" spans="1:10" x14ac:dyDescent="0.2">
      <c r="A59" s="20"/>
      <c r="B59" s="3">
        <v>54</v>
      </c>
      <c r="C59" s="18" t="s">
        <v>78</v>
      </c>
      <c r="D59" s="19">
        <v>44454</v>
      </c>
      <c r="E59" s="18" t="s">
        <v>7</v>
      </c>
      <c r="F59" s="18" t="s">
        <v>40</v>
      </c>
      <c r="G59" s="18"/>
      <c r="H59" s="20" t="s">
        <v>79</v>
      </c>
      <c r="I59" s="18" t="s">
        <v>80</v>
      </c>
      <c r="J59" s="19" t="s">
        <v>28</v>
      </c>
    </row>
    <row r="60" spans="1:10" x14ac:dyDescent="0.2">
      <c r="B60" s="3">
        <v>55</v>
      </c>
      <c r="C60" s="4" t="s">
        <v>150</v>
      </c>
      <c r="D60" s="5">
        <v>44454</v>
      </c>
      <c r="E60" s="4" t="s">
        <v>7</v>
      </c>
      <c r="F60" s="4" t="s">
        <v>40</v>
      </c>
      <c r="H60" s="1" t="s">
        <v>151</v>
      </c>
      <c r="I60" s="4" t="s">
        <v>18</v>
      </c>
      <c r="J60" s="4" t="s">
        <v>18</v>
      </c>
    </row>
    <row r="61" spans="1:10" x14ac:dyDescent="0.2">
      <c r="B61" s="3">
        <v>56</v>
      </c>
      <c r="C61" s="4" t="s">
        <v>126</v>
      </c>
      <c r="D61" s="5">
        <v>44470</v>
      </c>
      <c r="E61" s="4" t="s">
        <v>7</v>
      </c>
      <c r="F61" s="4" t="s">
        <v>40</v>
      </c>
      <c r="H61" s="1" t="s">
        <v>127</v>
      </c>
      <c r="I61" s="4" t="s">
        <v>18</v>
      </c>
      <c r="J61" s="5" t="s">
        <v>18</v>
      </c>
    </row>
    <row r="62" spans="1:10" x14ac:dyDescent="0.2">
      <c r="B62" s="3">
        <v>57</v>
      </c>
      <c r="C62" s="4" t="s">
        <v>128</v>
      </c>
      <c r="D62" s="5">
        <v>44484</v>
      </c>
      <c r="E62" s="4" t="s">
        <v>7</v>
      </c>
      <c r="F62" s="4" t="s">
        <v>40</v>
      </c>
      <c r="H62" s="1" t="s">
        <v>129</v>
      </c>
      <c r="I62" s="4" t="s">
        <v>18</v>
      </c>
      <c r="J62" s="5" t="s">
        <v>18</v>
      </c>
    </row>
    <row r="63" spans="1:10" x14ac:dyDescent="0.2">
      <c r="B63" s="3">
        <v>58</v>
      </c>
      <c r="C63" s="4" t="s">
        <v>191</v>
      </c>
      <c r="D63" s="5">
        <v>44500</v>
      </c>
      <c r="E63" s="4" t="s">
        <v>7</v>
      </c>
      <c r="F63" s="4" t="s">
        <v>40</v>
      </c>
      <c r="H63" s="14" t="s">
        <v>192</v>
      </c>
      <c r="J63" s="5"/>
    </row>
    <row r="64" spans="1:10" x14ac:dyDescent="0.2">
      <c r="B64" s="3">
        <v>59</v>
      </c>
      <c r="C64" s="4" t="s">
        <v>131</v>
      </c>
      <c r="D64" s="5">
        <v>44500</v>
      </c>
      <c r="E64" s="4" t="s">
        <v>7</v>
      </c>
      <c r="F64" s="4" t="s">
        <v>40</v>
      </c>
      <c r="H64" s="1" t="s">
        <v>130</v>
      </c>
      <c r="I64" s="4" t="s">
        <v>18</v>
      </c>
      <c r="J64" s="5" t="s">
        <v>18</v>
      </c>
    </row>
    <row r="65" spans="2:10" x14ac:dyDescent="0.2">
      <c r="B65" s="3">
        <v>60</v>
      </c>
      <c r="C65" s="4" t="s">
        <v>133</v>
      </c>
      <c r="D65" s="5">
        <v>44500</v>
      </c>
      <c r="E65" s="4" t="s">
        <v>7</v>
      </c>
      <c r="F65" s="4" t="s">
        <v>39</v>
      </c>
      <c r="H65" s="1" t="s">
        <v>132</v>
      </c>
      <c r="I65" s="4" t="s">
        <v>18</v>
      </c>
      <c r="J65" s="5" t="s">
        <v>18</v>
      </c>
    </row>
    <row r="66" spans="2:10" x14ac:dyDescent="0.2">
      <c r="B66" s="3">
        <v>61</v>
      </c>
      <c r="C66" s="4" t="s">
        <v>134</v>
      </c>
      <c r="D66" s="5">
        <v>44501</v>
      </c>
      <c r="E66" s="4" t="s">
        <v>7</v>
      </c>
      <c r="F66" s="4" t="s">
        <v>40</v>
      </c>
      <c r="H66" s="1" t="s">
        <v>136</v>
      </c>
      <c r="I66" s="4" t="s">
        <v>18</v>
      </c>
      <c r="J66" s="5" t="s">
        <v>18</v>
      </c>
    </row>
    <row r="67" spans="2:10" x14ac:dyDescent="0.2">
      <c r="B67" s="3">
        <v>62</v>
      </c>
      <c r="C67" s="4" t="s">
        <v>193</v>
      </c>
      <c r="D67" s="5">
        <v>44515</v>
      </c>
      <c r="E67" s="4" t="s">
        <v>7</v>
      </c>
      <c r="F67" s="4" t="s">
        <v>40</v>
      </c>
      <c r="H67" s="14" t="s">
        <v>194</v>
      </c>
      <c r="J67" s="5"/>
    </row>
    <row r="68" spans="2:10" x14ac:dyDescent="0.2">
      <c r="B68" s="3">
        <v>63</v>
      </c>
      <c r="C68" s="4" t="s">
        <v>30</v>
      </c>
      <c r="D68" s="5" t="s">
        <v>34</v>
      </c>
      <c r="E68" s="4" t="s">
        <v>7</v>
      </c>
      <c r="F68" s="4" t="s">
        <v>40</v>
      </c>
      <c r="H68" s="1" t="s">
        <v>31</v>
      </c>
      <c r="I68" s="4" t="s">
        <v>29</v>
      </c>
      <c r="J68" s="5" t="s">
        <v>18</v>
      </c>
    </row>
    <row r="69" spans="2:10" x14ac:dyDescent="0.2">
      <c r="B69" s="3">
        <v>64</v>
      </c>
      <c r="C69" s="4" t="s">
        <v>32</v>
      </c>
      <c r="D69" s="5" t="s">
        <v>34</v>
      </c>
      <c r="E69" s="4" t="s">
        <v>7</v>
      </c>
      <c r="F69" s="4" t="s">
        <v>40</v>
      </c>
      <c r="H69" s="6" t="s">
        <v>33</v>
      </c>
      <c r="I69" s="4" t="s">
        <v>18</v>
      </c>
      <c r="J69" s="5" t="s">
        <v>18</v>
      </c>
    </row>
    <row r="70" spans="2:10" x14ac:dyDescent="0.2">
      <c r="B70" s="3">
        <v>65</v>
      </c>
      <c r="C70" s="4" t="s">
        <v>92</v>
      </c>
      <c r="D70" s="5" t="s">
        <v>34</v>
      </c>
      <c r="E70" s="4" t="s">
        <v>7</v>
      </c>
      <c r="F70" s="4" t="s">
        <v>39</v>
      </c>
      <c r="H70" s="1" t="s">
        <v>93</v>
      </c>
      <c r="I70" s="4" t="s">
        <v>18</v>
      </c>
      <c r="J70" s="5" t="s">
        <v>18</v>
      </c>
    </row>
    <row r="71" spans="2:10" x14ac:dyDescent="0.2">
      <c r="B71" s="3">
        <v>66</v>
      </c>
      <c r="C71" s="4" t="s">
        <v>176</v>
      </c>
      <c r="D71" s="5" t="s">
        <v>175</v>
      </c>
      <c r="E71" s="4" t="s">
        <v>7</v>
      </c>
      <c r="F71" s="4" t="s">
        <v>40</v>
      </c>
      <c r="H71" s="15" t="s">
        <v>174</v>
      </c>
      <c r="I71" s="4" t="s">
        <v>177</v>
      </c>
      <c r="J71" s="5"/>
    </row>
    <row r="72" spans="2:10" x14ac:dyDescent="0.2">
      <c r="B72" s="3">
        <v>67</v>
      </c>
      <c r="C72" s="4" t="s">
        <v>154</v>
      </c>
      <c r="E72" s="4" t="s">
        <v>7</v>
      </c>
      <c r="G72" s="4" t="s">
        <v>5</v>
      </c>
      <c r="I72" s="4" t="s">
        <v>155</v>
      </c>
    </row>
    <row r="73" spans="2:10" x14ac:dyDescent="0.2">
      <c r="B73" s="3">
        <v>68</v>
      </c>
      <c r="C73" s="4" t="s">
        <v>156</v>
      </c>
      <c r="E73" s="4" t="s">
        <v>7</v>
      </c>
      <c r="G73" s="4" t="s">
        <v>5</v>
      </c>
      <c r="I73" s="4" t="s">
        <v>155</v>
      </c>
    </row>
    <row r="74" spans="2:10" x14ac:dyDescent="0.2">
      <c r="B74" s="3">
        <v>69</v>
      </c>
      <c r="C74" s="4" t="s">
        <v>157</v>
      </c>
      <c r="E74" s="4" t="s">
        <v>7</v>
      </c>
      <c r="G74" s="4" t="s">
        <v>5</v>
      </c>
      <c r="I74" s="4" t="s">
        <v>155</v>
      </c>
    </row>
    <row r="75" spans="2:10" x14ac:dyDescent="0.2">
      <c r="B75" s="3">
        <v>70</v>
      </c>
      <c r="C75" s="4" t="s">
        <v>94</v>
      </c>
      <c r="E75" s="4" t="s">
        <v>7</v>
      </c>
      <c r="G75" s="4" t="s">
        <v>5</v>
      </c>
      <c r="I75" s="4" t="s">
        <v>155</v>
      </c>
    </row>
    <row r="76" spans="2:10" x14ac:dyDescent="0.2">
      <c r="B76" s="3">
        <v>71</v>
      </c>
      <c r="C76" s="4" t="s">
        <v>158</v>
      </c>
      <c r="E76" s="4" t="s">
        <v>7</v>
      </c>
      <c r="G76" s="4" t="s">
        <v>5</v>
      </c>
      <c r="I76" s="4" t="s">
        <v>155</v>
      </c>
    </row>
    <row r="77" spans="2:10" x14ac:dyDescent="0.2">
      <c r="B77" s="3">
        <v>72</v>
      </c>
      <c r="C77" s="4" t="s">
        <v>159</v>
      </c>
      <c r="E77" s="4" t="s">
        <v>7</v>
      </c>
      <c r="G77" s="4" t="s">
        <v>5</v>
      </c>
      <c r="I77" s="4" t="s">
        <v>155</v>
      </c>
    </row>
    <row r="78" spans="2:10" x14ac:dyDescent="0.2">
      <c r="B78" s="3">
        <v>73</v>
      </c>
      <c r="C78" s="4" t="s">
        <v>160</v>
      </c>
      <c r="E78" s="4" t="s">
        <v>7</v>
      </c>
      <c r="G78" s="4" t="s">
        <v>5</v>
      </c>
      <c r="I78" s="4" t="s">
        <v>155</v>
      </c>
    </row>
    <row r="79" spans="2:10" x14ac:dyDescent="0.2">
      <c r="B79" s="3">
        <v>74</v>
      </c>
      <c r="C79" s="4" t="s">
        <v>161</v>
      </c>
      <c r="E79" s="4" t="s">
        <v>7</v>
      </c>
      <c r="G79" s="4" t="s">
        <v>5</v>
      </c>
      <c r="I79" s="4" t="s">
        <v>155</v>
      </c>
    </row>
  </sheetData>
  <autoFilter ref="C2:J2" xr:uid="{DA0F447C-CC67-F346-9A7D-E4A05306C847}">
    <sortState xmlns:xlrd2="http://schemas.microsoft.com/office/spreadsheetml/2017/richdata2" ref="C3:J68">
      <sortCondition ref="D2:D68"/>
    </sortState>
  </autoFilter>
  <sortState xmlns:xlrd2="http://schemas.microsoft.com/office/spreadsheetml/2017/richdata2" ref="B3:G64">
    <sortCondition ref="D1"/>
  </sortState>
  <phoneticPr fontId="4" type="noConversion"/>
  <conditionalFormatting sqref="E62:E79">
    <cfRule type="cellIs" dxfId="23" priority="24" operator="equal">
      <formula>"Er søgt"</formula>
    </cfRule>
    <cfRule type="cellIs" dxfId="22" priority="23" operator="equal">
      <formula>"Fået - u. mangler"</formula>
    </cfRule>
    <cfRule type="cellIs" dxfId="21" priority="22" operator="equal">
      <formula>"Fået - udbetalt"</formula>
    </cfRule>
    <cfRule type="cellIs" dxfId="20" priority="21" operator="equal">
      <formula>"Ikke fået"</formula>
    </cfRule>
  </conditionalFormatting>
  <conditionalFormatting sqref="E3:F61">
    <cfRule type="cellIs" dxfId="19" priority="20" operator="equal">
      <formula>"Er søgt"</formula>
    </cfRule>
    <cfRule type="cellIs" dxfId="18" priority="19" operator="equal">
      <formula>"Fået - u. mangler"</formula>
    </cfRule>
    <cfRule type="cellIs" dxfId="17" priority="18" operator="equal">
      <formula>"Fået - udbetalt"</formula>
    </cfRule>
    <cfRule type="cellIs" dxfId="16" priority="17" operator="equal">
      <formula>"Ikke fået"</formula>
    </cfRule>
  </conditionalFormatting>
  <conditionalFormatting sqref="F62:F71">
    <cfRule type="cellIs" dxfId="15" priority="1" operator="equal">
      <formula>"Ikke fået"</formula>
    </cfRule>
    <cfRule type="cellIs" dxfId="14" priority="4" operator="equal">
      <formula>"Er søgt"</formula>
    </cfRule>
    <cfRule type="cellIs" dxfId="13" priority="3" operator="equal">
      <formula>"Fået - u. mangler"</formula>
    </cfRule>
    <cfRule type="cellIs" dxfId="12" priority="2" operator="equal">
      <formula>"Fået - udbetalt"</formula>
    </cfRule>
  </conditionalFormatting>
  <dataValidations count="3">
    <dataValidation type="list" allowBlank="1" showInputMessage="1" showErrorMessage="1" sqref="E3:E79" xr:uid="{9ACDFE1D-AAD8-F144-ACCA-F02262834CAD}">
      <formula1>$BB$6:$BB$12</formula1>
    </dataValidation>
    <dataValidation type="list" allowBlank="1" showInputMessage="1" showErrorMessage="1" sqref="F3:F71" xr:uid="{A71CE3F3-6C01-3C41-B8CE-522986D06A86}">
      <formula1>$BB$14:$BB$15</formula1>
    </dataValidation>
    <dataValidation type="list" allowBlank="1" showInputMessage="1" showErrorMessage="1" sqref="G45:G79 G3:G43" xr:uid="{8190C7DD-E8E6-F341-9462-2EDB699956EF}">
      <formula1>$BB$3:$BB$4</formula1>
    </dataValidation>
  </dataValidations>
  <hyperlinks>
    <hyperlink ref="H39" r:id="rId1" xr:uid="{60666AEB-3B25-AB45-9540-DAB7F991A1C6}"/>
    <hyperlink ref="H71" r:id="rId2" xr:uid="{70CDA09F-0DBB-EB43-987B-F3295442D92B}"/>
    <hyperlink ref="H15" r:id="rId3" xr:uid="{4DE83A19-1B00-324A-98CC-ACD9D30D84FB}"/>
    <hyperlink ref="H30" r:id="rId4" xr:uid="{DF71BDA1-00E6-8B45-8CDA-71B05EE6A640}"/>
    <hyperlink ref="H32" r:id="rId5" xr:uid="{11984167-D397-BE41-AC7A-906AB2C54BCC}"/>
    <hyperlink ref="H69" r:id="rId6" xr:uid="{5BA1D6A8-D540-FD45-97BA-557B634BEFF8}"/>
    <hyperlink ref="H3" r:id="rId7" xr:uid="{75B4882A-458E-A34D-9543-F945919C0906}"/>
    <hyperlink ref="H11" r:id="rId8" xr:uid="{1D32F760-A544-6644-9B51-7E47978686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58DC-540A-244B-B5D2-EA48832329B1}">
  <dimension ref="B1:BB13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" sqref="H20"/>
    </sheetView>
  </sheetViews>
  <sheetFormatPr baseColWidth="10" defaultRowHeight="16" x14ac:dyDescent="0.2"/>
  <cols>
    <col min="1" max="1" width="2.33203125" style="1" customWidth="1"/>
    <col min="2" max="2" width="8.1640625" style="1" bestFit="1" customWidth="1"/>
    <col min="3" max="3" width="61.5" style="4" customWidth="1"/>
    <col min="4" max="4" width="19.1640625" style="4" customWidth="1"/>
    <col min="5" max="5" width="15" style="4" bestFit="1" customWidth="1"/>
    <col min="6" max="6" width="19.33203125" style="4" bestFit="1" customWidth="1"/>
    <col min="7" max="7" width="10.33203125" style="4" bestFit="1" customWidth="1"/>
    <col min="8" max="8" width="32.1640625" style="14" customWidth="1"/>
    <col min="9" max="9" width="39.1640625" style="3" customWidth="1"/>
    <col min="10" max="10" width="25.1640625" style="25" bestFit="1" customWidth="1"/>
    <col min="11" max="53" width="10.83203125" style="1"/>
    <col min="54" max="54" width="15" style="1" hidden="1" customWidth="1"/>
    <col min="55" max="16384" width="10.83203125" style="1"/>
  </cols>
  <sheetData>
    <row r="1" spans="2:54" x14ac:dyDescent="0.2">
      <c r="C1" s="1"/>
      <c r="D1" s="1"/>
      <c r="E1" s="1"/>
      <c r="F1" s="1"/>
      <c r="G1" s="1"/>
    </row>
    <row r="2" spans="2:54" x14ac:dyDescent="0.2">
      <c r="B2" s="2" t="s">
        <v>0</v>
      </c>
      <c r="C2" s="2" t="s">
        <v>1</v>
      </c>
      <c r="D2" s="2" t="s">
        <v>3</v>
      </c>
      <c r="E2" s="2" t="s">
        <v>4</v>
      </c>
      <c r="F2" s="2" t="s">
        <v>38</v>
      </c>
      <c r="G2" s="2" t="s">
        <v>202</v>
      </c>
      <c r="H2" s="2" t="s">
        <v>14</v>
      </c>
      <c r="I2" s="2" t="s">
        <v>2</v>
      </c>
      <c r="J2" s="24" t="s">
        <v>12</v>
      </c>
    </row>
    <row r="3" spans="2:54" x14ac:dyDescent="0.2">
      <c r="B3" s="3">
        <v>9</v>
      </c>
      <c r="C3" s="4" t="s">
        <v>211</v>
      </c>
      <c r="D3" s="5">
        <v>44531</v>
      </c>
      <c r="E3" s="4" t="s">
        <v>8</v>
      </c>
      <c r="F3" s="4" t="s">
        <v>40</v>
      </c>
      <c r="H3" s="15" t="s">
        <v>212</v>
      </c>
      <c r="J3" s="25">
        <v>10000</v>
      </c>
      <c r="BB3" s="1" t="s">
        <v>5</v>
      </c>
    </row>
    <row r="4" spans="2:54" x14ac:dyDescent="0.2">
      <c r="B4" s="3">
        <v>18</v>
      </c>
      <c r="C4" s="4" t="s">
        <v>227</v>
      </c>
      <c r="D4" s="5">
        <v>44620</v>
      </c>
      <c r="F4" s="4" t="s">
        <v>40</v>
      </c>
      <c r="H4" s="14" t="s">
        <v>226</v>
      </c>
      <c r="J4" s="25">
        <v>10000</v>
      </c>
      <c r="BB4" s="1" t="s">
        <v>6</v>
      </c>
    </row>
    <row r="5" spans="2:54" x14ac:dyDescent="0.2">
      <c r="B5" s="3">
        <v>21</v>
      </c>
      <c r="C5" s="4" t="s">
        <v>62</v>
      </c>
      <c r="D5" s="5">
        <v>44620</v>
      </c>
      <c r="F5" s="4" t="s">
        <v>39</v>
      </c>
      <c r="H5" s="14" t="s">
        <v>63</v>
      </c>
    </row>
    <row r="6" spans="2:54" x14ac:dyDescent="0.2">
      <c r="B6" s="3">
        <v>12</v>
      </c>
      <c r="C6" s="4" t="s">
        <v>64</v>
      </c>
      <c r="D6" s="5">
        <v>44621</v>
      </c>
      <c r="F6" s="4" t="s">
        <v>40</v>
      </c>
      <c r="H6" s="14" t="s">
        <v>65</v>
      </c>
      <c r="I6" s="3" t="s">
        <v>217</v>
      </c>
      <c r="J6" s="25">
        <v>10000</v>
      </c>
      <c r="BB6" s="1" t="s">
        <v>7</v>
      </c>
    </row>
    <row r="7" spans="2:54" x14ac:dyDescent="0.2">
      <c r="B7" s="3">
        <v>16</v>
      </c>
      <c r="C7" s="4" t="s">
        <v>224</v>
      </c>
      <c r="D7" s="5">
        <v>44621</v>
      </c>
      <c r="F7" s="4" t="s">
        <v>40</v>
      </c>
      <c r="H7" s="14" t="s">
        <v>223</v>
      </c>
      <c r="BB7" s="1" t="s">
        <v>8</v>
      </c>
    </row>
    <row r="8" spans="2:54" x14ac:dyDescent="0.2">
      <c r="B8" s="3">
        <v>17</v>
      </c>
      <c r="C8" s="4" t="s">
        <v>144</v>
      </c>
      <c r="D8" s="5">
        <v>44635</v>
      </c>
      <c r="F8" s="4" t="s">
        <v>40</v>
      </c>
      <c r="H8" s="14" t="s">
        <v>225</v>
      </c>
      <c r="J8" s="25">
        <v>10000</v>
      </c>
      <c r="BB8" s="1" t="s">
        <v>10</v>
      </c>
    </row>
    <row r="9" spans="2:54" x14ac:dyDescent="0.2">
      <c r="B9" s="3">
        <v>22</v>
      </c>
      <c r="C9" s="4" t="s">
        <v>231</v>
      </c>
      <c r="D9" s="5">
        <v>44663</v>
      </c>
      <c r="F9" s="4" t="s">
        <v>39</v>
      </c>
      <c r="H9" s="14" t="s">
        <v>230</v>
      </c>
      <c r="J9" s="25">
        <v>10000</v>
      </c>
    </row>
    <row r="10" spans="2:54" x14ac:dyDescent="0.2">
      <c r="B10" s="3">
        <v>14</v>
      </c>
      <c r="C10" s="14" t="s">
        <v>100</v>
      </c>
      <c r="D10" s="5">
        <v>44682</v>
      </c>
      <c r="F10" s="4" t="s">
        <v>40</v>
      </c>
      <c r="H10" s="14" t="s">
        <v>220</v>
      </c>
    </row>
    <row r="11" spans="2:54" x14ac:dyDescent="0.2">
      <c r="B11" s="3">
        <v>15</v>
      </c>
      <c r="C11" s="4" t="s">
        <v>222</v>
      </c>
      <c r="D11" s="5">
        <v>44696</v>
      </c>
      <c r="F11" s="4" t="s">
        <v>40</v>
      </c>
      <c r="H11" s="14" t="s">
        <v>221</v>
      </c>
      <c r="BB11" s="1" t="s">
        <v>11</v>
      </c>
    </row>
    <row r="12" spans="2:54" x14ac:dyDescent="0.2">
      <c r="B12" s="3">
        <v>11</v>
      </c>
      <c r="C12" s="4" t="s">
        <v>187</v>
      </c>
      <c r="D12" s="5">
        <v>44789</v>
      </c>
      <c r="F12" s="4" t="s">
        <v>40</v>
      </c>
      <c r="H12" s="14" t="s">
        <v>188</v>
      </c>
      <c r="BB12" s="1" t="s">
        <v>9</v>
      </c>
    </row>
    <row r="13" spans="2:54" x14ac:dyDescent="0.2">
      <c r="B13" s="3">
        <v>1</v>
      </c>
      <c r="C13" t="s">
        <v>203</v>
      </c>
      <c r="D13" s="5" t="s">
        <v>216</v>
      </c>
      <c r="E13" s="4" t="s">
        <v>8</v>
      </c>
      <c r="F13" s="4" t="s">
        <v>40</v>
      </c>
      <c r="H13" s="15"/>
    </row>
    <row r="14" spans="2:54" x14ac:dyDescent="0.2">
      <c r="B14" s="3">
        <v>2</v>
      </c>
      <c r="C14" t="s">
        <v>198</v>
      </c>
      <c r="D14" s="5" t="s">
        <v>216</v>
      </c>
      <c r="E14" s="4" t="s">
        <v>8</v>
      </c>
      <c r="F14" s="4" t="s">
        <v>40</v>
      </c>
      <c r="BB14" s="1" t="s">
        <v>39</v>
      </c>
    </row>
    <row r="15" spans="2:54" x14ac:dyDescent="0.2">
      <c r="B15" s="3">
        <v>3</v>
      </c>
      <c r="C15" t="s">
        <v>204</v>
      </c>
      <c r="D15" s="5" t="s">
        <v>216</v>
      </c>
      <c r="E15" s="4" t="s">
        <v>8</v>
      </c>
      <c r="F15" s="4" t="s">
        <v>40</v>
      </c>
      <c r="BB15" s="1" t="s">
        <v>40</v>
      </c>
    </row>
    <row r="16" spans="2:54" x14ac:dyDescent="0.2">
      <c r="B16" s="3">
        <v>4</v>
      </c>
      <c r="C16" t="s">
        <v>205</v>
      </c>
      <c r="D16" s="5" t="s">
        <v>216</v>
      </c>
      <c r="E16" s="4" t="s">
        <v>8</v>
      </c>
      <c r="F16" s="4" t="s">
        <v>40</v>
      </c>
    </row>
    <row r="17" spans="2:10" x14ac:dyDescent="0.2">
      <c r="B17" s="3">
        <v>5</v>
      </c>
      <c r="C17" t="s">
        <v>206</v>
      </c>
      <c r="D17" s="5" t="s">
        <v>216</v>
      </c>
      <c r="E17" s="4" t="s">
        <v>8</v>
      </c>
      <c r="F17" s="4" t="s">
        <v>40</v>
      </c>
    </row>
    <row r="18" spans="2:10" x14ac:dyDescent="0.2">
      <c r="B18" s="3">
        <v>6</v>
      </c>
      <c r="C18" s="4" t="s">
        <v>207</v>
      </c>
      <c r="D18" s="5" t="s">
        <v>216</v>
      </c>
      <c r="E18" s="4" t="s">
        <v>8</v>
      </c>
      <c r="F18" s="4" t="s">
        <v>40</v>
      </c>
    </row>
    <row r="19" spans="2:10" x14ac:dyDescent="0.2">
      <c r="B19" s="3">
        <v>7</v>
      </c>
      <c r="C19" s="4" t="s">
        <v>209</v>
      </c>
      <c r="D19" s="5" t="s">
        <v>216</v>
      </c>
      <c r="E19" s="4" t="s">
        <v>8</v>
      </c>
      <c r="F19" s="4" t="s">
        <v>40</v>
      </c>
      <c r="G19" s="4" t="s">
        <v>5</v>
      </c>
    </row>
    <row r="20" spans="2:10" x14ac:dyDescent="0.2">
      <c r="B20" s="3">
        <v>10</v>
      </c>
      <c r="C20" s="4" t="s">
        <v>213</v>
      </c>
      <c r="D20" s="5" t="s">
        <v>215</v>
      </c>
      <c r="E20" s="4" t="s">
        <v>8</v>
      </c>
      <c r="F20" s="4" t="s">
        <v>40</v>
      </c>
      <c r="H20" s="14" t="s">
        <v>214</v>
      </c>
      <c r="J20" s="25">
        <v>30000</v>
      </c>
    </row>
    <row r="21" spans="2:10" x14ac:dyDescent="0.2">
      <c r="B21" s="3">
        <v>19</v>
      </c>
      <c r="C21" s="4" t="s">
        <v>228</v>
      </c>
      <c r="D21" s="5" t="s">
        <v>215</v>
      </c>
      <c r="F21" s="4" t="s">
        <v>40</v>
      </c>
      <c r="H21" s="14" t="s">
        <v>33</v>
      </c>
      <c r="I21" s="3" t="s">
        <v>234</v>
      </c>
    </row>
    <row r="22" spans="2:10" x14ac:dyDescent="0.2">
      <c r="B22" s="3">
        <v>20</v>
      </c>
      <c r="C22" s="4" t="s">
        <v>92</v>
      </c>
      <c r="D22" s="5" t="s">
        <v>215</v>
      </c>
      <c r="E22" s="4" t="s">
        <v>8</v>
      </c>
      <c r="F22" s="4" t="s">
        <v>40</v>
      </c>
      <c r="H22" s="14" t="s">
        <v>229</v>
      </c>
    </row>
    <row r="23" spans="2:10" x14ac:dyDescent="0.2">
      <c r="B23" s="3">
        <v>23</v>
      </c>
      <c r="C23" s="4" t="s">
        <v>232</v>
      </c>
      <c r="D23" s="5" t="s">
        <v>215</v>
      </c>
      <c r="F23" s="4" t="s">
        <v>40</v>
      </c>
      <c r="H23" s="14" t="s">
        <v>233</v>
      </c>
    </row>
    <row r="24" spans="2:10" x14ac:dyDescent="0.2">
      <c r="B24" s="3">
        <f t="shared" ref="B24" si="0">IF(C24&lt;&gt;"",1+B23,"")</f>
        <v>24</v>
      </c>
      <c r="C24" s="4" t="s">
        <v>183</v>
      </c>
      <c r="D24" s="5" t="s">
        <v>215</v>
      </c>
      <c r="F24" s="4" t="s">
        <v>40</v>
      </c>
      <c r="H24" s="14" t="s">
        <v>235</v>
      </c>
    </row>
    <row r="25" spans="2:10" x14ac:dyDescent="0.2">
      <c r="B25" s="3">
        <v>8</v>
      </c>
      <c r="C25" s="4" t="s">
        <v>208</v>
      </c>
      <c r="D25" s="5" t="s">
        <v>175</v>
      </c>
      <c r="F25" s="4" t="s">
        <v>40</v>
      </c>
      <c r="H25" s="14" t="s">
        <v>210</v>
      </c>
    </row>
    <row r="26" spans="2:10" ht="17" customHeight="1" x14ac:dyDescent="0.2">
      <c r="B26" s="3">
        <v>13</v>
      </c>
      <c r="C26" s="4" t="s">
        <v>219</v>
      </c>
      <c r="D26" s="5" t="s">
        <v>175</v>
      </c>
      <c r="F26" s="4" t="s">
        <v>40</v>
      </c>
      <c r="H26" s="15" t="s">
        <v>218</v>
      </c>
    </row>
    <row r="27" spans="2:10" x14ac:dyDescent="0.2">
      <c r="B27" s="3"/>
      <c r="D27" s="5"/>
    </row>
    <row r="28" spans="2:10" x14ac:dyDescent="0.2">
      <c r="B28" s="3" t="str">
        <f t="shared" ref="B28:B58" si="1">IF(C28&lt;&gt;"",1+B27,"")</f>
        <v/>
      </c>
      <c r="D28" s="5"/>
    </row>
    <row r="29" spans="2:10" x14ac:dyDescent="0.2">
      <c r="B29" s="3" t="str">
        <f t="shared" si="1"/>
        <v/>
      </c>
      <c r="D29" s="5"/>
    </row>
    <row r="30" spans="2:10" x14ac:dyDescent="0.2">
      <c r="B30" s="3" t="str">
        <f t="shared" si="1"/>
        <v/>
      </c>
      <c r="D30" s="5"/>
      <c r="H30" s="15"/>
    </row>
    <row r="31" spans="2:10" x14ac:dyDescent="0.2">
      <c r="B31" s="3" t="str">
        <f t="shared" si="1"/>
        <v/>
      </c>
      <c r="D31" s="5"/>
    </row>
    <row r="32" spans="2:10" x14ac:dyDescent="0.2">
      <c r="B32" s="3" t="str">
        <f t="shared" si="1"/>
        <v/>
      </c>
      <c r="D32" s="5"/>
      <c r="H32" s="15"/>
    </row>
    <row r="33" spans="2:8" x14ac:dyDescent="0.2">
      <c r="B33" s="3" t="str">
        <f t="shared" si="1"/>
        <v/>
      </c>
      <c r="D33" s="5"/>
    </row>
    <row r="34" spans="2:8" x14ac:dyDescent="0.2">
      <c r="B34" s="3" t="str">
        <f t="shared" si="1"/>
        <v/>
      </c>
      <c r="D34" s="5"/>
    </row>
    <row r="35" spans="2:8" x14ac:dyDescent="0.2">
      <c r="B35" s="3" t="str">
        <f t="shared" si="1"/>
        <v/>
      </c>
      <c r="D35" s="5"/>
    </row>
    <row r="36" spans="2:8" x14ac:dyDescent="0.2">
      <c r="B36" s="3" t="str">
        <f t="shared" si="1"/>
        <v/>
      </c>
      <c r="D36" s="5"/>
    </row>
    <row r="37" spans="2:8" x14ac:dyDescent="0.2">
      <c r="B37" s="3" t="str">
        <f t="shared" si="1"/>
        <v/>
      </c>
      <c r="D37" s="5"/>
    </row>
    <row r="38" spans="2:8" x14ac:dyDescent="0.2">
      <c r="B38" s="3" t="str">
        <f t="shared" si="1"/>
        <v/>
      </c>
      <c r="D38" s="5"/>
    </row>
    <row r="39" spans="2:8" x14ac:dyDescent="0.2">
      <c r="B39" s="3" t="str">
        <f t="shared" si="1"/>
        <v/>
      </c>
      <c r="D39" s="5"/>
      <c r="H39" s="15"/>
    </row>
    <row r="40" spans="2:8" x14ac:dyDescent="0.2">
      <c r="B40" s="3" t="str">
        <f t="shared" si="1"/>
        <v/>
      </c>
      <c r="D40" s="5"/>
    </row>
    <row r="41" spans="2:8" x14ac:dyDescent="0.2">
      <c r="B41" s="3" t="str">
        <f t="shared" si="1"/>
        <v/>
      </c>
      <c r="D41" s="5"/>
    </row>
    <row r="42" spans="2:8" x14ac:dyDescent="0.2">
      <c r="B42" s="3" t="str">
        <f t="shared" si="1"/>
        <v/>
      </c>
      <c r="D42" s="5"/>
    </row>
    <row r="43" spans="2:8" x14ac:dyDescent="0.2">
      <c r="B43" s="3" t="str">
        <f t="shared" si="1"/>
        <v/>
      </c>
      <c r="D43" s="5"/>
    </row>
    <row r="44" spans="2:8" x14ac:dyDescent="0.2">
      <c r="B44" s="3" t="str">
        <f t="shared" si="1"/>
        <v/>
      </c>
      <c r="D44" s="5"/>
    </row>
    <row r="45" spans="2:8" x14ac:dyDescent="0.2">
      <c r="B45" s="3" t="str">
        <f t="shared" si="1"/>
        <v/>
      </c>
      <c r="D45" s="5"/>
    </row>
    <row r="46" spans="2:8" x14ac:dyDescent="0.2">
      <c r="B46" s="3" t="str">
        <f t="shared" si="1"/>
        <v/>
      </c>
      <c r="D46" s="5"/>
    </row>
    <row r="47" spans="2:8" x14ac:dyDescent="0.2">
      <c r="B47" s="3" t="str">
        <f t="shared" si="1"/>
        <v/>
      </c>
      <c r="D47" s="5"/>
    </row>
    <row r="48" spans="2:8" x14ac:dyDescent="0.2">
      <c r="B48" s="3" t="str">
        <f t="shared" si="1"/>
        <v/>
      </c>
      <c r="D48" s="5"/>
    </row>
    <row r="49" spans="2:4" x14ac:dyDescent="0.2">
      <c r="B49" s="3" t="str">
        <f t="shared" si="1"/>
        <v/>
      </c>
      <c r="D49" s="5"/>
    </row>
    <row r="50" spans="2:4" x14ac:dyDescent="0.2">
      <c r="B50" s="3" t="str">
        <f t="shared" si="1"/>
        <v/>
      </c>
      <c r="D50" s="5"/>
    </row>
    <row r="51" spans="2:4" x14ac:dyDescent="0.2">
      <c r="B51" s="3" t="str">
        <f t="shared" si="1"/>
        <v/>
      </c>
      <c r="D51" s="5"/>
    </row>
    <row r="52" spans="2:4" x14ac:dyDescent="0.2">
      <c r="B52" s="3" t="str">
        <f t="shared" si="1"/>
        <v/>
      </c>
      <c r="D52" s="5"/>
    </row>
    <row r="53" spans="2:4" x14ac:dyDescent="0.2">
      <c r="B53" s="3" t="str">
        <f t="shared" si="1"/>
        <v/>
      </c>
      <c r="D53" s="5"/>
    </row>
    <row r="54" spans="2:4" x14ac:dyDescent="0.2">
      <c r="B54" s="3" t="str">
        <f t="shared" si="1"/>
        <v/>
      </c>
      <c r="D54" s="5"/>
    </row>
    <row r="55" spans="2:4" x14ac:dyDescent="0.2">
      <c r="B55" s="3" t="str">
        <f t="shared" si="1"/>
        <v/>
      </c>
      <c r="D55" s="5"/>
    </row>
    <row r="56" spans="2:4" x14ac:dyDescent="0.2">
      <c r="B56" s="3" t="str">
        <f t="shared" si="1"/>
        <v/>
      </c>
      <c r="D56" s="5"/>
    </row>
    <row r="57" spans="2:4" x14ac:dyDescent="0.2">
      <c r="B57" s="3" t="str">
        <f t="shared" si="1"/>
        <v/>
      </c>
      <c r="D57" s="5"/>
    </row>
    <row r="58" spans="2:4" x14ac:dyDescent="0.2">
      <c r="B58" s="3" t="str">
        <f t="shared" si="1"/>
        <v/>
      </c>
      <c r="D58" s="5"/>
    </row>
    <row r="59" spans="2:4" x14ac:dyDescent="0.2">
      <c r="B59" s="3" t="str">
        <f t="shared" ref="B59:B90" si="2">IF(C59&lt;&gt;"",1+B58,"")</f>
        <v/>
      </c>
      <c r="D59" s="5"/>
    </row>
    <row r="60" spans="2:4" x14ac:dyDescent="0.2">
      <c r="B60" s="3" t="str">
        <f t="shared" si="2"/>
        <v/>
      </c>
      <c r="D60" s="5"/>
    </row>
    <row r="61" spans="2:4" x14ac:dyDescent="0.2">
      <c r="B61" s="3" t="str">
        <f t="shared" si="2"/>
        <v/>
      </c>
      <c r="D61" s="5"/>
    </row>
    <row r="62" spans="2:4" x14ac:dyDescent="0.2">
      <c r="B62" s="3" t="str">
        <f t="shared" si="2"/>
        <v/>
      </c>
      <c r="D62" s="5"/>
    </row>
    <row r="63" spans="2:4" x14ac:dyDescent="0.2">
      <c r="B63" s="3" t="str">
        <f t="shared" si="2"/>
        <v/>
      </c>
      <c r="D63" s="5"/>
    </row>
    <row r="64" spans="2:4" x14ac:dyDescent="0.2">
      <c r="B64" s="3" t="str">
        <f t="shared" si="2"/>
        <v/>
      </c>
      <c r="D64" s="5"/>
    </row>
    <row r="65" spans="2:8" x14ac:dyDescent="0.2">
      <c r="B65" s="3" t="str">
        <f t="shared" si="2"/>
        <v/>
      </c>
      <c r="D65" s="5"/>
    </row>
    <row r="66" spans="2:8" x14ac:dyDescent="0.2">
      <c r="B66" s="3" t="str">
        <f t="shared" si="2"/>
        <v/>
      </c>
      <c r="D66" s="5"/>
    </row>
    <row r="67" spans="2:8" x14ac:dyDescent="0.2">
      <c r="B67" s="3" t="str">
        <f t="shared" si="2"/>
        <v/>
      </c>
      <c r="D67" s="5"/>
    </row>
    <row r="68" spans="2:8" x14ac:dyDescent="0.2">
      <c r="B68" s="3" t="str">
        <f t="shared" si="2"/>
        <v/>
      </c>
      <c r="D68" s="5"/>
    </row>
    <row r="69" spans="2:8" x14ac:dyDescent="0.2">
      <c r="B69" s="3" t="str">
        <f t="shared" si="2"/>
        <v/>
      </c>
      <c r="D69" s="5"/>
      <c r="H69" s="15"/>
    </row>
    <row r="70" spans="2:8" x14ac:dyDescent="0.2">
      <c r="B70" s="3" t="str">
        <f t="shared" si="2"/>
        <v/>
      </c>
      <c r="D70" s="5"/>
    </row>
    <row r="71" spans="2:8" x14ac:dyDescent="0.2">
      <c r="B71" s="3" t="str">
        <f t="shared" si="2"/>
        <v/>
      </c>
      <c r="D71" s="5"/>
      <c r="H71" s="15"/>
    </row>
    <row r="72" spans="2:8" x14ac:dyDescent="0.2">
      <c r="B72" s="3" t="str">
        <f t="shared" si="2"/>
        <v/>
      </c>
    </row>
    <row r="73" spans="2:8" x14ac:dyDescent="0.2">
      <c r="B73" s="3" t="str">
        <f t="shared" si="2"/>
        <v/>
      </c>
    </row>
    <row r="74" spans="2:8" x14ac:dyDescent="0.2">
      <c r="B74" s="3" t="str">
        <f t="shared" si="2"/>
        <v/>
      </c>
    </row>
    <row r="75" spans="2:8" x14ac:dyDescent="0.2">
      <c r="B75" s="3" t="str">
        <f t="shared" si="2"/>
        <v/>
      </c>
    </row>
    <row r="76" spans="2:8" x14ac:dyDescent="0.2">
      <c r="B76" s="3" t="str">
        <f t="shared" si="2"/>
        <v/>
      </c>
    </row>
    <row r="77" spans="2:8" x14ac:dyDescent="0.2">
      <c r="B77" s="3" t="str">
        <f t="shared" si="2"/>
        <v/>
      </c>
    </row>
    <row r="78" spans="2:8" x14ac:dyDescent="0.2">
      <c r="B78" s="3" t="str">
        <f t="shared" si="2"/>
        <v/>
      </c>
    </row>
    <row r="79" spans="2:8" x14ac:dyDescent="0.2">
      <c r="B79" s="3" t="str">
        <f t="shared" si="2"/>
        <v/>
      </c>
    </row>
    <row r="80" spans="2:8" x14ac:dyDescent="0.2">
      <c r="B80" s="3" t="str">
        <f t="shared" si="2"/>
        <v/>
      </c>
    </row>
    <row r="81" spans="2:2" x14ac:dyDescent="0.2">
      <c r="B81" s="3" t="str">
        <f t="shared" si="2"/>
        <v/>
      </c>
    </row>
    <row r="82" spans="2:2" x14ac:dyDescent="0.2">
      <c r="B82" s="3" t="str">
        <f t="shared" si="2"/>
        <v/>
      </c>
    </row>
    <row r="83" spans="2:2" x14ac:dyDescent="0.2">
      <c r="B83" s="3" t="str">
        <f t="shared" si="2"/>
        <v/>
      </c>
    </row>
    <row r="84" spans="2:2" x14ac:dyDescent="0.2">
      <c r="B84" s="3" t="str">
        <f t="shared" si="2"/>
        <v/>
      </c>
    </row>
    <row r="85" spans="2:2" x14ac:dyDescent="0.2">
      <c r="B85" s="3" t="str">
        <f t="shared" si="2"/>
        <v/>
      </c>
    </row>
    <row r="86" spans="2:2" x14ac:dyDescent="0.2">
      <c r="B86" s="3" t="str">
        <f t="shared" si="2"/>
        <v/>
      </c>
    </row>
    <row r="87" spans="2:2" x14ac:dyDescent="0.2">
      <c r="B87" s="3" t="str">
        <f t="shared" si="2"/>
        <v/>
      </c>
    </row>
    <row r="88" spans="2:2" x14ac:dyDescent="0.2">
      <c r="B88" s="3" t="str">
        <f t="shared" si="2"/>
        <v/>
      </c>
    </row>
    <row r="89" spans="2:2" x14ac:dyDescent="0.2">
      <c r="B89" s="3" t="str">
        <f t="shared" si="2"/>
        <v/>
      </c>
    </row>
    <row r="90" spans="2:2" x14ac:dyDescent="0.2">
      <c r="B90" s="3" t="str">
        <f t="shared" si="2"/>
        <v/>
      </c>
    </row>
    <row r="91" spans="2:2" x14ac:dyDescent="0.2">
      <c r="B91" s="3" t="str">
        <f t="shared" ref="B91:B122" si="3">IF(C91&lt;&gt;"",1+B90,"")</f>
        <v/>
      </c>
    </row>
    <row r="92" spans="2:2" x14ac:dyDescent="0.2">
      <c r="B92" s="3" t="str">
        <f t="shared" si="3"/>
        <v/>
      </c>
    </row>
    <row r="93" spans="2:2" x14ac:dyDescent="0.2">
      <c r="B93" s="3" t="str">
        <f t="shared" si="3"/>
        <v/>
      </c>
    </row>
    <row r="94" spans="2:2" x14ac:dyDescent="0.2">
      <c r="B94" s="3" t="str">
        <f t="shared" si="3"/>
        <v/>
      </c>
    </row>
    <row r="95" spans="2:2" x14ac:dyDescent="0.2">
      <c r="B95" s="3" t="str">
        <f t="shared" si="3"/>
        <v/>
      </c>
    </row>
    <row r="96" spans="2:2" x14ac:dyDescent="0.2">
      <c r="B96" s="3" t="str">
        <f t="shared" si="3"/>
        <v/>
      </c>
    </row>
    <row r="97" spans="2:2" x14ac:dyDescent="0.2">
      <c r="B97" s="3" t="str">
        <f t="shared" si="3"/>
        <v/>
      </c>
    </row>
    <row r="98" spans="2:2" x14ac:dyDescent="0.2">
      <c r="B98" s="3" t="str">
        <f t="shared" si="3"/>
        <v/>
      </c>
    </row>
    <row r="99" spans="2:2" x14ac:dyDescent="0.2">
      <c r="B99" s="3" t="str">
        <f t="shared" si="3"/>
        <v/>
      </c>
    </row>
    <row r="100" spans="2:2" x14ac:dyDescent="0.2">
      <c r="B100" s="3" t="str">
        <f t="shared" si="3"/>
        <v/>
      </c>
    </row>
    <row r="101" spans="2:2" x14ac:dyDescent="0.2">
      <c r="B101" s="3" t="str">
        <f t="shared" si="3"/>
        <v/>
      </c>
    </row>
    <row r="102" spans="2:2" x14ac:dyDescent="0.2">
      <c r="B102" s="3" t="str">
        <f t="shared" si="3"/>
        <v/>
      </c>
    </row>
    <row r="103" spans="2:2" x14ac:dyDescent="0.2">
      <c r="B103" s="3" t="str">
        <f t="shared" si="3"/>
        <v/>
      </c>
    </row>
    <row r="104" spans="2:2" x14ac:dyDescent="0.2">
      <c r="B104" s="3" t="str">
        <f t="shared" si="3"/>
        <v/>
      </c>
    </row>
    <row r="105" spans="2:2" x14ac:dyDescent="0.2">
      <c r="B105" s="3" t="str">
        <f t="shared" si="3"/>
        <v/>
      </c>
    </row>
    <row r="106" spans="2:2" x14ac:dyDescent="0.2">
      <c r="B106" s="3" t="str">
        <f t="shared" si="3"/>
        <v/>
      </c>
    </row>
    <row r="107" spans="2:2" x14ac:dyDescent="0.2">
      <c r="B107" s="3" t="str">
        <f t="shared" si="3"/>
        <v/>
      </c>
    </row>
    <row r="108" spans="2:2" x14ac:dyDescent="0.2">
      <c r="B108" s="3" t="str">
        <f t="shared" si="3"/>
        <v/>
      </c>
    </row>
    <row r="109" spans="2:2" x14ac:dyDescent="0.2">
      <c r="B109" s="3" t="str">
        <f t="shared" si="3"/>
        <v/>
      </c>
    </row>
    <row r="110" spans="2:2" x14ac:dyDescent="0.2">
      <c r="B110" s="3" t="str">
        <f t="shared" si="3"/>
        <v/>
      </c>
    </row>
    <row r="111" spans="2:2" x14ac:dyDescent="0.2">
      <c r="B111" s="3" t="str">
        <f t="shared" si="3"/>
        <v/>
      </c>
    </row>
    <row r="112" spans="2:2" x14ac:dyDescent="0.2">
      <c r="B112" s="3" t="str">
        <f t="shared" si="3"/>
        <v/>
      </c>
    </row>
    <row r="113" spans="2:2" x14ac:dyDescent="0.2">
      <c r="B113" s="3" t="str">
        <f t="shared" si="3"/>
        <v/>
      </c>
    </row>
    <row r="114" spans="2:2" x14ac:dyDescent="0.2">
      <c r="B114" s="3" t="str">
        <f t="shared" si="3"/>
        <v/>
      </c>
    </row>
    <row r="115" spans="2:2" x14ac:dyDescent="0.2">
      <c r="B115" s="3" t="str">
        <f t="shared" si="3"/>
        <v/>
      </c>
    </row>
    <row r="116" spans="2:2" x14ac:dyDescent="0.2">
      <c r="B116" s="3" t="str">
        <f t="shared" si="3"/>
        <v/>
      </c>
    </row>
    <row r="117" spans="2:2" x14ac:dyDescent="0.2">
      <c r="B117" s="3" t="str">
        <f t="shared" si="3"/>
        <v/>
      </c>
    </row>
    <row r="118" spans="2:2" x14ac:dyDescent="0.2">
      <c r="B118" s="3" t="str">
        <f t="shared" si="3"/>
        <v/>
      </c>
    </row>
    <row r="119" spans="2:2" x14ac:dyDescent="0.2">
      <c r="B119" s="3" t="str">
        <f t="shared" si="3"/>
        <v/>
      </c>
    </row>
    <row r="120" spans="2:2" x14ac:dyDescent="0.2">
      <c r="B120" s="3" t="str">
        <f t="shared" si="3"/>
        <v/>
      </c>
    </row>
    <row r="121" spans="2:2" x14ac:dyDescent="0.2">
      <c r="B121" s="3" t="str">
        <f t="shared" si="3"/>
        <v/>
      </c>
    </row>
    <row r="122" spans="2:2" x14ac:dyDescent="0.2">
      <c r="B122" s="3" t="str">
        <f t="shared" si="3"/>
        <v/>
      </c>
    </row>
    <row r="123" spans="2:2" x14ac:dyDescent="0.2">
      <c r="B123" s="3" t="str">
        <f t="shared" ref="B123:B130" si="4">IF(C123&lt;&gt;"",1+B122,"")</f>
        <v/>
      </c>
    </row>
    <row r="124" spans="2:2" x14ac:dyDescent="0.2">
      <c r="B124" s="3" t="str">
        <f t="shared" si="4"/>
        <v/>
      </c>
    </row>
    <row r="125" spans="2:2" x14ac:dyDescent="0.2">
      <c r="B125" s="3" t="str">
        <f t="shared" si="4"/>
        <v/>
      </c>
    </row>
    <row r="126" spans="2:2" x14ac:dyDescent="0.2">
      <c r="B126" s="3" t="str">
        <f t="shared" si="4"/>
        <v/>
      </c>
    </row>
    <row r="127" spans="2:2" x14ac:dyDescent="0.2">
      <c r="B127" s="3" t="str">
        <f t="shared" si="4"/>
        <v/>
      </c>
    </row>
    <row r="128" spans="2:2" x14ac:dyDescent="0.2">
      <c r="B128" s="3" t="str">
        <f t="shared" si="4"/>
        <v/>
      </c>
    </row>
    <row r="129" spans="2:2" x14ac:dyDescent="0.2">
      <c r="B129" s="3" t="str">
        <f t="shared" si="4"/>
        <v/>
      </c>
    </row>
    <row r="130" spans="2:2" x14ac:dyDescent="0.2">
      <c r="B130" s="3" t="str">
        <f t="shared" si="4"/>
        <v/>
      </c>
    </row>
  </sheetData>
  <sortState xmlns:xlrd2="http://schemas.microsoft.com/office/spreadsheetml/2017/richdata2" ref="B3:J130">
    <sortCondition ref="D3:D130"/>
  </sortState>
  <conditionalFormatting sqref="E62:E79">
    <cfRule type="cellIs" dxfId="11" priority="28" operator="equal">
      <formula>"Er søgt"</formula>
    </cfRule>
    <cfRule type="cellIs" dxfId="10" priority="27" operator="equal">
      <formula>"Fået - u. mangler"</formula>
    </cfRule>
    <cfRule type="cellIs" dxfId="9" priority="26" operator="equal">
      <formula>"Fået - udbetalt"</formula>
    </cfRule>
    <cfRule type="cellIs" dxfId="8" priority="25" operator="equal">
      <formula>"Ikke fået"</formula>
    </cfRule>
  </conditionalFormatting>
  <conditionalFormatting sqref="E3:F61">
    <cfRule type="cellIs" dxfId="7" priority="1" operator="equal">
      <formula>"Ikke fået"</formula>
    </cfRule>
    <cfRule type="cellIs" dxfId="6" priority="4" operator="equal">
      <formula>"Er søgt"</formula>
    </cfRule>
    <cfRule type="cellIs" dxfId="5" priority="3" operator="equal">
      <formula>"Fået - u. mangler"</formula>
    </cfRule>
    <cfRule type="cellIs" dxfId="4" priority="2" operator="equal">
      <formula>"Fået - udbetalt"</formula>
    </cfRule>
  </conditionalFormatting>
  <conditionalFormatting sqref="F62:F71">
    <cfRule type="cellIs" dxfId="3" priority="6" operator="equal">
      <formula>"Fået - udbetalt"</formula>
    </cfRule>
    <cfRule type="cellIs" dxfId="2" priority="7" operator="equal">
      <formula>"Fået - u. mangler"</formula>
    </cfRule>
    <cfRule type="cellIs" dxfId="1" priority="8" operator="equal">
      <formula>"Er søgt"</formula>
    </cfRule>
    <cfRule type="cellIs" dxfId="0" priority="5" operator="equal">
      <formula>"Ikke fået"</formula>
    </cfRule>
  </conditionalFormatting>
  <dataValidations count="3">
    <dataValidation type="list" allowBlank="1" showInputMessage="1" showErrorMessage="1" sqref="G45:G79 G3:G43" xr:uid="{E8A8D02C-7A75-F348-B171-62B85DB6EA5E}">
      <formula1>$BB$3:$BB$4</formula1>
    </dataValidation>
    <dataValidation type="list" allowBlank="1" showInputMessage="1" showErrorMessage="1" sqref="F3:F71" xr:uid="{923927E1-78FD-534A-A036-6D7E798E06AD}">
      <formula1>$BB$14:$BB$15</formula1>
    </dataValidation>
    <dataValidation type="list" allowBlank="1" showInputMessage="1" showErrorMessage="1" sqref="E3:E79" xr:uid="{E54FB8C9-DA8A-9D4E-8046-46933F5B6428}">
      <formula1>$BB$6:$BB$12</formula1>
    </dataValidation>
  </dataValidations>
  <hyperlinks>
    <hyperlink ref="H3" r:id="rId1" xr:uid="{3E2E14F7-84A4-1449-BD20-6489DE5424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300B-172D-C647-9E8D-B6E956554E3C}">
  <dimension ref="A1:I15"/>
  <sheetViews>
    <sheetView zoomScale="135" workbookViewId="0">
      <selection activeCell="C18" sqref="C18"/>
    </sheetView>
  </sheetViews>
  <sheetFormatPr baseColWidth="10" defaultRowHeight="16" x14ac:dyDescent="0.2"/>
  <cols>
    <col min="4" max="4" width="27.33203125" bestFit="1" customWidth="1"/>
    <col min="5" max="5" width="13" customWidth="1"/>
    <col min="6" max="6" width="22.1640625" bestFit="1" customWidth="1"/>
    <col min="7" max="7" width="16" bestFit="1" customWidth="1"/>
    <col min="9" max="9" width="24.1640625" bestFit="1" customWidth="1"/>
  </cols>
  <sheetData>
    <row r="1" spans="1:9" x14ac:dyDescent="0.2">
      <c r="A1" s="8" t="s">
        <v>162</v>
      </c>
      <c r="B1" s="8" t="s">
        <v>163</v>
      </c>
      <c r="C1" s="8" t="s">
        <v>164</v>
      </c>
      <c r="D1" s="8" t="s">
        <v>171</v>
      </c>
      <c r="E1" s="8" t="s">
        <v>166</v>
      </c>
      <c r="F1" s="8" t="s">
        <v>167</v>
      </c>
      <c r="G1" s="8" t="s">
        <v>169</v>
      </c>
      <c r="H1" s="10" t="s">
        <v>168</v>
      </c>
      <c r="I1" s="10" t="s">
        <v>170</v>
      </c>
    </row>
    <row r="2" spans="1:9" x14ac:dyDescent="0.2">
      <c r="A2" s="9">
        <v>11000</v>
      </c>
      <c r="B2" s="9">
        <v>1000</v>
      </c>
      <c r="C2" s="9">
        <v>10000</v>
      </c>
      <c r="D2" s="9">
        <v>2500</v>
      </c>
      <c r="E2" s="9">
        <v>0</v>
      </c>
      <c r="F2" s="9">
        <v>36000</v>
      </c>
      <c r="G2" s="9">
        <v>52000</v>
      </c>
      <c r="H2" s="11">
        <f>IF(G2=0,SUM(A2:F2),SUM(A2:G2))</f>
        <v>112500</v>
      </c>
      <c r="I2" s="11">
        <f>SUM(A2:F2)</f>
        <v>60500</v>
      </c>
    </row>
    <row r="3" spans="1:9" x14ac:dyDescent="0.2">
      <c r="A3">
        <v>6140</v>
      </c>
      <c r="B3">
        <v>500</v>
      </c>
      <c r="C3">
        <v>10000</v>
      </c>
      <c r="D3">
        <v>4600</v>
      </c>
      <c r="E3">
        <v>0</v>
      </c>
      <c r="F3">
        <v>11000</v>
      </c>
      <c r="G3">
        <v>20000</v>
      </c>
      <c r="H3" s="11">
        <f t="shared" ref="H3:H13" si="0">IF(G3=0,SUM(A3:F3),SUM(A3:G3))</f>
        <v>52240</v>
      </c>
      <c r="I3" s="11">
        <f t="shared" ref="I3:I13" si="1">SUM(A3:F3)</f>
        <v>32240</v>
      </c>
    </row>
    <row r="4" spans="1:9" x14ac:dyDescent="0.2">
      <c r="A4">
        <v>6000</v>
      </c>
      <c r="B4">
        <v>1340</v>
      </c>
      <c r="C4">
        <v>9500</v>
      </c>
      <c r="D4">
        <v>1262</v>
      </c>
      <c r="E4">
        <v>0</v>
      </c>
      <c r="F4">
        <v>10000</v>
      </c>
      <c r="G4">
        <v>39000</v>
      </c>
      <c r="H4" s="11">
        <f t="shared" si="0"/>
        <v>67102</v>
      </c>
      <c r="I4" s="11">
        <f t="shared" si="1"/>
        <v>28102</v>
      </c>
    </row>
    <row r="5" spans="1:9" x14ac:dyDescent="0.2">
      <c r="A5">
        <v>6500</v>
      </c>
      <c r="B5">
        <v>500</v>
      </c>
      <c r="C5">
        <v>8400</v>
      </c>
      <c r="D5">
        <v>4400</v>
      </c>
      <c r="E5">
        <v>100</v>
      </c>
      <c r="F5">
        <v>20000</v>
      </c>
      <c r="G5">
        <v>30000</v>
      </c>
      <c r="H5" s="11">
        <f t="shared" si="0"/>
        <v>69900</v>
      </c>
      <c r="I5" s="11">
        <f t="shared" si="1"/>
        <v>39900</v>
      </c>
    </row>
    <row r="6" spans="1:9" x14ac:dyDescent="0.2">
      <c r="A6">
        <v>8000</v>
      </c>
      <c r="B6">
        <v>500</v>
      </c>
      <c r="C6">
        <v>10000</v>
      </c>
      <c r="D6">
        <v>1000</v>
      </c>
      <c r="E6">
        <v>0</v>
      </c>
      <c r="F6">
        <v>5000</v>
      </c>
      <c r="G6">
        <v>25000</v>
      </c>
      <c r="H6" s="11">
        <f t="shared" si="0"/>
        <v>49500</v>
      </c>
      <c r="I6" s="11">
        <f t="shared" si="1"/>
        <v>24500</v>
      </c>
    </row>
    <row r="7" spans="1:9" x14ac:dyDescent="0.2">
      <c r="A7">
        <v>2200</v>
      </c>
      <c r="B7">
        <v>0</v>
      </c>
      <c r="C7">
        <v>7700</v>
      </c>
      <c r="D7">
        <v>2000</v>
      </c>
      <c r="E7">
        <v>700</v>
      </c>
      <c r="F7">
        <v>15000</v>
      </c>
      <c r="G7">
        <v>3000</v>
      </c>
      <c r="H7" s="11">
        <f t="shared" si="0"/>
        <v>30600</v>
      </c>
      <c r="I7" s="11">
        <f t="shared" si="1"/>
        <v>27600</v>
      </c>
    </row>
    <row r="8" spans="1:9" x14ac:dyDescent="0.2">
      <c r="A8">
        <v>4000</v>
      </c>
      <c r="B8">
        <v>500</v>
      </c>
      <c r="C8">
        <v>8000</v>
      </c>
      <c r="D8">
        <v>1500</v>
      </c>
      <c r="E8">
        <v>0</v>
      </c>
      <c r="F8">
        <v>12000</v>
      </c>
      <c r="G8">
        <v>14000</v>
      </c>
      <c r="H8" s="11">
        <f t="shared" si="0"/>
        <v>40000</v>
      </c>
      <c r="I8" s="11">
        <f t="shared" si="1"/>
        <v>26000</v>
      </c>
    </row>
    <row r="9" spans="1:9" x14ac:dyDescent="0.2">
      <c r="A9">
        <v>4600</v>
      </c>
      <c r="B9">
        <v>1000</v>
      </c>
      <c r="C9">
        <v>8000</v>
      </c>
      <c r="D9">
        <v>2500</v>
      </c>
      <c r="E9">
        <v>0</v>
      </c>
      <c r="F9">
        <v>12000</v>
      </c>
      <c r="G9">
        <v>10000</v>
      </c>
      <c r="H9" s="11">
        <f t="shared" si="0"/>
        <v>38100</v>
      </c>
      <c r="I9" s="11">
        <f t="shared" si="1"/>
        <v>28100</v>
      </c>
    </row>
    <row r="10" spans="1:9" x14ac:dyDescent="0.2">
      <c r="A10">
        <v>5000</v>
      </c>
      <c r="B10">
        <v>500</v>
      </c>
      <c r="C10">
        <v>10000</v>
      </c>
      <c r="D10">
        <v>4400</v>
      </c>
      <c r="E10">
        <v>300</v>
      </c>
      <c r="F10">
        <v>16000</v>
      </c>
      <c r="G10">
        <v>25000</v>
      </c>
      <c r="H10" s="11">
        <f t="shared" si="0"/>
        <v>61200</v>
      </c>
      <c r="I10" s="11">
        <f t="shared" si="1"/>
        <v>36200</v>
      </c>
    </row>
    <row r="11" spans="1:9" x14ac:dyDescent="0.2">
      <c r="A11">
        <v>5500</v>
      </c>
      <c r="B11">
        <v>300</v>
      </c>
      <c r="C11">
        <v>8000</v>
      </c>
      <c r="D11">
        <v>6300</v>
      </c>
      <c r="E11">
        <v>0</v>
      </c>
      <c r="F11">
        <v>15000</v>
      </c>
      <c r="G11">
        <v>20000</v>
      </c>
      <c r="H11" s="11">
        <f t="shared" si="0"/>
        <v>55100</v>
      </c>
      <c r="I11" s="11">
        <f t="shared" si="1"/>
        <v>35100</v>
      </c>
    </row>
    <row r="12" spans="1:9" x14ac:dyDescent="0.2">
      <c r="A12">
        <v>9789</v>
      </c>
      <c r="B12">
        <v>5626</v>
      </c>
      <c r="C12">
        <v>8000</v>
      </c>
      <c r="D12">
        <v>0</v>
      </c>
      <c r="E12">
        <v>2000</v>
      </c>
      <c r="F12">
        <v>7000</v>
      </c>
      <c r="G12">
        <v>3000</v>
      </c>
      <c r="H12" s="11">
        <f t="shared" si="0"/>
        <v>35415</v>
      </c>
      <c r="I12" s="11">
        <f t="shared" si="1"/>
        <v>32415</v>
      </c>
    </row>
    <row r="13" spans="1:9" x14ac:dyDescent="0.2">
      <c r="H13" s="11">
        <f t="shared" si="0"/>
        <v>0</v>
      </c>
      <c r="I13" s="11">
        <f t="shared" si="1"/>
        <v>0</v>
      </c>
    </row>
    <row r="14" spans="1:9" x14ac:dyDescent="0.2">
      <c r="A14" s="17">
        <f>SUM(A2:A12)/11</f>
        <v>6248.090909090909</v>
      </c>
      <c r="B14" s="17">
        <f>SUM(B2:B12)/10</f>
        <v>1176.5999999999999</v>
      </c>
      <c r="C14" s="17">
        <f t="shared" ref="C14:I14" si="2">SUM(C2:C12)/11</f>
        <v>8872.7272727272721</v>
      </c>
      <c r="D14" s="17">
        <f>SUM(D2:D12)/10</f>
        <v>3046.2</v>
      </c>
      <c r="E14" s="17">
        <f>SUM(E2:E12)/4</f>
        <v>775</v>
      </c>
      <c r="F14" s="17">
        <f>SUM(F2:F12)/11</f>
        <v>14454.545454545454</v>
      </c>
      <c r="G14" s="17">
        <f t="shared" si="2"/>
        <v>21909.090909090908</v>
      </c>
      <c r="H14" s="17">
        <f t="shared" si="2"/>
        <v>55605.181818181816</v>
      </c>
      <c r="I14" s="17">
        <f t="shared" si="2"/>
        <v>33696.090909090912</v>
      </c>
    </row>
    <row r="15" spans="1:9" x14ac:dyDescent="0.2">
      <c r="H15" s="16">
        <f>SUM(H3:H12)/10</f>
        <v>49915.7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3539-5C59-2F48-8F17-F5C12D0F0E4E}">
  <dimension ref="A1:J38"/>
  <sheetViews>
    <sheetView zoomScale="132" zoomScaleNormal="90" workbookViewId="0">
      <selection activeCell="E14" sqref="E14"/>
    </sheetView>
  </sheetViews>
  <sheetFormatPr baseColWidth="10" defaultRowHeight="16" x14ac:dyDescent="0.2"/>
  <cols>
    <col min="1" max="1" width="12.83203125" bestFit="1" customWidth="1"/>
    <col min="2" max="2" width="8.5" bestFit="1" customWidth="1"/>
    <col min="3" max="3" width="10.33203125" bestFit="1" customWidth="1"/>
    <col min="4" max="4" width="13.33203125" bestFit="1" customWidth="1"/>
    <col min="6" max="6" width="22.33203125" bestFit="1" customWidth="1"/>
    <col min="7" max="7" width="22.1640625" customWidth="1"/>
    <col min="9" max="9" width="24.33203125" bestFit="1" customWidth="1"/>
  </cols>
  <sheetData>
    <row r="1" spans="1:10" x14ac:dyDescent="0.2">
      <c r="A1" s="8" t="s">
        <v>162</v>
      </c>
      <c r="B1" s="8" t="s">
        <v>163</v>
      </c>
      <c r="C1" s="8" t="s">
        <v>164</v>
      </c>
      <c r="D1" s="8" t="s">
        <v>165</v>
      </c>
      <c r="E1" s="8" t="s">
        <v>166</v>
      </c>
      <c r="F1" s="8" t="s">
        <v>167</v>
      </c>
      <c r="G1" s="8" t="s">
        <v>169</v>
      </c>
      <c r="H1" s="10" t="s">
        <v>168</v>
      </c>
      <c r="I1" s="10" t="s">
        <v>170</v>
      </c>
      <c r="J1" s="7"/>
    </row>
    <row r="2" spans="1:10" x14ac:dyDescent="0.2">
      <c r="A2" s="9">
        <v>13000</v>
      </c>
      <c r="B2" s="9">
        <v>2700</v>
      </c>
      <c r="C2" s="9">
        <v>22000</v>
      </c>
      <c r="D2" s="9">
        <v>5000</v>
      </c>
      <c r="E2" s="9">
        <v>500</v>
      </c>
      <c r="F2" s="9">
        <v>20000</v>
      </c>
      <c r="G2" s="9">
        <v>35000</v>
      </c>
      <c r="H2" s="11">
        <f>IF(G2=0,SUM(A2:F2),SUM(A2:G2))</f>
        <v>98200</v>
      </c>
      <c r="I2" s="11">
        <f>SUM(A2:F2)</f>
        <v>63200</v>
      </c>
    </row>
    <row r="3" spans="1:10" x14ac:dyDescent="0.2">
      <c r="A3" s="9">
        <v>8000</v>
      </c>
      <c r="B3" s="9">
        <v>3000</v>
      </c>
      <c r="C3" s="9">
        <v>37500</v>
      </c>
      <c r="D3" s="9">
        <v>2000</v>
      </c>
      <c r="E3" s="9">
        <v>500</v>
      </c>
      <c r="F3" s="9">
        <v>25000</v>
      </c>
      <c r="G3" s="9">
        <v>1500</v>
      </c>
      <c r="H3" s="11">
        <f t="shared" ref="H3:H12" si="0">IF(G3=0,SUM(A3:F3),SUM(A3:G3))</f>
        <v>77500</v>
      </c>
      <c r="I3" s="11">
        <f t="shared" ref="I3:I12" si="1">SUM(A3:F3)</f>
        <v>76000</v>
      </c>
    </row>
    <row r="4" spans="1:10" x14ac:dyDescent="0.2">
      <c r="A4" s="9">
        <v>11000</v>
      </c>
      <c r="B4" s="9">
        <v>2600</v>
      </c>
      <c r="C4" s="9">
        <v>35000</v>
      </c>
      <c r="D4" s="9">
        <v>3000</v>
      </c>
      <c r="E4" s="9">
        <v>2000</v>
      </c>
      <c r="F4" s="9">
        <v>20000</v>
      </c>
      <c r="G4" s="9">
        <v>40000</v>
      </c>
      <c r="H4" s="11">
        <f t="shared" si="0"/>
        <v>113600</v>
      </c>
      <c r="I4" s="11">
        <f t="shared" si="1"/>
        <v>73600</v>
      </c>
    </row>
    <row r="5" spans="1:10" x14ac:dyDescent="0.2">
      <c r="A5" s="9">
        <v>9000</v>
      </c>
      <c r="B5" s="9">
        <v>1000</v>
      </c>
      <c r="C5" s="9">
        <v>16000</v>
      </c>
      <c r="D5" s="9">
        <v>2000</v>
      </c>
      <c r="E5" s="9">
        <v>500</v>
      </c>
      <c r="F5" s="9">
        <v>8000</v>
      </c>
      <c r="G5" s="9">
        <v>20000</v>
      </c>
      <c r="H5" s="11">
        <f t="shared" si="0"/>
        <v>56500</v>
      </c>
      <c r="I5" s="11">
        <f t="shared" si="1"/>
        <v>36500</v>
      </c>
    </row>
    <row r="6" spans="1:10" x14ac:dyDescent="0.2">
      <c r="A6" s="9">
        <v>11600</v>
      </c>
      <c r="B6" s="9">
        <v>2660</v>
      </c>
      <c r="C6" s="9">
        <v>26410</v>
      </c>
      <c r="D6" s="9">
        <v>1600</v>
      </c>
      <c r="E6" s="9">
        <v>0</v>
      </c>
      <c r="F6" s="9">
        <v>18750</v>
      </c>
      <c r="G6" s="9">
        <v>20000</v>
      </c>
      <c r="H6" s="11">
        <f t="shared" si="0"/>
        <v>81020</v>
      </c>
      <c r="I6" s="11">
        <f t="shared" si="1"/>
        <v>61020</v>
      </c>
    </row>
    <row r="7" spans="1:10" x14ac:dyDescent="0.2">
      <c r="A7" s="9">
        <v>11104</v>
      </c>
      <c r="B7" s="9">
        <v>2700</v>
      </c>
      <c r="C7" s="9">
        <v>22000</v>
      </c>
      <c r="D7" s="9">
        <v>3515</v>
      </c>
      <c r="E7" s="9">
        <v>0</v>
      </c>
      <c r="F7" s="9">
        <v>12000</v>
      </c>
      <c r="G7" s="9">
        <v>20000</v>
      </c>
      <c r="H7" s="11">
        <f t="shared" si="0"/>
        <v>71319</v>
      </c>
      <c r="I7" s="11">
        <f t="shared" si="1"/>
        <v>51319</v>
      </c>
    </row>
    <row r="8" spans="1:10" x14ac:dyDescent="0.2">
      <c r="A8" s="9">
        <v>12000</v>
      </c>
      <c r="B8" s="9">
        <v>2800</v>
      </c>
      <c r="C8" s="9">
        <v>40000</v>
      </c>
      <c r="D8" s="9">
        <v>3500</v>
      </c>
      <c r="E8" s="9">
        <v>2000</v>
      </c>
      <c r="F8" s="9">
        <v>25000</v>
      </c>
      <c r="G8" s="9">
        <v>1500</v>
      </c>
      <c r="H8" s="11">
        <f t="shared" si="0"/>
        <v>86800</v>
      </c>
      <c r="I8" s="11">
        <f t="shared" si="1"/>
        <v>85300</v>
      </c>
    </row>
    <row r="9" spans="1:10" x14ac:dyDescent="0.2">
      <c r="A9" s="9">
        <v>10000</v>
      </c>
      <c r="B9" s="9">
        <v>3000</v>
      </c>
      <c r="C9" s="9">
        <v>30000</v>
      </c>
      <c r="D9" s="9">
        <v>3000</v>
      </c>
      <c r="E9" s="9"/>
      <c r="F9" s="9">
        <v>15000</v>
      </c>
      <c r="G9" s="9">
        <v>5000</v>
      </c>
      <c r="H9" s="11">
        <f t="shared" si="0"/>
        <v>66000</v>
      </c>
      <c r="I9" s="11">
        <f t="shared" si="1"/>
        <v>61000</v>
      </c>
    </row>
    <row r="10" spans="1:10" x14ac:dyDescent="0.2">
      <c r="A10" s="9">
        <v>11000</v>
      </c>
      <c r="B10" s="9">
        <v>2800</v>
      </c>
      <c r="C10" s="9">
        <v>30000</v>
      </c>
      <c r="D10" s="9">
        <v>1000</v>
      </c>
      <c r="E10" s="9">
        <v>2000</v>
      </c>
      <c r="F10" s="9">
        <v>25000</v>
      </c>
      <c r="G10" s="9">
        <v>2000</v>
      </c>
      <c r="H10" s="11">
        <f t="shared" si="0"/>
        <v>73800</v>
      </c>
      <c r="I10" s="11">
        <f t="shared" si="1"/>
        <v>71800</v>
      </c>
    </row>
    <row r="11" spans="1:10" x14ac:dyDescent="0.2">
      <c r="A11" s="9">
        <v>6500</v>
      </c>
      <c r="B11" s="9">
        <v>2800</v>
      </c>
      <c r="C11" s="9">
        <v>34372</v>
      </c>
      <c r="D11" s="9">
        <v>1512</v>
      </c>
      <c r="E11" s="9">
        <v>100</v>
      </c>
      <c r="F11" s="9">
        <v>10000</v>
      </c>
      <c r="G11" s="9">
        <v>3000</v>
      </c>
      <c r="H11" s="11">
        <f t="shared" si="0"/>
        <v>58284</v>
      </c>
      <c r="I11" s="11">
        <f t="shared" si="1"/>
        <v>55284</v>
      </c>
    </row>
    <row r="12" spans="1:10" x14ac:dyDescent="0.2">
      <c r="A12" s="9">
        <v>10000</v>
      </c>
      <c r="B12" s="9">
        <v>0</v>
      </c>
      <c r="C12" s="9">
        <v>17000</v>
      </c>
      <c r="D12" s="9">
        <v>2000</v>
      </c>
      <c r="E12" s="9">
        <v>0</v>
      </c>
      <c r="F12" s="9">
        <v>10000</v>
      </c>
      <c r="G12" s="9">
        <v>20000</v>
      </c>
      <c r="H12" s="11">
        <f t="shared" si="0"/>
        <v>59000</v>
      </c>
      <c r="I12" s="11">
        <f t="shared" si="1"/>
        <v>39000</v>
      </c>
    </row>
    <row r="13" spans="1:10" ht="32" customHeight="1" x14ac:dyDescent="0.2">
      <c r="A13" s="13"/>
      <c r="B13" s="9"/>
      <c r="C13" s="9"/>
      <c r="D13" s="9"/>
      <c r="E13" s="9"/>
      <c r="F13" s="9"/>
      <c r="G13" s="9"/>
      <c r="H13" s="11"/>
      <c r="I13" s="11"/>
    </row>
    <row r="14" spans="1:10" ht="23" customHeight="1" x14ac:dyDescent="0.2">
      <c r="A14" s="12">
        <f>SUM(A2:A12)/11</f>
        <v>10291.272727272728</v>
      </c>
      <c r="B14" s="12">
        <f>SUM(B2:B12)/10</f>
        <v>2606</v>
      </c>
      <c r="C14" s="12">
        <f>SUM(C2:C11)/10</f>
        <v>29328.2</v>
      </c>
      <c r="D14" s="12">
        <f>SUM(D2:D12)/11</f>
        <v>2557</v>
      </c>
      <c r="E14" s="12">
        <f>SUM(E2:E12)/7</f>
        <v>1085.7142857142858</v>
      </c>
      <c r="F14" s="12">
        <f t="shared" ref="F14:I14" si="2">SUM(F2:F12)/11</f>
        <v>17159.090909090908</v>
      </c>
      <c r="G14" s="12">
        <f t="shared" si="2"/>
        <v>15272.727272727272</v>
      </c>
      <c r="H14" s="12">
        <f t="shared" si="2"/>
        <v>76547.545454545456</v>
      </c>
      <c r="I14" s="12">
        <f t="shared" si="2"/>
        <v>61274.818181818184</v>
      </c>
    </row>
    <row r="15" spans="1:10" x14ac:dyDescent="0.2">
      <c r="A15" s="9"/>
      <c r="B15" s="9"/>
      <c r="C15" s="9"/>
      <c r="D15" s="9"/>
      <c r="E15" s="9"/>
      <c r="F15" s="9"/>
      <c r="G15" s="9"/>
      <c r="H15" s="11">
        <f>SUM(A14:G14)</f>
        <v>78300.005194805184</v>
      </c>
      <c r="I15" s="11"/>
    </row>
    <row r="16" spans="1:10" x14ac:dyDescent="0.2">
      <c r="A16" s="9"/>
      <c r="B16" s="9"/>
      <c r="C16" s="9"/>
      <c r="D16" s="9"/>
      <c r="E16" s="9"/>
      <c r="F16" s="9"/>
      <c r="G16" s="9"/>
      <c r="H16" s="11"/>
      <c r="I16" s="11"/>
    </row>
    <row r="17" spans="1:9" x14ac:dyDescent="0.2">
      <c r="A17" s="9"/>
      <c r="B17" s="9"/>
      <c r="C17" s="9"/>
      <c r="D17" s="9"/>
      <c r="E17" s="9"/>
      <c r="F17" s="9"/>
      <c r="G17" s="9"/>
      <c r="H17" s="11"/>
      <c r="I17" s="11"/>
    </row>
    <row r="18" spans="1:9" x14ac:dyDescent="0.2">
      <c r="A18" s="9"/>
      <c r="B18" s="9"/>
      <c r="C18" s="9"/>
      <c r="D18" s="9"/>
      <c r="E18" s="9"/>
      <c r="F18" s="9"/>
      <c r="G18" s="9"/>
      <c r="H18" s="11"/>
      <c r="I18" s="11"/>
    </row>
    <row r="19" spans="1:9" x14ac:dyDescent="0.2">
      <c r="A19" s="9"/>
      <c r="B19" s="9"/>
      <c r="C19" s="9"/>
      <c r="D19" s="9"/>
      <c r="E19" s="9"/>
      <c r="F19" s="9"/>
      <c r="G19" s="9"/>
      <c r="H19" s="11"/>
      <c r="I19" s="11"/>
    </row>
    <row r="20" spans="1:9" x14ac:dyDescent="0.2">
      <c r="A20" s="9"/>
      <c r="B20" s="9"/>
      <c r="C20" s="9"/>
      <c r="D20" s="9"/>
      <c r="E20" s="9"/>
      <c r="F20" s="9"/>
      <c r="G20" s="9"/>
      <c r="H20" s="11"/>
      <c r="I20" s="11"/>
    </row>
    <row r="21" spans="1:9" x14ac:dyDescent="0.2">
      <c r="A21" s="9"/>
      <c r="B21" s="9"/>
      <c r="C21" s="9"/>
      <c r="D21" s="9"/>
      <c r="E21" s="9"/>
      <c r="F21" s="9"/>
      <c r="G21" s="9"/>
      <c r="H21" s="11"/>
      <c r="I21" s="11"/>
    </row>
    <row r="22" spans="1:9" x14ac:dyDescent="0.2">
      <c r="A22" s="9"/>
      <c r="B22" s="9"/>
      <c r="C22" s="9"/>
      <c r="D22" s="9"/>
      <c r="E22" s="9"/>
      <c r="F22" s="9"/>
      <c r="G22" s="9"/>
    </row>
    <row r="23" spans="1:9" x14ac:dyDescent="0.2">
      <c r="A23" s="9"/>
      <c r="B23" s="9"/>
      <c r="C23" s="9"/>
      <c r="D23" s="9"/>
      <c r="E23" s="9"/>
      <c r="F23" s="9"/>
      <c r="G23" s="9"/>
    </row>
    <row r="24" spans="1:9" x14ac:dyDescent="0.2">
      <c r="A24" s="9"/>
      <c r="B24" s="9"/>
      <c r="C24" s="9"/>
      <c r="D24" s="9"/>
      <c r="E24" s="9"/>
      <c r="F24" s="9"/>
      <c r="G24" s="9"/>
    </row>
    <row r="25" spans="1:9" x14ac:dyDescent="0.2">
      <c r="A25" s="9"/>
      <c r="B25" s="9"/>
      <c r="C25" s="9"/>
      <c r="D25" s="9"/>
      <c r="E25" s="9"/>
      <c r="F25" s="9"/>
      <c r="G25" s="9"/>
    </row>
    <row r="26" spans="1:9" x14ac:dyDescent="0.2">
      <c r="A26" s="9"/>
      <c r="B26" s="9"/>
      <c r="C26" s="9"/>
      <c r="D26" s="9"/>
      <c r="E26" s="9"/>
      <c r="F26" s="9"/>
      <c r="G26" s="9"/>
    </row>
    <row r="27" spans="1:9" x14ac:dyDescent="0.2">
      <c r="A27" s="9"/>
      <c r="B27" s="9"/>
      <c r="C27" s="9"/>
      <c r="D27" s="9"/>
      <c r="E27" s="9"/>
      <c r="F27" s="9"/>
      <c r="G27" s="9"/>
    </row>
    <row r="28" spans="1:9" x14ac:dyDescent="0.2">
      <c r="A28" s="9"/>
      <c r="B28" s="9"/>
      <c r="C28" s="9"/>
      <c r="D28" s="9"/>
      <c r="E28" s="9"/>
      <c r="F28" s="9"/>
      <c r="G28" s="9"/>
    </row>
    <row r="29" spans="1:9" x14ac:dyDescent="0.2">
      <c r="A29" s="9"/>
      <c r="B29" s="9"/>
      <c r="C29" s="9"/>
      <c r="D29" s="9"/>
      <c r="E29" s="9"/>
      <c r="F29" s="9"/>
      <c r="G29" s="9"/>
    </row>
    <row r="30" spans="1:9" x14ac:dyDescent="0.2">
      <c r="A30" s="9"/>
      <c r="B30" s="9"/>
      <c r="C30" s="9"/>
      <c r="D30" s="9"/>
      <c r="E30" s="9"/>
      <c r="F30" s="9"/>
      <c r="G30" s="9"/>
    </row>
    <row r="31" spans="1:9" x14ac:dyDescent="0.2">
      <c r="A31" s="9"/>
      <c r="B31" s="9"/>
      <c r="C31" s="9"/>
      <c r="D31" s="9"/>
      <c r="E31" s="9"/>
      <c r="F31" s="9"/>
      <c r="G31" s="9"/>
    </row>
    <row r="32" spans="1:9" x14ac:dyDescent="0.2">
      <c r="A32" s="9"/>
      <c r="B32" s="9"/>
      <c r="C32" s="9"/>
      <c r="D32" s="9"/>
      <c r="E32" s="9"/>
      <c r="F32" s="9"/>
      <c r="G32" s="9"/>
    </row>
    <row r="33" spans="1:7" x14ac:dyDescent="0.2">
      <c r="A33" s="9"/>
      <c r="B33" s="9"/>
      <c r="C33" s="9"/>
      <c r="D33" s="9"/>
      <c r="E33" s="9"/>
      <c r="F33" s="9"/>
      <c r="G33" s="9"/>
    </row>
    <row r="34" spans="1:7" x14ac:dyDescent="0.2">
      <c r="A34" s="9"/>
      <c r="B34" s="9"/>
      <c r="C34" s="9"/>
      <c r="D34" s="9"/>
      <c r="E34" s="9"/>
      <c r="F34" s="9"/>
      <c r="G34" s="9"/>
    </row>
    <row r="35" spans="1:7" x14ac:dyDescent="0.2">
      <c r="A35" s="9"/>
      <c r="B35" s="9"/>
      <c r="C35" s="9"/>
      <c r="D35" s="9"/>
      <c r="E35" s="9"/>
      <c r="F35" s="9"/>
      <c r="G35" s="9"/>
    </row>
    <row r="36" spans="1:7" x14ac:dyDescent="0.2">
      <c r="A36" s="9"/>
      <c r="B36" s="9"/>
      <c r="C36" s="9"/>
      <c r="D36" s="9"/>
      <c r="E36" s="9"/>
      <c r="F36" s="9"/>
      <c r="G36" s="9"/>
    </row>
    <row r="37" spans="1:7" x14ac:dyDescent="0.2">
      <c r="A37" s="9"/>
      <c r="B37" s="9"/>
      <c r="C37" s="9"/>
      <c r="D37" s="9"/>
      <c r="E37" s="9"/>
      <c r="F37" s="9"/>
      <c r="G37" s="9"/>
    </row>
    <row r="38" spans="1:7" x14ac:dyDescent="0.2">
      <c r="A38" s="9"/>
      <c r="B38" s="9"/>
      <c r="C38" s="9"/>
      <c r="D38" s="9"/>
      <c r="E38" s="9"/>
      <c r="F38" s="9"/>
      <c r="G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Geri legater</vt:lpstr>
      <vt:lpstr>Oliver legater</vt:lpstr>
      <vt:lpstr>HK - Travel reports</vt:lpstr>
      <vt:lpstr>SYD -Travel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Gerishanth Sivakumar</dc:creator>
  <cp:lastModifiedBy>Oliver Ragu Thevarajah</cp:lastModifiedBy>
  <dcterms:created xsi:type="dcterms:W3CDTF">2019-02-03T12:16:19Z</dcterms:created>
  <dcterms:modified xsi:type="dcterms:W3CDTF">2025-03-17T15:35:18Z</dcterms:modified>
</cp:coreProperties>
</file>