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ovac/github.com/PereverzevDiploma/Practice/RPZ/"/>
    </mc:Choice>
  </mc:AlternateContent>
  <xr:revisionPtr revIDLastSave="0" documentId="13_ncr:1_{CFF3F6D6-DD9F-7C47-9D01-C2D2E9CF3C39}" xr6:coauthVersionLast="47" xr6:coauthVersionMax="47" xr10:uidLastSave="{00000000-0000-0000-0000-000000000000}"/>
  <bookViews>
    <workbookView xWindow="18480" yWindow="940" windowWidth="28840" windowHeight="17260" activeTab="1" xr2:uid="{00000000-000D-0000-FFFF-FFFF00000000}"/>
  </bookViews>
  <sheets>
    <sheet name="Входные данные" sheetId="1" r:id="rId1"/>
    <sheet name="Цены" sheetId="2" r:id="rId2"/>
    <sheet name="Yandex Cloud" sheetId="3" r:id="rId3"/>
    <sheet name="AWS" sheetId="4" r:id="rId4"/>
    <sheet name="Google Cloud" sheetId="5" r:id="rId5"/>
    <sheet name="Microsoft Azure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 s="1"/>
  <c r="B4" i="3"/>
  <c r="B3" i="3"/>
  <c r="B2" i="3"/>
  <c r="E2" i="2"/>
  <c r="D2" i="2"/>
  <c r="C2" i="2"/>
  <c r="C3" i="3" s="1"/>
  <c r="B2" i="2"/>
  <c r="B3" i="2"/>
  <c r="C2" i="4" s="1"/>
  <c r="B2" i="4" s="1"/>
  <c r="E5" i="2"/>
  <c r="E4" i="2"/>
  <c r="E3" i="2"/>
  <c r="D5" i="2"/>
  <c r="D4" i="2"/>
  <c r="D3" i="2"/>
  <c r="C5" i="2"/>
  <c r="C4" i="2"/>
  <c r="C3" i="2"/>
  <c r="B5" i="2"/>
  <c r="B4" i="2"/>
  <c r="C5" i="6"/>
  <c r="C4" i="6"/>
  <c r="B4" i="6" s="1"/>
  <c r="C3" i="6"/>
  <c r="B3" i="6" s="1"/>
  <c r="C5" i="5"/>
  <c r="C4" i="5"/>
  <c r="B4" i="5" s="1"/>
  <c r="C3" i="5"/>
  <c r="C6" i="5" s="1"/>
  <c r="C5" i="4"/>
  <c r="B5" i="4" s="1"/>
  <c r="C4" i="4"/>
  <c r="B4" i="4" s="1"/>
  <c r="C3" i="4"/>
  <c r="B3" i="4" s="1"/>
  <c r="C2" i="6"/>
  <c r="B5" i="6"/>
  <c r="C2" i="5"/>
  <c r="B5" i="5"/>
  <c r="B2" i="5"/>
  <c r="C4" i="3" l="1"/>
  <c r="C2" i="3"/>
  <c r="B3" i="5"/>
  <c r="C6" i="6"/>
  <c r="B2" i="6"/>
  <c r="C6" i="4"/>
  <c r="C6" i="3"/>
  <c r="B6" i="6"/>
  <c r="E7" i="1" s="1"/>
  <c r="B6" i="5"/>
  <c r="E6" i="1" s="1"/>
  <c r="B6" i="4"/>
  <c r="E5" i="1" s="1"/>
  <c r="B6" i="3"/>
  <c r="E4" i="1" s="1"/>
</calcChain>
</file>

<file path=xl/sharedStrings.xml><?xml version="1.0" encoding="utf-8"?>
<sst xmlns="http://schemas.openxmlformats.org/spreadsheetml/2006/main" count="54" uniqueCount="21">
  <si>
    <t>Описание</t>
  </si>
  <si>
    <t>Значение</t>
  </si>
  <si>
    <t>Объем хранения данных (ГБ)</t>
  </si>
  <si>
    <t>Количество PUT запросов</t>
  </si>
  <si>
    <t>Количество GET запросов</t>
  </si>
  <si>
    <t>Yandex Cloud</t>
  </si>
  <si>
    <t>AWS</t>
  </si>
  <si>
    <t>Google Cloud</t>
  </si>
  <si>
    <t>Microsoft Azure</t>
  </si>
  <si>
    <t>Общая стоимость</t>
  </si>
  <si>
    <t>Провайдер</t>
  </si>
  <si>
    <t>Хранение</t>
  </si>
  <si>
    <t>Исходящий трафик</t>
  </si>
  <si>
    <t>Методы GET</t>
  </si>
  <si>
    <t>Методы PUT</t>
  </si>
  <si>
    <t>Исходящий трафик (ГБ)</t>
  </si>
  <si>
    <t>PUT запросы</t>
  </si>
  <si>
    <t>GET запросы</t>
  </si>
  <si>
    <t>Курс Доллара (RUB/USD)</t>
  </si>
  <si>
    <t>Затраты (₽)</t>
  </si>
  <si>
    <t>Затраты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</si>
</sst>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* #,##0.00\ [$₽-419]_-;\-* #,##0.00\ [$₽-419]_-;_-* &quot;-&quot;??\ [$₽-419]_-;_-@_-"/>
    <numFmt numFmtId="166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44" fontId="3" fillId="2" borderId="1" xfId="1" applyFont="1" applyFill="1" applyBorder="1" applyAlignment="1">
      <alignment horizontal="center" vertical="center"/>
    </xf>
    <xf numFmtId="0" fontId="5" fillId="2" borderId="0" xfId="3" applyFont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5" fillId="2" borderId="4" xfId="3" applyFont="1" applyBorder="1" applyAlignment="1">
      <alignment horizontal="center" vertical="center"/>
    </xf>
    <xf numFmtId="44" fontId="6" fillId="2" borderId="2" xfId="2" applyNumberFormat="1" applyFont="1" applyFill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6" fillId="2" borderId="2" xfId="2" applyNumberFormat="1" applyFont="1" applyFill="1" applyAlignment="1">
      <alignment horizontal="center" vertical="center"/>
    </xf>
    <xf numFmtId="0" fontId="5" fillId="2" borderId="0" xfId="1" applyNumberFormat="1" applyFont="1" applyFill="1" applyAlignment="1">
      <alignment horizontal="right" vertical="center"/>
    </xf>
    <xf numFmtId="0" fontId="8" fillId="3" borderId="5" xfId="4" applyFont="1" applyBorder="1" applyAlignment="1">
      <alignment horizontal="center" vertical="center"/>
    </xf>
    <xf numFmtId="165" fontId="8" fillId="3" borderId="5" xfId="4" applyNumberFormat="1" applyFont="1" applyBorder="1" applyAlignment="1">
      <alignment horizontal="right" vertical="center"/>
    </xf>
    <xf numFmtId="166" fontId="5" fillId="2" borderId="4" xfId="1" applyNumberFormat="1" applyFont="1" applyFill="1" applyBorder="1" applyAlignment="1">
      <alignment horizontal="center" vertical="center"/>
    </xf>
    <xf numFmtId="166" fontId="6" fillId="2" borderId="2" xfId="2" applyNumberFormat="1" applyFont="1" applyFill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6" fontId="5" fillId="2" borderId="5" xfId="1" applyNumberFormat="1" applyFont="1" applyFill="1" applyBorder="1" applyAlignment="1">
      <alignment horizontal="center" vertical="center"/>
    </xf>
    <xf numFmtId="0" fontId="5" fillId="2" borderId="5" xfId="3" applyFont="1" applyBorder="1" applyAlignment="1">
      <alignment horizontal="center" vertical="center"/>
    </xf>
  </cellXfs>
  <cellStyles count="5">
    <cellStyle name="20% — акцент1" xfId="3" builtinId="30"/>
    <cellStyle name="Акцент3" xfId="4" builtinId="37"/>
    <cellStyle name="Денежный" xfId="1" builtinId="4"/>
    <cellStyle name="Итог" xfId="2" builtinId="25"/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Общая стоимость</a:t>
            </a:r>
            <a:r>
              <a:rPr lang="en-US"/>
              <a:t> (₽)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'Входные данные'!$E$3</c:f>
              <c:strCache>
                <c:ptCount val="1"/>
                <c:pt idx="0">
                  <c:v> Общая стоимость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'Входные данные'!$D$4:$D$7</c:f>
              <c:strCache>
                <c:ptCount val="4"/>
                <c:pt idx="0">
                  <c:v>Yandex Cloud</c:v>
                </c:pt>
                <c:pt idx="1">
                  <c:v>AWS</c:v>
                </c:pt>
                <c:pt idx="2">
                  <c:v>Google Cloud</c:v>
                </c:pt>
                <c:pt idx="3">
                  <c:v>Microsoft Azure</c:v>
                </c:pt>
              </c:strCache>
            </c:strRef>
          </c:cat>
          <c:val>
            <c:numRef>
              <c:f>'Входные данные'!$E$4:$E$7</c:f>
              <c:numCache>
                <c:formatCode>_-* #\ ##0\ "₽"_-;\-* #\ ##0\ "₽"_-;_-* "-"??\ "₽"_-;_-@_-</c:formatCode>
                <c:ptCount val="4"/>
                <c:pt idx="0">
                  <c:v>111988</c:v>
                </c:pt>
                <c:pt idx="1">
                  <c:v>750386</c:v>
                </c:pt>
                <c:pt idx="2">
                  <c:v>873236</c:v>
                </c:pt>
                <c:pt idx="3">
                  <c:v>693703.92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1-CF4E-9B91-7176CB7B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289487"/>
        <c:axId val="1914291487"/>
      </c:barChart>
      <c:catAx>
        <c:axId val="19142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291487"/>
        <c:crosses val="autoZero"/>
        <c:auto val="1"/>
        <c:lblAlgn val="ctr"/>
        <c:lblOffset val="100"/>
        <c:noMultiLvlLbl val="0"/>
      </c:catAx>
      <c:valAx>
        <c:axId val="19142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2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'Yandex Cloud'!$B$1</c:f>
              <c:strCache>
                <c:ptCount val="1"/>
                <c:pt idx="0">
                  <c:v> Затраты (₽)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'Yandex Cloud'!$A$2:$A$5</c:f>
              <c:strCache>
                <c:ptCount val="4"/>
                <c:pt idx="0">
                  <c:v>Хранение</c:v>
                </c:pt>
                <c:pt idx="1">
                  <c:v>Исходящий трафик</c:v>
                </c:pt>
                <c:pt idx="2">
                  <c:v>PUT запросы</c:v>
                </c:pt>
                <c:pt idx="3">
                  <c:v>GET запросы</c:v>
                </c:pt>
              </c:strCache>
            </c:strRef>
          </c:cat>
          <c:val>
            <c:numRef>
              <c:f>'Yandex Cloud'!$B$2:$B$5</c:f>
              <c:numCache>
                <c:formatCode>_-* #\ ##0\ "₽"_-;\-* #\ ##0\ "₽"_-;_-* "-"??\ "₽"_-;_-@_-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36287.999999999993</c:v>
                </c:pt>
                <c:pt idx="3">
                  <c:v>699.99999999999989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3F4E-A481-04DC845EB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292047"/>
        <c:axId val="1677675551"/>
      </c:barChart>
      <c:catAx>
        <c:axId val="16772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75551"/>
        <c:crosses val="autoZero"/>
        <c:auto val="1"/>
        <c:lblAlgn val="ctr"/>
        <c:lblOffset val="100"/>
        <c:noMultiLvlLbl val="0"/>
      </c:catAx>
      <c:valAx>
        <c:axId val="16776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2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'Yandex Cloud'!$B$1</c:f>
              <c:strCache>
                <c:ptCount val="1"/>
                <c:pt idx="0">
                  <c:v> Затраты (₽)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'Yandex Cloud'!$A$2:$A$5</c:f>
              <c:strCache>
                <c:ptCount val="4"/>
                <c:pt idx="0">
                  <c:v>Хранение</c:v>
                </c:pt>
                <c:pt idx="1">
                  <c:v>Исходящий трафик</c:v>
                </c:pt>
                <c:pt idx="2">
                  <c:v>PUT запросы</c:v>
                </c:pt>
                <c:pt idx="3">
                  <c:v>GET запросы</c:v>
                </c:pt>
              </c:strCache>
            </c:strRef>
          </c:cat>
          <c:val>
            <c:numRef>
              <c:f>'Yandex Cloud'!$B$2:$B$5</c:f>
              <c:numCache>
                <c:formatCode>_-* #\ ##0\ "₽"_-;\-* #\ ##0\ "₽"_-;_-* "-"??\ "₽"_-;_-@_-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36287.999999999993</c:v>
                </c:pt>
                <c:pt idx="3">
                  <c:v>699.99999999999989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384E-BF82-3EA7E2C9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292047"/>
        <c:axId val="1677675551"/>
      </c:barChart>
      <c:catAx>
        <c:axId val="16772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75551"/>
        <c:crosses val="autoZero"/>
        <c:auto val="1"/>
        <c:lblAlgn val="ctr"/>
        <c:lblOffset val="100"/>
        <c:noMultiLvlLbl val="0"/>
      </c:catAx>
      <c:valAx>
        <c:axId val="16776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2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[1]Цены!$B$1</c:f>
              <c:strCache>
                <c:ptCount val="1"/>
                <c:pt idx="0">
                  <c:v>Хранение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EA-934B-97B9-7E80B283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EA-934B-97B9-7E80B283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EA-934B-97B9-7E80B283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EA-934B-97B9-7E80B2839111}"/>
              </c:ext>
            </c:extLst>
          </c:dPt>
          <c:cat>
            <c:strRef>
              <c:f>[1]Цены!$A$2:$A$5</c:f>
              <c:strCache>
                <c:ptCount val="4"/>
                <c:pt idx="0">
                  <c:v>Yandex Cloud</c:v>
                </c:pt>
                <c:pt idx="1">
                  <c:v>AWS</c:v>
                </c:pt>
                <c:pt idx="2">
                  <c:v>Google Cloud</c:v>
                </c:pt>
                <c:pt idx="3">
                  <c:v>Microsoft Azure</c:v>
                </c:pt>
              </c:strCache>
            </c:strRef>
          </c:cat>
          <c:val>
            <c:numRef>
              <c:f>[1]Цены!$B$2:$B$5</c:f>
              <c:numCache>
                <c:formatCode>General</c:formatCode>
                <c:ptCount val="4"/>
                <c:pt idx="0">
                  <c:v>0.5</c:v>
                </c:pt>
                <c:pt idx="1">
                  <c:v>2.093</c:v>
                </c:pt>
                <c:pt idx="2">
                  <c:v>1.82</c:v>
                </c:pt>
                <c:pt idx="3">
                  <c:v>1.8928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A-934B-97B9-7E80B2839111}"/>
            </c:ext>
          </c:extLst>
        </c:ser>
        <c:ser>
          <c:idx val="1"/>
          <c:order val="1"/>
          <c:tx>
            <c:strRef>
              <c:f>[1]Цены!$C$1</c:f>
              <c:strCache>
                <c:ptCount val="1"/>
                <c:pt idx="0">
                  <c:v>Исходящий трафик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EA-934B-97B9-7E80B283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EA-934B-97B9-7E80B283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EA-934B-97B9-7E80B283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EA-934B-97B9-7E80B2839111}"/>
              </c:ext>
            </c:extLst>
          </c:dPt>
          <c:cat>
            <c:strRef>
              <c:f>[1]Цены!$A$2:$A$5</c:f>
              <c:strCache>
                <c:ptCount val="4"/>
                <c:pt idx="0">
                  <c:v>Yandex Cloud</c:v>
                </c:pt>
                <c:pt idx="1">
                  <c:v>AWS</c:v>
                </c:pt>
                <c:pt idx="2">
                  <c:v>Google Cloud</c:v>
                </c:pt>
                <c:pt idx="3">
                  <c:v>Microsoft Azure</c:v>
                </c:pt>
              </c:strCache>
            </c:strRef>
          </c:cat>
          <c:val>
            <c:numRef>
              <c:f>[1]Цены!$C$2:$C$5</c:f>
              <c:numCache>
                <c:formatCode>General</c:formatCode>
                <c:ptCount val="4"/>
                <c:pt idx="0">
                  <c:v>1</c:v>
                </c:pt>
                <c:pt idx="1">
                  <c:v>8.19</c:v>
                </c:pt>
                <c:pt idx="2">
                  <c:v>10.92</c:v>
                </c:pt>
                <c:pt idx="3">
                  <c:v>7.9169999999999998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EA-934B-97B9-7E80B2839111}"/>
            </c:ext>
          </c:extLst>
        </c:ser>
        <c:ser>
          <c:idx val="2"/>
          <c:order val="2"/>
          <c:tx>
            <c:strRef>
              <c:f>[1]Цены!$D$1</c:f>
              <c:strCache>
                <c:ptCount val="1"/>
                <c:pt idx="0">
                  <c:v>put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EA-934B-97B9-7E80B283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EA-934B-97B9-7E80B283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EA-934B-97B9-7E80B283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EA-934B-97B9-7E80B2839111}"/>
              </c:ext>
            </c:extLst>
          </c:dPt>
          <c:cat>
            <c:strRef>
              <c:f>[1]Цены!$A$2:$A$5</c:f>
              <c:strCache>
                <c:ptCount val="4"/>
                <c:pt idx="0">
                  <c:v>Yandex Cloud</c:v>
                </c:pt>
                <c:pt idx="1">
                  <c:v>AWS</c:v>
                </c:pt>
                <c:pt idx="2">
                  <c:v>Google Cloud</c:v>
                </c:pt>
                <c:pt idx="3">
                  <c:v>Microsoft Azure</c:v>
                </c:pt>
              </c:strCache>
            </c:strRef>
          </c:cat>
          <c:val>
            <c:numRef>
              <c:f>[1]Цены!$D$2:$D$5</c:f>
              <c:numCache>
                <c:formatCode>General</c:formatCode>
                <c:ptCount val="4"/>
                <c:pt idx="0">
                  <c:v>7.0000000000000007E-5</c:v>
                </c:pt>
                <c:pt idx="1">
                  <c:v>4.55E-4</c:v>
                </c:pt>
                <c:pt idx="2">
                  <c:v>4.55E-4</c:v>
                </c:pt>
                <c:pt idx="3">
                  <c:v>3.9130000000000002E-4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EA-934B-97B9-7E80B2839111}"/>
            </c:ext>
          </c:extLst>
        </c:ser>
        <c:ser>
          <c:idx val="3"/>
          <c:order val="3"/>
          <c:tx>
            <c:strRef>
              <c:f>[1]Цены!$E$1</c:f>
              <c:strCache>
                <c:ptCount val="1"/>
                <c:pt idx="0">
                  <c:v>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7EA-934B-97B9-7E80B283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7EA-934B-97B9-7E80B283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7EA-934B-97B9-7E80B283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7EA-934B-97B9-7E80B2839111}"/>
              </c:ext>
            </c:extLst>
          </c:dPt>
          <c:cat>
            <c:strRef>
              <c:f>[1]Цены!$A$2:$A$5</c:f>
              <c:strCache>
                <c:ptCount val="4"/>
                <c:pt idx="0">
                  <c:v>Yandex Cloud</c:v>
                </c:pt>
                <c:pt idx="1">
                  <c:v>AWS</c:v>
                </c:pt>
                <c:pt idx="2">
                  <c:v>Google Cloud</c:v>
                </c:pt>
                <c:pt idx="3">
                  <c:v>Microsoft Azure</c:v>
                </c:pt>
              </c:strCache>
            </c:strRef>
          </c:cat>
          <c:val>
            <c:numRef>
              <c:f>[1]Цены!$E$2:$E$5</c:f>
              <c:numCache>
                <c:formatCode>General</c:formatCode>
                <c:ptCount val="4"/>
                <c:pt idx="0">
                  <c:v>7.0000000000000007E-5</c:v>
                </c:pt>
                <c:pt idx="1">
                  <c:v>3.6399999999999997E-5</c:v>
                </c:pt>
                <c:pt idx="2">
                  <c:v>3.6399999999999997E-5</c:v>
                </c:pt>
                <c:pt idx="3">
                  <c:v>3.6399999999999997E-5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EA-934B-97B9-7E80B283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[1]Цены!$C$1</c:f>
              <c:strCache>
                <c:ptCount val="1"/>
                <c:pt idx="0">
                  <c:v>Исходящий трафик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7E-C747-8908-2FC8E71DB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7E-C747-8908-2FC8E71DB7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7E-C747-8908-2FC8E71DB7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7E-C747-8908-2FC8E71DB703}"/>
              </c:ext>
            </c:extLst>
          </c:dPt>
          <c:cat>
            <c:strRef>
              <c:f>[1]Цены!$A$2:$A$5</c:f>
              <c:strCache>
                <c:ptCount val="4"/>
                <c:pt idx="0">
                  <c:v>Yandex Cloud</c:v>
                </c:pt>
                <c:pt idx="1">
                  <c:v>AWS</c:v>
                </c:pt>
                <c:pt idx="2">
                  <c:v>Google Cloud</c:v>
                </c:pt>
                <c:pt idx="3">
                  <c:v>Microsoft Azure</c:v>
                </c:pt>
              </c:strCache>
            </c:strRef>
          </c:cat>
          <c:val>
            <c:numRef>
              <c:f>[1]Цены!$C$2:$C$5</c:f>
              <c:numCache>
                <c:formatCode>General</c:formatCode>
                <c:ptCount val="4"/>
                <c:pt idx="0">
                  <c:v>1</c:v>
                </c:pt>
                <c:pt idx="1">
                  <c:v>8.19</c:v>
                </c:pt>
                <c:pt idx="2">
                  <c:v>10.92</c:v>
                </c:pt>
                <c:pt idx="3">
                  <c:v>7.9169999999999998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E-C747-8908-2FC8E71D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Yandex</a:t>
            </a:r>
            <a:r>
              <a:rPr lang="en-US" baseline="0"/>
              <a:t> Cloud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9-2942-AA2C-248F5D28A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9-2942-AA2C-248F5D28A5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9-2942-AA2C-248F5D28A5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9-2942-AA2C-248F5D28A59E}"/>
              </c:ext>
            </c:extLst>
          </c:dPt>
          <c:cat>
            <c:strRef>
              <c:f>Цены!$B$1:$E$1</c:f>
              <c:strCache>
                <c:ptCount val="4"/>
                <c:pt idx="0">
                  <c:v> Хранение </c:v>
                </c:pt>
                <c:pt idx="1">
                  <c:v> Исходящий трафик </c:v>
                </c:pt>
                <c:pt idx="2">
                  <c:v> Методы PUT </c:v>
                </c:pt>
                <c:pt idx="3">
                  <c:v> Методы GET </c:v>
                </c:pt>
              </c:strCache>
            </c:strRef>
          </c:cat>
          <c:val>
            <c:numRef>
              <c:f>Цены!$B$2:$E$2</c:f>
              <c:numCache>
                <c:formatCode>_-[$$-409]* #\ ##0.00_ ;_-[$$-409]* \-#\ ##0.00\ ;_-[$$-409]* "-"??_ ;_-@_ </c:formatCode>
                <c:ptCount val="4"/>
                <c:pt idx="0">
                  <c:v>5.4945054945054949E-3</c:v>
                </c:pt>
                <c:pt idx="1">
                  <c:v>1.098901098901099E-2</c:v>
                </c:pt>
                <c:pt idx="2">
                  <c:v>7.6923076923076915E-7</c:v>
                </c:pt>
                <c:pt idx="3">
                  <c:v>7.6923076923076915E-7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1-BF4E-ACD7-621D8319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62-5D47-99B7-EC453DB25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62-5D47-99B7-EC453DB25F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62-5D47-99B7-EC453DB25F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62-5D47-99B7-EC453DB25F65}"/>
              </c:ext>
            </c:extLst>
          </c:dPt>
          <c:cat>
            <c:strRef>
              <c:f>Цены!$B$1:$E$1</c:f>
              <c:strCache>
                <c:ptCount val="4"/>
                <c:pt idx="0">
                  <c:v> Хранение </c:v>
                </c:pt>
                <c:pt idx="1">
                  <c:v> Исходящий трафик </c:v>
                </c:pt>
                <c:pt idx="2">
                  <c:v> Методы PUT </c:v>
                </c:pt>
                <c:pt idx="3">
                  <c:v> Методы GET </c:v>
                </c:pt>
              </c:strCache>
            </c:strRef>
          </c:cat>
          <c:val>
            <c:numRef>
              <c:f>Цены!$B$3:$E$3</c:f>
              <c:numCache>
                <c:formatCode>_-[$$-409]* #\ ##0.00_ ;_-[$$-409]* \-#\ ##0.00\ ;_-[$$-409]* "-"??_ ;_-@_ </c:formatCode>
                <c:ptCount val="4"/>
                <c:pt idx="0">
                  <c:v>2.3E-2</c:v>
                </c:pt>
                <c:pt idx="1">
                  <c:v>0.09</c:v>
                </c:pt>
                <c:pt idx="2">
                  <c:v>5.0000000000000004E-6</c:v>
                </c:pt>
                <c:pt idx="3">
                  <c:v>3.9999999999999998E-7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DA41-91B8-8D749A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Cloud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C-144D-86CC-7D72ECA1C3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C-144D-86CC-7D72ECA1C3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C-144D-86CC-7D72ECA1C3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C-144D-86CC-7D72ECA1C3EB}"/>
              </c:ext>
            </c:extLst>
          </c:dPt>
          <c:cat>
            <c:strRef>
              <c:f>Цены!$B$1:$E$1</c:f>
              <c:strCache>
                <c:ptCount val="4"/>
                <c:pt idx="0">
                  <c:v> Хранение </c:v>
                </c:pt>
                <c:pt idx="1">
                  <c:v> Исходящий трафик </c:v>
                </c:pt>
                <c:pt idx="2">
                  <c:v> Методы PUT </c:v>
                </c:pt>
                <c:pt idx="3">
                  <c:v> Методы GET </c:v>
                </c:pt>
              </c:strCache>
            </c:strRef>
          </c:cat>
          <c:val>
            <c:numRef>
              <c:f>Цены!$B$4:$E$4</c:f>
              <c:numCache>
                <c:formatCode>_-[$$-409]* #\ ##0.00_ ;_-[$$-409]* \-#\ ##0.00\ ;_-[$$-409]* "-"??_ ;_-@_ </c:formatCode>
                <c:ptCount val="4"/>
                <c:pt idx="0">
                  <c:v>0.02</c:v>
                </c:pt>
                <c:pt idx="1">
                  <c:v>0.12</c:v>
                </c:pt>
                <c:pt idx="2">
                  <c:v>5.0000000000000004E-6</c:v>
                </c:pt>
                <c:pt idx="3">
                  <c:v>3.9999999999999998E-7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9-B746-85FA-CAC01E57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Azure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B7-2743-97EE-2729088FDC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7-2743-97EE-2729088FDC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B7-2743-97EE-2729088FDC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B7-2743-97EE-2729088FDC3D}"/>
              </c:ext>
            </c:extLst>
          </c:dPt>
          <c:cat>
            <c:strRef>
              <c:f>Цены!$B$1:$E$1</c:f>
              <c:strCache>
                <c:ptCount val="4"/>
                <c:pt idx="0">
                  <c:v> Хранение </c:v>
                </c:pt>
                <c:pt idx="1">
                  <c:v> Исходящий трафик </c:v>
                </c:pt>
                <c:pt idx="2">
                  <c:v> Методы PUT </c:v>
                </c:pt>
                <c:pt idx="3">
                  <c:v> Методы GET </c:v>
                </c:pt>
              </c:strCache>
            </c:strRef>
          </c:cat>
          <c:val>
            <c:numRef>
              <c:f>Цены!$B$5:$E$5</c:f>
              <c:numCache>
                <c:formatCode>_-[$$-409]* #\ ##0.00_ ;_-[$$-409]* \-#\ ##0.00\ ;_-[$$-409]* "-"??_ ;_-@_ </c:formatCode>
                <c:ptCount val="4"/>
                <c:pt idx="0">
                  <c:v>2.0799999999999999E-2</c:v>
                </c:pt>
                <c:pt idx="1">
                  <c:v>8.6999999999999994E-2</c:v>
                </c:pt>
                <c:pt idx="2">
                  <c:v>4.3000000000000003E-6</c:v>
                </c:pt>
                <c:pt idx="3">
                  <c:v>3.9999999999999998E-7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2-6945-A4A2-CD899149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'Yandex Cloud'!$B$1</c:f>
              <c:strCache>
                <c:ptCount val="1"/>
                <c:pt idx="0">
                  <c:v> Затраты (₽)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'Yandex Cloud'!$A$2:$A$5</c:f>
              <c:strCache>
                <c:ptCount val="4"/>
                <c:pt idx="0">
                  <c:v>Хранение</c:v>
                </c:pt>
                <c:pt idx="1">
                  <c:v>Исходящий трафик</c:v>
                </c:pt>
                <c:pt idx="2">
                  <c:v>PUT запросы</c:v>
                </c:pt>
                <c:pt idx="3">
                  <c:v>GET запросы</c:v>
                </c:pt>
              </c:strCache>
            </c:strRef>
          </c:cat>
          <c:val>
            <c:numRef>
              <c:f>'Yandex Cloud'!$B$2:$B$5</c:f>
              <c:numCache>
                <c:formatCode>_-* #\ ##0\ "₽"_-;\-* #\ ##0\ "₽"_-;_-* "-"??\ "₽"_-;_-@_-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36287.999999999993</c:v>
                </c:pt>
                <c:pt idx="3">
                  <c:v>699.99999999999989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543-8E1D-C107A1CE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292047"/>
        <c:axId val="1677675551"/>
      </c:barChart>
      <c:catAx>
        <c:axId val="16772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75551"/>
        <c:crosses val="autoZero"/>
        <c:auto val="1"/>
        <c:lblAlgn val="ctr"/>
        <c:lblOffset val="100"/>
        <c:noMultiLvlLbl val="0"/>
      </c:catAx>
      <c:valAx>
        <c:axId val="16776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2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'Yandex Cloud'!$B$1</c:f>
              <c:strCache>
                <c:ptCount val="1"/>
                <c:pt idx="0">
                  <c:v> Затраты (₽)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'Yandex Cloud'!$A$2:$A$5</c:f>
              <c:strCache>
                <c:ptCount val="4"/>
                <c:pt idx="0">
                  <c:v>Хранение</c:v>
                </c:pt>
                <c:pt idx="1">
                  <c:v>Исходящий трафик</c:v>
                </c:pt>
                <c:pt idx="2">
                  <c:v>PUT запросы</c:v>
                </c:pt>
                <c:pt idx="3">
                  <c:v>GET запросы</c:v>
                </c:pt>
              </c:strCache>
            </c:strRef>
          </c:cat>
          <c:val>
            <c:numRef>
              <c:f>'Yandex Cloud'!$B$2:$B$5</c:f>
              <c:numCache>
                <c:formatCode>_-* #\ ##0\ "₽"_-;\-* #\ ##0\ "₽"_-;_-* "-"??\ "₽"_-;_-@_-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36287.999999999993</c:v>
                </c:pt>
                <c:pt idx="3">
                  <c:v>699.99999999999989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6541-ABFB-A49CF6CF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292047"/>
        <c:axId val="1677675551"/>
      </c:barChart>
      <c:catAx>
        <c:axId val="167729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675551"/>
        <c:crosses val="autoZero"/>
        <c:auto val="1"/>
        <c:lblAlgn val="ctr"/>
        <c:lblOffset val="100"/>
        <c:noMultiLvlLbl val="0"/>
      </c:catAx>
      <c:valAx>
        <c:axId val="167767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2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6350</xdr:rowOff>
    </xdr:from>
    <xdr:to>
      <xdr:col>12</xdr:col>
      <xdr:colOff>539750</xdr:colOff>
      <xdr:row>13</xdr:row>
      <xdr:rowOff>69850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250360B-84C1-8D07-FC77-EC26ECCAF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38100</xdr:rowOff>
    </xdr:from>
    <xdr:to>
      <xdr:col>4</xdr:col>
      <xdr:colOff>342900</xdr:colOff>
      <xdr:row>20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CD4C85-4B09-A643-83BD-AF46F212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6</xdr:row>
      <xdr:rowOff>25400</xdr:rowOff>
    </xdr:from>
    <xdr:to>
      <xdr:col>10</xdr:col>
      <xdr:colOff>292100</xdr:colOff>
      <xdr:row>20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C587B1-65EA-B34B-9F21-127AAC26A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1238250</xdr:colOff>
      <xdr:row>20</xdr:row>
      <xdr:rowOff>88900</xdr:rowOff>
    </xdr:from>
    <xdr:to>
      <xdr:col>4</xdr:col>
      <xdr:colOff>336550</xdr:colOff>
      <xdr:row>34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FE44B6-AACF-0171-B616-D5D3BD9D0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336550</xdr:colOff>
      <xdr:row>20</xdr:row>
      <xdr:rowOff>88900</xdr:rowOff>
    </xdr:from>
    <xdr:to>
      <xdr:col>10</xdr:col>
      <xdr:colOff>285750</xdr:colOff>
      <xdr:row>34</xdr:row>
      <xdr:rowOff>165100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0F56FB-DE53-C8AB-EEC5-61BB47F2E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1243363</xdr:colOff>
      <xdr:row>34</xdr:row>
      <xdr:rowOff>168894</xdr:rowOff>
    </xdr:from>
    <xdr:to>
      <xdr:col>4</xdr:col>
      <xdr:colOff>341003</xdr:colOff>
      <xdr:row>49</xdr:row>
      <xdr:rowOff>54594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7C6E6EB-C4F7-4347-A884-91F85B54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336550</xdr:colOff>
      <xdr:row>34</xdr:row>
      <xdr:rowOff>165100</xdr:rowOff>
    </xdr:from>
    <xdr:to>
      <xdr:col>10</xdr:col>
      <xdr:colOff>285750</xdr:colOff>
      <xdr:row>49</xdr:row>
      <xdr:rowOff>50800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45D1834-85BF-A744-2BD7-19932EC71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0</xdr:row>
      <xdr:rowOff>260350</xdr:rowOff>
    </xdr:from>
    <xdr:to>
      <xdr:col>10</xdr:col>
      <xdr:colOff>527050</xdr:colOff>
      <xdr:row>13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E2232D-5400-5F1C-000E-10DD8D58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10</xdr:col>
      <xdr:colOff>546100</xdr:colOff>
      <xdr:row>13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589AA5-8FE0-124E-8E29-90679CC17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10</xdr:col>
      <xdr:colOff>546100</xdr:colOff>
      <xdr:row>13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A459E8-C631-E749-9FE0-BAD5FFB1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12700</xdr:rowOff>
    </xdr:from>
    <xdr:to>
      <xdr:col>10</xdr:col>
      <xdr:colOff>533400</xdr:colOff>
      <xdr:row>13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E05BA6-04CC-A24C-8F81-95BA5C719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lovac/Downloads/cloud_cost_calculator_with_charts.xlsx" TargetMode="External"/><Relationship Id="rId1" Type="http://schemas.openxmlformats.org/officeDocument/2006/relationships/externalLinkPath" Target="/Users/slovac/Downloads/cloud_cost_calculator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Вводные данные"/>
      <sheetName val="Цены"/>
      <sheetName val="Yandex Cloud"/>
      <sheetName val="AWS"/>
      <sheetName val="Google Cloud"/>
      <sheetName val="Microsoft Azure"/>
    </sheetNames>
    <sheetDataSet>
      <sheetData sheetId="0"/>
      <sheetData sheetId="1">
        <row r="1">
          <cell r="B1" t="str">
            <v>Хранение</v>
          </cell>
          <cell r="C1" t="str">
            <v>Исходящий трафик</v>
          </cell>
          <cell r="D1" t="str">
            <v>put</v>
          </cell>
          <cell r="E1" t="str">
            <v>get</v>
          </cell>
        </row>
        <row r="2">
          <cell r="A2" t="str">
            <v>Yandex Cloud</v>
          </cell>
          <cell r="B2">
            <v>0.5</v>
          </cell>
          <cell r="C2">
            <v>1</v>
          </cell>
          <cell r="D2">
            <v>7.0000000000000007E-5</v>
          </cell>
          <cell r="E2">
            <v>7.0000000000000007E-5</v>
          </cell>
        </row>
        <row r="3">
          <cell r="A3" t="str">
            <v>AWS</v>
          </cell>
          <cell r="B3">
            <v>2.093</v>
          </cell>
          <cell r="C3">
            <v>8.19</v>
          </cell>
          <cell r="D3">
            <v>4.55E-4</v>
          </cell>
          <cell r="E3">
            <v>3.6399999999999997E-5</v>
          </cell>
        </row>
        <row r="4">
          <cell r="A4" t="str">
            <v>Google Cloud</v>
          </cell>
          <cell r="B4">
            <v>1.82</v>
          </cell>
          <cell r="C4">
            <v>10.92</v>
          </cell>
          <cell r="D4">
            <v>4.55E-4</v>
          </cell>
          <cell r="E4">
            <v>3.6399999999999997E-5</v>
          </cell>
        </row>
        <row r="5">
          <cell r="A5" t="str">
            <v>Microsoft Azure</v>
          </cell>
          <cell r="B5">
            <v>1.8928</v>
          </cell>
          <cell r="C5">
            <v>7.9169999999999998</v>
          </cell>
          <cell r="D5">
            <v>3.9130000000000002E-4</v>
          </cell>
          <cell r="E5">
            <v>3.6399999999999997E-5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B6CFC-FE65-3F4E-8588-18148D00FB4C}" name="Таблица1" displayName="Таблица1" ref="A3:B7" totalsRowShown="0" headerRowDxfId="4" dataDxfId="3" headerRowCellStyle="Денежный" dataCellStyle="20% — акцент1">
  <autoFilter ref="A3:B7" xr:uid="{79CB6CFC-FE65-3F4E-8588-18148D00FB4C}"/>
  <tableColumns count="2">
    <tableColumn id="1" xr3:uid="{503CCC00-DB63-9F43-9C1B-21D0D53FABD2}" name="Описание" dataDxfId="2" dataCellStyle="20% — акцент1"/>
    <tableColumn id="2" xr3:uid="{8DD1A346-539A-F547-8519-0E8C579FF667}" name="Значение" dataDxfId="1" dataCellStyle="Денеж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zoomScaleNormal="100" workbookViewId="0">
      <selection activeCell="E11" sqref="E11"/>
    </sheetView>
  </sheetViews>
  <sheetFormatPr baseColWidth="10" defaultColWidth="8.83203125" defaultRowHeight="15" x14ac:dyDescent="0.2"/>
  <cols>
    <col min="1" max="1" width="40.6640625" customWidth="1"/>
    <col min="2" max="2" width="18.6640625" customWidth="1"/>
    <col min="3" max="3" width="14.1640625" customWidth="1"/>
    <col min="4" max="4" width="20.6640625" customWidth="1"/>
    <col min="5" max="5" width="22.1640625" customWidth="1"/>
  </cols>
  <sheetData>
    <row r="3" spans="1:5" ht="21" thickBot="1" x14ac:dyDescent="0.25">
      <c r="A3" s="1" t="s">
        <v>0</v>
      </c>
      <c r="B3" s="1" t="s">
        <v>1</v>
      </c>
      <c r="D3" s="3" t="s">
        <v>10</v>
      </c>
      <c r="E3" s="3" t="s">
        <v>9</v>
      </c>
    </row>
    <row r="4" spans="1:5" ht="20" thickTop="1" x14ac:dyDescent="0.2">
      <c r="A4" s="2" t="s">
        <v>2</v>
      </c>
      <c r="B4" s="8">
        <v>50000</v>
      </c>
      <c r="D4" s="4" t="s">
        <v>5</v>
      </c>
      <c r="E4" s="6">
        <f>'Yandex Cloud'!B6</f>
        <v>111988</v>
      </c>
    </row>
    <row r="5" spans="1:5" ht="19" x14ac:dyDescent="0.2">
      <c r="A5" s="2" t="s">
        <v>15</v>
      </c>
      <c r="B5" s="8">
        <v>50000</v>
      </c>
      <c r="D5" s="4" t="s">
        <v>6</v>
      </c>
      <c r="E5" s="6">
        <f>AWS!B6</f>
        <v>750386</v>
      </c>
    </row>
    <row r="6" spans="1:5" ht="19" x14ac:dyDescent="0.2">
      <c r="A6" s="2" t="s">
        <v>3</v>
      </c>
      <c r="B6" s="8">
        <v>518400000</v>
      </c>
      <c r="D6" s="4" t="s">
        <v>7</v>
      </c>
      <c r="E6" s="6">
        <f>'Google Cloud'!B6</f>
        <v>873236</v>
      </c>
    </row>
    <row r="7" spans="1:5" ht="19" x14ac:dyDescent="0.2">
      <c r="A7" s="2" t="s">
        <v>4</v>
      </c>
      <c r="B7" s="8">
        <v>10000000</v>
      </c>
      <c r="D7" s="4" t="s">
        <v>8</v>
      </c>
      <c r="E7" s="6">
        <f>'Microsoft Azure'!B6</f>
        <v>693703.92</v>
      </c>
    </row>
    <row r="9" spans="1:5" ht="21" x14ac:dyDescent="0.2">
      <c r="A9" s="9" t="s">
        <v>18</v>
      </c>
      <c r="B9" s="10">
        <v>91</v>
      </c>
    </row>
  </sheetData>
  <conditionalFormatting sqref="E4:E7">
    <cfRule type="aboveAverage" dxfId="0" priority="1" aboveAverage="0"/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topLeftCell="A5" zoomScale="87" workbookViewId="0">
      <selection activeCell="D3" sqref="D3"/>
    </sheetView>
  </sheetViews>
  <sheetFormatPr baseColWidth="10" defaultColWidth="8.83203125" defaultRowHeight="15" x14ac:dyDescent="0.2"/>
  <cols>
    <col min="1" max="1" width="16.33203125" bestFit="1" customWidth="1"/>
    <col min="2" max="2" width="15.5" customWidth="1"/>
    <col min="3" max="3" width="24.1640625" bestFit="1" customWidth="1"/>
    <col min="4" max="4" width="16.6640625" bestFit="1" customWidth="1"/>
    <col min="5" max="5" width="16.5" bestFit="1" customWidth="1"/>
  </cols>
  <sheetData>
    <row r="1" spans="1:5" ht="21" thickBot="1" x14ac:dyDescent="0.25">
      <c r="A1" s="3" t="s">
        <v>10</v>
      </c>
      <c r="B1" s="3" t="s">
        <v>11</v>
      </c>
      <c r="C1" s="3" t="s">
        <v>12</v>
      </c>
      <c r="D1" s="3" t="s">
        <v>14</v>
      </c>
      <c r="E1" s="3" t="s">
        <v>13</v>
      </c>
    </row>
    <row r="2" spans="1:5" ht="20" thickTop="1" x14ac:dyDescent="0.2">
      <c r="A2" s="4" t="s">
        <v>5</v>
      </c>
      <c r="B2" s="11">
        <f>0.5  / 'Входные данные'!B9</f>
        <v>5.4945054945054949E-3</v>
      </c>
      <c r="C2" s="11">
        <f>1  / 'Входные данные'!B9</f>
        <v>1.098901098901099E-2</v>
      </c>
      <c r="D2" s="11">
        <f>0.00007  / 'Входные данные'!B9</f>
        <v>7.6923076923076915E-7</v>
      </c>
      <c r="E2" s="11">
        <f>0.00007  / 'Входные данные'!B9</f>
        <v>7.6923076923076915E-7</v>
      </c>
    </row>
    <row r="3" spans="1:5" ht="19" x14ac:dyDescent="0.2">
      <c r="A3" s="4" t="s">
        <v>6</v>
      </c>
      <c r="B3" s="11">
        <f>2.093 / 'Входные данные'!B9</f>
        <v>2.3E-2</v>
      </c>
      <c r="C3" s="11">
        <f>8.19 / 'Входные данные'!B9</f>
        <v>0.09</v>
      </c>
      <c r="D3" s="11">
        <f>0.000455 / 'Входные данные'!B9</f>
        <v>5.0000000000000004E-6</v>
      </c>
      <c r="E3" s="11">
        <f>0.0000364 / 'Входные данные'!B9</f>
        <v>3.9999999999999998E-7</v>
      </c>
    </row>
    <row r="4" spans="1:5" ht="19" x14ac:dyDescent="0.2">
      <c r="A4" s="4" t="s">
        <v>7</v>
      </c>
      <c r="B4" s="11">
        <f>1.82 / 'Входные данные'!B9</f>
        <v>0.02</v>
      </c>
      <c r="C4" s="11">
        <f>10.92 / 'Входные данные'!B9</f>
        <v>0.12</v>
      </c>
      <c r="D4" s="11">
        <f>0.000455 / 'Входные данные'!B9</f>
        <v>5.0000000000000004E-6</v>
      </c>
      <c r="E4" s="11">
        <f>0.0000364 / 'Входные данные'!B9</f>
        <v>3.9999999999999998E-7</v>
      </c>
    </row>
    <row r="5" spans="1:5" ht="19" x14ac:dyDescent="0.2">
      <c r="A5" s="4" t="s">
        <v>8</v>
      </c>
      <c r="B5" s="11">
        <f>1.8928 / 'Входные данные'!B9</f>
        <v>2.0799999999999999E-2</v>
      </c>
      <c r="C5" s="11">
        <f>7.917 / 'Входные данные'!B9</f>
        <v>8.6999999999999994E-2</v>
      </c>
      <c r="D5" s="11">
        <f>0.0003913 / 'Входные данные'!B9</f>
        <v>4.3000000000000003E-6</v>
      </c>
      <c r="E5" s="11">
        <f>0.0000364 / 'Входные данные'!B9</f>
        <v>3.9999999999999998E-7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40.6640625" customWidth="1"/>
    <col min="2" max="3" width="14.83203125" bestFit="1" customWidth="1"/>
  </cols>
  <sheetData>
    <row r="1" spans="1:3" ht="21" thickBot="1" x14ac:dyDescent="0.25">
      <c r="A1" s="3" t="s">
        <v>0</v>
      </c>
      <c r="B1" s="3" t="s">
        <v>19</v>
      </c>
      <c r="C1" s="3" t="s">
        <v>20</v>
      </c>
    </row>
    <row r="2" spans="1:3" ht="20" thickTop="1" x14ac:dyDescent="0.2">
      <c r="A2" s="4" t="s">
        <v>11</v>
      </c>
      <c r="B2" s="6">
        <f>'Входные данные'!B4 * Цены!B2 * 'Входные данные'!B9</f>
        <v>25000</v>
      </c>
      <c r="C2" s="11">
        <f>B2 / 'Входные данные'!B9</f>
        <v>274.72527472527474</v>
      </c>
    </row>
    <row r="3" spans="1:3" ht="19" x14ac:dyDescent="0.2">
      <c r="A3" s="4" t="s">
        <v>12</v>
      </c>
      <c r="B3" s="6">
        <f>'Входные данные'!B5 * Цены!C2 * 'Входные данные'!B9</f>
        <v>50000</v>
      </c>
      <c r="C3" s="11">
        <f>B3 / 'Входные данные'!B9</f>
        <v>549.45054945054949</v>
      </c>
    </row>
    <row r="4" spans="1:3" ht="19" x14ac:dyDescent="0.2">
      <c r="A4" s="4" t="s">
        <v>16</v>
      </c>
      <c r="B4" s="6">
        <f>'Входные данные'!B6 * Цены!D2 * 'Входные данные'!B9</f>
        <v>36287.999999999993</v>
      </c>
      <c r="C4" s="11">
        <f>B4 / 'Входные данные'!B9</f>
        <v>398.76923076923072</v>
      </c>
    </row>
    <row r="5" spans="1:3" ht="19" x14ac:dyDescent="0.2">
      <c r="A5" s="15" t="s">
        <v>17</v>
      </c>
      <c r="B5" s="13">
        <f>'Входные данные'!B7 * Цены!E2 * 'Входные данные'!B9</f>
        <v>699.99999999999989</v>
      </c>
      <c r="C5" s="14">
        <f>B5 / 'Входные данные'!B9</f>
        <v>7.6923076923076907</v>
      </c>
    </row>
    <row r="6" spans="1:3" ht="20" thickBot="1" x14ac:dyDescent="0.25">
      <c r="A6" s="5" t="s">
        <v>9</v>
      </c>
      <c r="B6" s="7">
        <f>B2 + B3 + B4 + B5</f>
        <v>111988</v>
      </c>
      <c r="C6" s="12">
        <f>C2 + C3 + C4 + C5</f>
        <v>1230.6373626373625</v>
      </c>
    </row>
    <row r="7" spans="1:3" ht="16" thickTop="1" x14ac:dyDescent="0.2"/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0.6640625" customWidth="1"/>
    <col min="2" max="2" width="20.1640625" bestFit="1" customWidth="1"/>
    <col min="3" max="3" width="19.6640625" bestFit="1" customWidth="1"/>
  </cols>
  <sheetData>
    <row r="1" spans="1:3" ht="21" thickBot="1" x14ac:dyDescent="0.25">
      <c r="A1" s="3" t="s">
        <v>0</v>
      </c>
      <c r="B1" s="3" t="s">
        <v>19</v>
      </c>
      <c r="C1" s="3" t="s">
        <v>20</v>
      </c>
    </row>
    <row r="2" spans="1:3" ht="20" thickTop="1" x14ac:dyDescent="0.2">
      <c r="A2" s="4" t="s">
        <v>11</v>
      </c>
      <c r="B2" s="6">
        <f>C2 * 'Входные данные'!B9</f>
        <v>104650</v>
      </c>
      <c r="C2" s="11">
        <f>'Входные данные'!B4 * Цены!B3</f>
        <v>1150</v>
      </c>
    </row>
    <row r="3" spans="1:3" ht="19" x14ac:dyDescent="0.2">
      <c r="A3" s="4" t="s">
        <v>12</v>
      </c>
      <c r="B3" s="6">
        <f>C3 * 'Входные данные'!B9</f>
        <v>409500</v>
      </c>
      <c r="C3" s="11">
        <f>'Входные данные'!B5 * Цены!C3</f>
        <v>4500</v>
      </c>
    </row>
    <row r="4" spans="1:3" ht="19" x14ac:dyDescent="0.2">
      <c r="A4" s="4" t="s">
        <v>16</v>
      </c>
      <c r="B4" s="6">
        <f>C4 * 'Входные данные'!B9</f>
        <v>235872</v>
      </c>
      <c r="C4" s="11">
        <f>'Входные данные'!B6 * Цены!D3</f>
        <v>2592</v>
      </c>
    </row>
    <row r="5" spans="1:3" ht="19" x14ac:dyDescent="0.2">
      <c r="A5" s="15" t="s">
        <v>17</v>
      </c>
      <c r="B5" s="6">
        <f>C5 * 'Входные данные'!B9</f>
        <v>364</v>
      </c>
      <c r="C5" s="11">
        <f>'Входные данные'!B7 * Цены!E3</f>
        <v>4</v>
      </c>
    </row>
    <row r="6" spans="1:3" ht="20" thickBot="1" x14ac:dyDescent="0.25">
      <c r="A6" s="5" t="s">
        <v>9</v>
      </c>
      <c r="B6" s="7">
        <f>B2 + B3 + B4 + B5</f>
        <v>750386</v>
      </c>
      <c r="C6" s="12">
        <f>C2 + C3 + C4 + C5</f>
        <v>8246</v>
      </c>
    </row>
    <row r="7" spans="1:3" ht="16" thickTop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40.6640625" customWidth="1"/>
    <col min="2" max="2" width="19.5" customWidth="1"/>
    <col min="3" max="3" width="22.1640625" customWidth="1"/>
  </cols>
  <sheetData>
    <row r="1" spans="1:3" ht="21" thickBot="1" x14ac:dyDescent="0.25">
      <c r="A1" s="3" t="s">
        <v>0</v>
      </c>
      <c r="B1" s="3" t="s">
        <v>19</v>
      </c>
      <c r="C1" s="3" t="s">
        <v>20</v>
      </c>
    </row>
    <row r="2" spans="1:3" ht="20" thickTop="1" x14ac:dyDescent="0.2">
      <c r="A2" s="4" t="s">
        <v>11</v>
      </c>
      <c r="B2" s="6">
        <f>C2 * 'Входные данные'!B9</f>
        <v>91000</v>
      </c>
      <c r="C2" s="11">
        <f>'Входные данные'!B4 * Цены!B4</f>
        <v>1000</v>
      </c>
    </row>
    <row r="3" spans="1:3" ht="19" x14ac:dyDescent="0.2">
      <c r="A3" s="4" t="s">
        <v>12</v>
      </c>
      <c r="B3" s="6">
        <f>C3 * 'Входные данные'!B9</f>
        <v>546000</v>
      </c>
      <c r="C3" s="11">
        <f>'Входные данные'!B5 * Цены!C4</f>
        <v>6000</v>
      </c>
    </row>
    <row r="4" spans="1:3" ht="19" x14ac:dyDescent="0.2">
      <c r="A4" s="4" t="s">
        <v>16</v>
      </c>
      <c r="B4" s="6">
        <f>C4 * 'Входные данные'!B9</f>
        <v>235872</v>
      </c>
      <c r="C4" s="11">
        <f>'Входные данные'!B6 * Цены!D4</f>
        <v>2592</v>
      </c>
    </row>
    <row r="5" spans="1:3" ht="19" x14ac:dyDescent="0.2">
      <c r="A5" s="4" t="s">
        <v>17</v>
      </c>
      <c r="B5" s="6">
        <f>C5 * 'Входные данные'!B9</f>
        <v>364</v>
      </c>
      <c r="C5" s="11">
        <f>'Входные данные'!B7 * Цены!E4</f>
        <v>4</v>
      </c>
    </row>
    <row r="6" spans="1:3" ht="20" thickBot="1" x14ac:dyDescent="0.25">
      <c r="A6" s="5" t="s">
        <v>9</v>
      </c>
      <c r="B6" s="7">
        <f>B2 + B3 + B4 + B5</f>
        <v>873236</v>
      </c>
      <c r="C6" s="12">
        <f>C2 + C3 + C4 + C5</f>
        <v>9596</v>
      </c>
    </row>
    <row r="7" spans="1:3" ht="16" thickTop="1" x14ac:dyDescent="0.2"/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40.6640625" customWidth="1"/>
    <col min="2" max="2" width="19" customWidth="1"/>
    <col min="3" max="3" width="19.33203125" customWidth="1"/>
  </cols>
  <sheetData>
    <row r="1" spans="1:3" ht="21" thickBot="1" x14ac:dyDescent="0.25">
      <c r="A1" s="3" t="s">
        <v>0</v>
      </c>
      <c r="B1" s="3" t="s">
        <v>19</v>
      </c>
      <c r="C1" s="3" t="s">
        <v>20</v>
      </c>
    </row>
    <row r="2" spans="1:3" ht="20" thickTop="1" x14ac:dyDescent="0.2">
      <c r="A2" s="4" t="s">
        <v>11</v>
      </c>
      <c r="B2" s="6">
        <f>C2 * 'Входные данные'!B9</f>
        <v>94640</v>
      </c>
      <c r="C2" s="11">
        <f>'Входные данные'!B4 * Цены!B5</f>
        <v>1040</v>
      </c>
    </row>
    <row r="3" spans="1:3" ht="19" x14ac:dyDescent="0.2">
      <c r="A3" s="4" t="s">
        <v>12</v>
      </c>
      <c r="B3" s="6">
        <f>C3 * 'Входные данные'!B9</f>
        <v>395850</v>
      </c>
      <c r="C3" s="11">
        <f>'Входные данные'!B5 * Цены!C5</f>
        <v>4350</v>
      </c>
    </row>
    <row r="4" spans="1:3" ht="19" x14ac:dyDescent="0.2">
      <c r="A4" s="4" t="s">
        <v>16</v>
      </c>
      <c r="B4" s="6">
        <f>C4 * 'Входные данные'!B9</f>
        <v>202849.92000000004</v>
      </c>
      <c r="C4" s="11">
        <f>'Входные данные'!B6 * Цены!D5</f>
        <v>2229.1200000000003</v>
      </c>
    </row>
    <row r="5" spans="1:3" ht="19" x14ac:dyDescent="0.2">
      <c r="A5" s="4" t="s">
        <v>17</v>
      </c>
      <c r="B5" s="6">
        <f>C5 * 'Входные данные'!B9</f>
        <v>364</v>
      </c>
      <c r="C5" s="11">
        <f>'Входные данные'!B7 * Цены!E5</f>
        <v>4</v>
      </c>
    </row>
    <row r="6" spans="1:3" ht="20" thickBot="1" x14ac:dyDescent="0.25">
      <c r="A6" s="5" t="s">
        <v>9</v>
      </c>
      <c r="B6" s="7">
        <f>B2 + B3 + B4 + B5</f>
        <v>693703.92</v>
      </c>
      <c r="C6" s="12">
        <f>C2 + C3 + C4 + C5</f>
        <v>7623.1200000000008</v>
      </c>
    </row>
    <row r="7" spans="1:3" ht="16" thickTop="1" x14ac:dyDescent="0.2"/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Входные данные</vt:lpstr>
      <vt:lpstr>Цены</vt:lpstr>
      <vt:lpstr>Yandex Cloud</vt:lpstr>
      <vt:lpstr>AWS</vt:lpstr>
      <vt:lpstr>Google Cloud</vt:lpstr>
      <vt:lpstr>Microsoft 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2024-07-28T15:06:13Z</dcterms:created>
  <dcterms:modified xsi:type="dcterms:W3CDTF">2024-12-22T10:51:19Z</dcterms:modified>
</cp:coreProperties>
</file>