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 a="1"/>
  <c r="N2" i="1" s="1"/>
  <c r="M2" i="1"/>
  <c r="Q2" i="1" l="1"/>
  <c r="P2" i="1"/>
  <c r="H3" i="1" l="1"/>
  <c r="D3" i="1"/>
  <c r="J3" i="1"/>
  <c r="F3" i="1"/>
  <c r="B3" i="1"/>
  <c r="G3" i="1"/>
  <c r="E3" i="1"/>
  <c r="K3" i="1"/>
  <c r="C3" i="1"/>
  <c r="I3" i="1"/>
  <c r="M3" i="1" l="1"/>
  <c r="N3" i="1"/>
  <c r="P3" i="1" l="1"/>
  <c r="Q3" i="1"/>
  <c r="J4" i="1" l="1"/>
  <c r="F4" i="1"/>
  <c r="B4" i="1"/>
  <c r="H4" i="1"/>
  <c r="D4" i="1"/>
  <c r="I4" i="1"/>
  <c r="G4" i="1"/>
  <c r="E4" i="1"/>
  <c r="K4" i="1"/>
  <c r="C4" i="1"/>
  <c r="M4" i="1" l="1"/>
  <c r="N4" i="1"/>
  <c r="P4" i="1" l="1"/>
  <c r="Q4" i="1"/>
  <c r="H5" i="1" l="1"/>
  <c r="D5" i="1"/>
  <c r="J5" i="1"/>
  <c r="F5" i="1"/>
  <c r="B5" i="1"/>
  <c r="K5" i="1"/>
  <c r="C5" i="1"/>
  <c r="I5" i="1"/>
  <c r="G5" i="1"/>
  <c r="E5" i="1"/>
  <c r="M5" i="1" l="1"/>
  <c r="N5" i="1"/>
  <c r="P5" i="1" l="1"/>
  <c r="Q5" i="1"/>
  <c r="J6" i="1" l="1"/>
  <c r="F6" i="1"/>
  <c r="B6" i="1"/>
  <c r="H6" i="1"/>
  <c r="D6" i="1"/>
  <c r="E6" i="1"/>
  <c r="K6" i="1"/>
  <c r="C6" i="1"/>
  <c r="I6" i="1"/>
  <c r="G6" i="1"/>
  <c r="M6" i="1" l="1"/>
  <c r="N6" i="1"/>
  <c r="P6" i="1" l="1"/>
  <c r="Q6" i="1"/>
  <c r="H7" i="1" l="1"/>
  <c r="D7" i="1"/>
  <c r="K7" i="1"/>
  <c r="C7" i="1"/>
  <c r="G7" i="1"/>
  <c r="J7" i="1"/>
  <c r="F7" i="1"/>
  <c r="B7" i="1"/>
  <c r="I7" i="1"/>
  <c r="E7" i="1"/>
  <c r="M7" i="1" l="1"/>
  <c r="N7" i="1"/>
  <c r="Q7" i="1" l="1"/>
  <c r="P7" i="1"/>
  <c r="J8" i="1" l="1"/>
  <c r="F8" i="1"/>
  <c r="B8" i="1"/>
  <c r="I8" i="1"/>
  <c r="E8" i="1"/>
  <c r="H8" i="1"/>
  <c r="D8" i="1"/>
  <c r="K8" i="1"/>
  <c r="G8" i="1"/>
  <c r="C8" i="1"/>
  <c r="N8" i="1" l="1"/>
  <c r="M8" i="1"/>
  <c r="P8" i="1" l="1"/>
  <c r="Q8" i="1"/>
  <c r="H9" i="1" l="1"/>
  <c r="D9" i="1"/>
  <c r="G9" i="1"/>
  <c r="C9" i="1"/>
  <c r="K9" i="1"/>
  <c r="J9" i="1"/>
  <c r="F9" i="1"/>
  <c r="B9" i="1"/>
  <c r="I9" i="1"/>
  <c r="E9" i="1"/>
  <c r="M9" i="1" l="1"/>
  <c r="N9" i="1"/>
  <c r="Q9" i="1" l="1"/>
  <c r="P9" i="1"/>
  <c r="J10" i="1" l="1"/>
  <c r="F10" i="1"/>
  <c r="B10" i="1"/>
  <c r="I10" i="1"/>
  <c r="E10" i="1"/>
  <c r="H10" i="1"/>
  <c r="D10" i="1"/>
  <c r="C10" i="1"/>
  <c r="K10" i="1"/>
  <c r="G10" i="1"/>
  <c r="N10" i="1" l="1"/>
  <c r="M10" i="1"/>
  <c r="P10" i="1" l="1"/>
  <c r="Q10" i="1"/>
  <c r="H11" i="1" l="1"/>
  <c r="D11" i="1"/>
  <c r="K11" i="1"/>
  <c r="G11" i="1"/>
  <c r="C11" i="1"/>
  <c r="J11" i="1"/>
  <c r="F11" i="1"/>
  <c r="B11" i="1"/>
  <c r="I11" i="1"/>
  <c r="E11" i="1"/>
  <c r="M11" i="1" l="1"/>
  <c r="N11" i="1"/>
  <c r="Q11" i="1" l="1"/>
  <c r="P11" i="1"/>
  <c r="J12" i="1" l="1"/>
  <c r="F12" i="1"/>
  <c r="B12" i="1"/>
  <c r="E12" i="1"/>
  <c r="I12" i="1"/>
  <c r="H12" i="1"/>
  <c r="D12" i="1"/>
  <c r="K12" i="1"/>
  <c r="G12" i="1"/>
  <c r="C12" i="1"/>
  <c r="N12" i="1" l="1"/>
  <c r="M12" i="1"/>
  <c r="P12" i="1" l="1"/>
  <c r="Q12" i="1"/>
  <c r="H13" i="1" l="1"/>
  <c r="D13" i="1"/>
  <c r="G13" i="1"/>
  <c r="K13" i="1"/>
  <c r="C13" i="1"/>
  <c r="J13" i="1"/>
  <c r="F13" i="1"/>
  <c r="B13" i="1"/>
  <c r="I13" i="1"/>
  <c r="E13" i="1"/>
  <c r="M13" i="1" l="1"/>
  <c r="N13" i="1"/>
  <c r="Q13" i="1" l="1"/>
  <c r="P13" i="1"/>
  <c r="J14" i="1" l="1"/>
  <c r="F14" i="1"/>
  <c r="B14" i="1"/>
  <c r="I14" i="1"/>
  <c r="E14" i="1"/>
  <c r="H14" i="1"/>
  <c r="D14" i="1"/>
  <c r="K14" i="1"/>
  <c r="G14" i="1"/>
  <c r="C14" i="1"/>
  <c r="N14" i="1" l="1"/>
  <c r="M14" i="1"/>
  <c r="P14" i="1" l="1"/>
  <c r="Q14" i="1"/>
  <c r="H15" i="1" l="1"/>
  <c r="D15" i="1"/>
  <c r="K15" i="1"/>
  <c r="C15" i="1"/>
  <c r="G15" i="1"/>
  <c r="J15" i="1"/>
  <c r="F15" i="1"/>
  <c r="B15" i="1"/>
  <c r="I15" i="1"/>
  <c r="E15" i="1"/>
  <c r="M15" i="1" l="1"/>
  <c r="N15" i="1"/>
  <c r="Q15" i="1" l="1"/>
  <c r="P15" i="1"/>
  <c r="J16" i="1" l="1"/>
  <c r="F16" i="1"/>
  <c r="B16" i="1"/>
  <c r="I16" i="1"/>
  <c r="E16" i="1"/>
  <c r="H16" i="1"/>
  <c r="D16" i="1"/>
  <c r="K16" i="1"/>
  <c r="G16" i="1"/>
  <c r="C16" i="1"/>
  <c r="N16" i="1" l="1"/>
  <c r="M16" i="1"/>
  <c r="P16" i="1" l="1"/>
  <c r="Q16" i="1"/>
  <c r="H17" i="1" l="1"/>
  <c r="D17" i="1"/>
  <c r="K17" i="1"/>
  <c r="G17" i="1"/>
  <c r="C17" i="1"/>
  <c r="J17" i="1"/>
  <c r="F17" i="1"/>
  <c r="B17" i="1"/>
  <c r="I17" i="1"/>
  <c r="E17" i="1"/>
  <c r="M17" i="1" l="1"/>
  <c r="N17" i="1"/>
  <c r="Q17" i="1" l="1"/>
  <c r="P17" i="1"/>
  <c r="J18" i="1" l="1"/>
  <c r="F18" i="1"/>
  <c r="B18" i="1"/>
  <c r="I18" i="1"/>
  <c r="E18" i="1"/>
  <c r="H18" i="1"/>
  <c r="D18" i="1"/>
  <c r="K18" i="1"/>
  <c r="G18" i="1"/>
  <c r="C18" i="1"/>
  <c r="N18" i="1" l="1"/>
  <c r="M18" i="1"/>
  <c r="P18" i="1" l="1"/>
  <c r="Q18" i="1"/>
  <c r="H19" i="1" l="1"/>
  <c r="D19" i="1"/>
  <c r="K19" i="1"/>
  <c r="G19" i="1"/>
  <c r="C19" i="1"/>
  <c r="J19" i="1"/>
  <c r="F19" i="1"/>
  <c r="B19" i="1"/>
  <c r="I19" i="1"/>
  <c r="E19" i="1"/>
  <c r="M19" i="1" l="1"/>
  <c r="N19" i="1"/>
  <c r="Q19" i="1" l="1"/>
  <c r="P19" i="1"/>
</calcChain>
</file>

<file path=xl/comments1.xml><?xml version="1.0" encoding="utf-8"?>
<comments xmlns="http://schemas.openxmlformats.org/spreadsheetml/2006/main">
  <authors>
    <author>Prakash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Prakash:</t>
        </r>
        <r>
          <rPr>
            <sz val="9"/>
            <color indexed="81"/>
            <rFont val="Tahoma"/>
            <family val="2"/>
          </rPr>
          <t xml:space="preserve">
Median of initial values</t>
        </r>
      </text>
    </comment>
  </commentList>
</comments>
</file>

<file path=xl/sharedStrings.xml><?xml version="1.0" encoding="utf-8"?>
<sst xmlns="http://schemas.openxmlformats.org/spreadsheetml/2006/main" count="10" uniqueCount="10">
  <si>
    <t>k</t>
  </si>
  <si>
    <t xml:space="preserve">Upper </t>
  </si>
  <si>
    <t>Lower</t>
  </si>
  <si>
    <t>Theta</t>
  </si>
  <si>
    <t>Initial</t>
  </si>
  <si>
    <t>Data Source: Notes on Statistics and Data Quality for Analytical Chemists, Page Numbers: 137-138</t>
  </si>
  <si>
    <t>Std dev Robust</t>
  </si>
  <si>
    <t>Mean Robust</t>
  </si>
  <si>
    <t>Data</t>
  </si>
  <si>
    <t>Iteration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</si>
</sst>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Symbol"/>
      <family val="1"/>
      <charset val="2"/>
    </font>
    <font>
      <sz val="11"/>
      <color theme="1"/>
      <name val="Bahnschrift SemiLight SemiCo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5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323850</xdr:colOff>
      <xdr:row>0</xdr:row>
      <xdr:rowOff>9525</xdr:rowOff>
    </xdr:from>
    <xdr:ext cx="65" cy="172227"/>
    <xdr:sp macro="" textlink="">
      <xdr:nvSpPr>
        <xdr:cNvPr id="2" name="TextBox 1"/>
        <xdr:cNvSpPr txBox="1"/>
      </xdr:nvSpPr>
      <xdr:spPr>
        <a:xfrm>
          <a:off x="10363200" y="9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23"/>
  <sheetViews>
    <sheetView tabSelected="1" workbookViewId="0">
      <selection activeCell="L15" sqref="L15"/>
    </sheetView>
  </sheetViews>
  <sheetFormatPr defaultRowHeight="14.25" x14ac:dyDescent="0.2"/>
  <cols>
    <col min="1" max="1" width="9.375" customWidth="1"/>
    <col min="2" max="11" width="11.375" bestFit="1" customWidth="1"/>
  </cols>
  <sheetData>
    <row r="1" spans="1:18" ht="30" x14ac:dyDescent="0.25">
      <c r="A1" s="9" t="s">
        <v>9</v>
      </c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  <c r="M1" s="7" t="s">
        <v>7</v>
      </c>
      <c r="N1" s="7" t="s">
        <v>6</v>
      </c>
      <c r="O1" s="8" t="s">
        <v>0</v>
      </c>
      <c r="P1" s="8" t="s">
        <v>1</v>
      </c>
      <c r="Q1" s="8" t="s">
        <v>2</v>
      </c>
      <c r="R1" s="8" t="s">
        <v>3</v>
      </c>
    </row>
    <row r="2" spans="1:18" x14ac:dyDescent="0.2">
      <c r="A2" s="10" t="s">
        <v>4</v>
      </c>
      <c r="B2" s="12">
        <v>130</v>
      </c>
      <c r="C2" s="12">
        <v>143</v>
      </c>
      <c r="D2" s="12">
        <v>145</v>
      </c>
      <c r="E2" s="12">
        <v>147</v>
      </c>
      <c r="F2" s="12">
        <v>148</v>
      </c>
      <c r="G2" s="12">
        <v>151</v>
      </c>
      <c r="H2" s="12">
        <v>153</v>
      </c>
      <c r="I2" s="12">
        <v>157</v>
      </c>
      <c r="J2" s="12">
        <v>163</v>
      </c>
      <c r="K2" s="12">
        <v>183</v>
      </c>
      <c r="M2" s="2">
        <f>MEDIAN(B2:K2)</f>
        <v>149.5</v>
      </c>
      <c r="N2" s="2">
        <f t="array" ref="N2">MEDIAN(ABS((B2:K2)-MEDIAN(B2:K2)))*1.4825</f>
        <v>8.1537499999999987</v>
      </c>
      <c r="O2" s="2">
        <v>1.5</v>
      </c>
      <c r="P2" s="2">
        <f>M2+(O2*N2)</f>
        <v>161.730625</v>
      </c>
      <c r="Q2" s="2">
        <f>M2-(O2*N2)</f>
        <v>137.269375</v>
      </c>
      <c r="R2" s="2">
        <v>0.88200000000000001</v>
      </c>
    </row>
    <row r="3" spans="1:18" x14ac:dyDescent="0.2">
      <c r="A3" s="10">
        <v>1</v>
      </c>
      <c r="B3" s="12">
        <f>IF(AND($Q2&lt;B$2,B$2&lt;$P2),B$2,IF(B$2&lt;$Q2,$Q2,IF(B$2&gt;$P2,$P2)))</f>
        <v>137.269375</v>
      </c>
      <c r="C3" s="12">
        <f t="shared" ref="C3:K18" si="0">IF(AND($Q2&lt;C$2,C$2&lt;$P2),C$2,IF(C$2&lt;$Q2,$Q2,IF(C$2&gt;$P2,$P2)))</f>
        <v>143</v>
      </c>
      <c r="D3" s="12">
        <f t="shared" si="0"/>
        <v>145</v>
      </c>
      <c r="E3" s="12">
        <f t="shared" si="0"/>
        <v>147</v>
      </c>
      <c r="F3" s="12">
        <f t="shared" si="0"/>
        <v>148</v>
      </c>
      <c r="G3" s="12">
        <f t="shared" si="0"/>
        <v>151</v>
      </c>
      <c r="H3" s="12">
        <f t="shared" si="0"/>
        <v>153</v>
      </c>
      <c r="I3" s="12">
        <f t="shared" si="0"/>
        <v>157</v>
      </c>
      <c r="J3" s="12">
        <f t="shared" si="0"/>
        <v>161.730625</v>
      </c>
      <c r="K3" s="12">
        <f t="shared" si="0"/>
        <v>161.730625</v>
      </c>
      <c r="M3" s="2">
        <f>AVERAGE(B3:K3)</f>
        <v>150.47306249999997</v>
      </c>
      <c r="N3" s="2">
        <f>_xlfn.STDEV.S(B3:K3)/$R$2</f>
        <v>9.1099383819200188</v>
      </c>
      <c r="O3" s="2">
        <v>1.5</v>
      </c>
      <c r="P3" s="2">
        <f t="shared" ref="P3:P19" si="1">M3+(O3*N3)</f>
        <v>164.13797007287999</v>
      </c>
      <c r="Q3" s="2">
        <f t="shared" ref="Q3:Q19" si="2">M3-(O3*N3)</f>
        <v>136.80815492711994</v>
      </c>
      <c r="R3" s="2"/>
    </row>
    <row r="4" spans="1:18" x14ac:dyDescent="0.2">
      <c r="A4" s="10">
        <v>2</v>
      </c>
      <c r="B4" s="12">
        <f t="shared" ref="B4:K19" si="3">IF(AND($Q3&lt;B$2,B$2&lt;$P3),B$2,IF(B$2&lt;$Q3,$Q3,IF(B$2&gt;$P3,$P3)))</f>
        <v>136.80815492711994</v>
      </c>
      <c r="C4" s="12">
        <f t="shared" si="0"/>
        <v>143</v>
      </c>
      <c r="D4" s="12">
        <f t="shared" si="0"/>
        <v>145</v>
      </c>
      <c r="E4" s="12">
        <f t="shared" si="0"/>
        <v>147</v>
      </c>
      <c r="F4" s="12">
        <f t="shared" si="0"/>
        <v>148</v>
      </c>
      <c r="G4" s="12">
        <f t="shared" si="0"/>
        <v>151</v>
      </c>
      <c r="H4" s="12">
        <f t="shared" si="0"/>
        <v>153</v>
      </c>
      <c r="I4" s="12">
        <f t="shared" si="0"/>
        <v>157</v>
      </c>
      <c r="J4" s="12">
        <f t="shared" si="0"/>
        <v>163</v>
      </c>
      <c r="K4" s="12">
        <f t="shared" si="0"/>
        <v>164.13797007287999</v>
      </c>
      <c r="M4" s="2">
        <f t="shared" ref="M4:M19" si="4">AVERAGE(B4:K4)</f>
        <v>150.79461250000003</v>
      </c>
      <c r="N4" s="2">
        <f t="shared" ref="N4:N19" si="5">_xlfn.STDEV.S(B4:K4)/$R$2</f>
        <v>9.8739526071361983</v>
      </c>
      <c r="O4" s="2">
        <v>1.5</v>
      </c>
      <c r="P4" s="2">
        <f t="shared" si="1"/>
        <v>165.60554141070432</v>
      </c>
      <c r="Q4" s="2">
        <f t="shared" si="2"/>
        <v>135.98368358929574</v>
      </c>
      <c r="R4" s="2"/>
    </row>
    <row r="5" spans="1:18" x14ac:dyDescent="0.2">
      <c r="A5" s="10">
        <v>3</v>
      </c>
      <c r="B5" s="12">
        <f t="shared" si="3"/>
        <v>135.98368358929574</v>
      </c>
      <c r="C5" s="12">
        <f t="shared" si="0"/>
        <v>143</v>
      </c>
      <c r="D5" s="12">
        <f t="shared" si="0"/>
        <v>145</v>
      </c>
      <c r="E5" s="12">
        <f t="shared" si="0"/>
        <v>147</v>
      </c>
      <c r="F5" s="12">
        <f t="shared" si="0"/>
        <v>148</v>
      </c>
      <c r="G5" s="12">
        <f t="shared" si="0"/>
        <v>151</v>
      </c>
      <c r="H5" s="12">
        <f t="shared" si="0"/>
        <v>153</v>
      </c>
      <c r="I5" s="12">
        <f t="shared" si="0"/>
        <v>157</v>
      </c>
      <c r="J5" s="12">
        <f t="shared" si="0"/>
        <v>163</v>
      </c>
      <c r="K5" s="12">
        <f t="shared" si="0"/>
        <v>165.60554141070432</v>
      </c>
      <c r="M5" s="2">
        <f t="shared" si="4"/>
        <v>150.85892250000001</v>
      </c>
      <c r="N5" s="2">
        <f t="shared" si="5"/>
        <v>10.33352411945595</v>
      </c>
      <c r="O5" s="2">
        <v>1.5</v>
      </c>
      <c r="P5" s="2">
        <f t="shared" si="1"/>
        <v>166.35920867918392</v>
      </c>
      <c r="Q5" s="2">
        <f t="shared" si="2"/>
        <v>135.35863632081609</v>
      </c>
      <c r="R5" s="2"/>
    </row>
    <row r="6" spans="1:18" x14ac:dyDescent="0.2">
      <c r="A6" s="10">
        <v>4</v>
      </c>
      <c r="B6" s="12">
        <f t="shared" si="3"/>
        <v>135.35863632081609</v>
      </c>
      <c r="C6" s="12">
        <f t="shared" si="0"/>
        <v>143</v>
      </c>
      <c r="D6" s="12">
        <f t="shared" si="0"/>
        <v>145</v>
      </c>
      <c r="E6" s="12">
        <f t="shared" si="0"/>
        <v>147</v>
      </c>
      <c r="F6" s="12">
        <f t="shared" si="0"/>
        <v>148</v>
      </c>
      <c r="G6" s="12">
        <f t="shared" si="0"/>
        <v>151</v>
      </c>
      <c r="H6" s="12">
        <f t="shared" si="0"/>
        <v>153</v>
      </c>
      <c r="I6" s="12">
        <f t="shared" si="0"/>
        <v>157</v>
      </c>
      <c r="J6" s="12">
        <f t="shared" si="0"/>
        <v>163</v>
      </c>
      <c r="K6" s="12">
        <f t="shared" si="0"/>
        <v>166.35920867918392</v>
      </c>
      <c r="M6" s="2">
        <f t="shared" si="4"/>
        <v>150.87178449999999</v>
      </c>
      <c r="N6" s="2">
        <f t="shared" si="5"/>
        <v>10.61834516857089</v>
      </c>
      <c r="O6" s="2">
        <v>1.5</v>
      </c>
      <c r="P6" s="2">
        <f t="shared" si="1"/>
        <v>166.79930225285634</v>
      </c>
      <c r="Q6" s="2">
        <f t="shared" si="2"/>
        <v>134.94426674714364</v>
      </c>
      <c r="R6" s="2"/>
    </row>
    <row r="7" spans="1:18" x14ac:dyDescent="0.2">
      <c r="A7" s="10">
        <v>5</v>
      </c>
      <c r="B7" s="12">
        <f t="shared" si="3"/>
        <v>134.94426674714364</v>
      </c>
      <c r="C7" s="12">
        <f t="shared" si="0"/>
        <v>143</v>
      </c>
      <c r="D7" s="12">
        <f t="shared" si="0"/>
        <v>145</v>
      </c>
      <c r="E7" s="12">
        <f t="shared" si="0"/>
        <v>147</v>
      </c>
      <c r="F7" s="12">
        <f t="shared" si="0"/>
        <v>148</v>
      </c>
      <c r="G7" s="12">
        <f t="shared" si="0"/>
        <v>151</v>
      </c>
      <c r="H7" s="12">
        <f t="shared" si="0"/>
        <v>153</v>
      </c>
      <c r="I7" s="12">
        <f t="shared" si="0"/>
        <v>157</v>
      </c>
      <c r="J7" s="12">
        <f t="shared" si="0"/>
        <v>163</v>
      </c>
      <c r="K7" s="12">
        <f t="shared" si="0"/>
        <v>166.79930225285634</v>
      </c>
      <c r="M7" s="2">
        <f t="shared" si="4"/>
        <v>150.87435689999998</v>
      </c>
      <c r="N7" s="2">
        <f t="shared" si="5"/>
        <v>10.797441724449079</v>
      </c>
      <c r="O7" s="2">
        <v>1.5</v>
      </c>
      <c r="P7" s="2">
        <f t="shared" si="1"/>
        <v>167.07051948667359</v>
      </c>
      <c r="Q7" s="2">
        <f t="shared" si="2"/>
        <v>134.67819431332637</v>
      </c>
      <c r="R7" s="2"/>
    </row>
    <row r="8" spans="1:18" x14ac:dyDescent="0.2">
      <c r="A8" s="10">
        <v>6</v>
      </c>
      <c r="B8" s="12">
        <f t="shared" si="3"/>
        <v>134.67819431332637</v>
      </c>
      <c r="C8" s="12">
        <f t="shared" si="0"/>
        <v>143</v>
      </c>
      <c r="D8" s="12">
        <f t="shared" si="0"/>
        <v>145</v>
      </c>
      <c r="E8" s="12">
        <f t="shared" si="0"/>
        <v>147</v>
      </c>
      <c r="F8" s="12">
        <f t="shared" si="0"/>
        <v>148</v>
      </c>
      <c r="G8" s="12">
        <f t="shared" si="0"/>
        <v>151</v>
      </c>
      <c r="H8" s="12">
        <f t="shared" si="0"/>
        <v>153</v>
      </c>
      <c r="I8" s="12">
        <f t="shared" si="0"/>
        <v>157</v>
      </c>
      <c r="J8" s="12">
        <f t="shared" si="0"/>
        <v>163</v>
      </c>
      <c r="K8" s="12">
        <f t="shared" si="0"/>
        <v>167.07051948667359</v>
      </c>
      <c r="M8" s="2">
        <f t="shared" si="4"/>
        <v>150.87487138</v>
      </c>
      <c r="N8" s="2">
        <f t="shared" si="5"/>
        <v>10.911001629985414</v>
      </c>
      <c r="O8" s="2">
        <v>1.5</v>
      </c>
      <c r="P8" s="2">
        <f t="shared" si="1"/>
        <v>167.24137382497813</v>
      </c>
      <c r="Q8" s="2">
        <f t="shared" si="2"/>
        <v>134.50836893502188</v>
      </c>
      <c r="R8" s="2"/>
    </row>
    <row r="9" spans="1:18" x14ac:dyDescent="0.2">
      <c r="A9" s="10">
        <v>7</v>
      </c>
      <c r="B9" s="12">
        <f t="shared" si="3"/>
        <v>134.50836893502188</v>
      </c>
      <c r="C9" s="12">
        <f t="shared" si="0"/>
        <v>143</v>
      </c>
      <c r="D9" s="12">
        <f t="shared" si="0"/>
        <v>145</v>
      </c>
      <c r="E9" s="12">
        <f t="shared" si="0"/>
        <v>147</v>
      </c>
      <c r="F9" s="12">
        <f t="shared" si="0"/>
        <v>148</v>
      </c>
      <c r="G9" s="12">
        <f t="shared" si="0"/>
        <v>151</v>
      </c>
      <c r="H9" s="12">
        <f t="shared" si="0"/>
        <v>153</v>
      </c>
      <c r="I9" s="12">
        <f t="shared" si="0"/>
        <v>157</v>
      </c>
      <c r="J9" s="12">
        <f t="shared" si="0"/>
        <v>163</v>
      </c>
      <c r="K9" s="12">
        <f t="shared" si="0"/>
        <v>167.24137382497813</v>
      </c>
      <c r="M9" s="2">
        <f t="shared" si="4"/>
        <v>150.87497427599999</v>
      </c>
      <c r="N9" s="2">
        <f t="shared" si="5"/>
        <v>10.983370869976124</v>
      </c>
      <c r="O9" s="2">
        <v>1.5</v>
      </c>
      <c r="P9" s="2">
        <f t="shared" si="1"/>
        <v>167.35003058096419</v>
      </c>
      <c r="Q9" s="2">
        <f t="shared" si="2"/>
        <v>134.39991797103579</v>
      </c>
      <c r="R9" s="2"/>
    </row>
    <row r="10" spans="1:18" x14ac:dyDescent="0.2">
      <c r="A10" s="10">
        <v>8</v>
      </c>
      <c r="B10" s="12">
        <f t="shared" si="3"/>
        <v>134.39991797103579</v>
      </c>
      <c r="C10" s="12">
        <f t="shared" si="0"/>
        <v>143</v>
      </c>
      <c r="D10" s="12">
        <f t="shared" si="0"/>
        <v>145</v>
      </c>
      <c r="E10" s="12">
        <f t="shared" si="0"/>
        <v>147</v>
      </c>
      <c r="F10" s="12">
        <f t="shared" si="0"/>
        <v>148</v>
      </c>
      <c r="G10" s="12">
        <f t="shared" si="0"/>
        <v>151</v>
      </c>
      <c r="H10" s="12">
        <f t="shared" si="0"/>
        <v>153</v>
      </c>
      <c r="I10" s="12">
        <f t="shared" si="0"/>
        <v>157</v>
      </c>
      <c r="J10" s="12">
        <f t="shared" si="0"/>
        <v>163</v>
      </c>
      <c r="K10" s="12">
        <f t="shared" si="0"/>
        <v>167.35003058096419</v>
      </c>
      <c r="M10" s="2">
        <f t="shared" si="4"/>
        <v>150.87499485519999</v>
      </c>
      <c r="N10" s="2">
        <f t="shared" si="5"/>
        <v>11.029634532022293</v>
      </c>
      <c r="O10" s="2">
        <v>1.5</v>
      </c>
      <c r="P10" s="2">
        <f t="shared" si="1"/>
        <v>167.41944665323342</v>
      </c>
      <c r="Q10" s="2">
        <f t="shared" si="2"/>
        <v>134.33054305716655</v>
      </c>
      <c r="R10" s="2"/>
    </row>
    <row r="11" spans="1:18" x14ac:dyDescent="0.2">
      <c r="A11" s="10">
        <v>9</v>
      </c>
      <c r="B11" s="12">
        <f t="shared" si="3"/>
        <v>134.33054305716655</v>
      </c>
      <c r="C11" s="12">
        <f t="shared" si="0"/>
        <v>143</v>
      </c>
      <c r="D11" s="12">
        <f t="shared" si="0"/>
        <v>145</v>
      </c>
      <c r="E11" s="12">
        <f t="shared" si="0"/>
        <v>147</v>
      </c>
      <c r="F11" s="12">
        <f t="shared" si="0"/>
        <v>148</v>
      </c>
      <c r="G11" s="12">
        <f t="shared" si="0"/>
        <v>151</v>
      </c>
      <c r="H11" s="12">
        <f t="shared" si="0"/>
        <v>153</v>
      </c>
      <c r="I11" s="12">
        <f t="shared" si="0"/>
        <v>157</v>
      </c>
      <c r="J11" s="12">
        <f t="shared" si="0"/>
        <v>163</v>
      </c>
      <c r="K11" s="12">
        <f t="shared" si="0"/>
        <v>167.41944665323342</v>
      </c>
      <c r="M11" s="2">
        <f t="shared" si="4"/>
        <v>150.87499897103999</v>
      </c>
      <c r="N11" s="2">
        <f t="shared" si="5"/>
        <v>11.059267697623588</v>
      </c>
      <c r="O11" s="2">
        <v>1.5</v>
      </c>
      <c r="P11" s="2">
        <f t="shared" si="1"/>
        <v>167.46390051747537</v>
      </c>
      <c r="Q11" s="2">
        <f t="shared" si="2"/>
        <v>134.28609742460461</v>
      </c>
      <c r="R11" s="2"/>
    </row>
    <row r="12" spans="1:18" x14ac:dyDescent="0.2">
      <c r="A12" s="10">
        <v>10</v>
      </c>
      <c r="B12" s="12">
        <f t="shared" si="3"/>
        <v>134.28609742460461</v>
      </c>
      <c r="C12" s="12">
        <f t="shared" si="0"/>
        <v>143</v>
      </c>
      <c r="D12" s="12">
        <f t="shared" si="0"/>
        <v>145</v>
      </c>
      <c r="E12" s="12">
        <f t="shared" si="0"/>
        <v>147</v>
      </c>
      <c r="F12" s="12">
        <f t="shared" si="0"/>
        <v>148</v>
      </c>
      <c r="G12" s="12">
        <f t="shared" si="0"/>
        <v>151</v>
      </c>
      <c r="H12" s="12">
        <f t="shared" si="0"/>
        <v>153</v>
      </c>
      <c r="I12" s="12">
        <f t="shared" si="0"/>
        <v>157</v>
      </c>
      <c r="J12" s="12">
        <f t="shared" si="0"/>
        <v>163</v>
      </c>
      <c r="K12" s="12">
        <f t="shared" si="0"/>
        <v>167.46390051747537</v>
      </c>
      <c r="M12" s="2">
        <f t="shared" si="4"/>
        <v>150.87499979420801</v>
      </c>
      <c r="N12" s="2">
        <f t="shared" si="5"/>
        <v>11.078272163090061</v>
      </c>
      <c r="O12" s="2">
        <v>1.5</v>
      </c>
      <c r="P12" s="2">
        <f t="shared" si="1"/>
        <v>167.49240803884311</v>
      </c>
      <c r="Q12" s="2">
        <f t="shared" si="2"/>
        <v>134.25759154957291</v>
      </c>
      <c r="R12" s="2"/>
    </row>
    <row r="13" spans="1:18" x14ac:dyDescent="0.2">
      <c r="A13" s="10">
        <v>11</v>
      </c>
      <c r="B13" s="12">
        <f t="shared" si="3"/>
        <v>134.25759154957291</v>
      </c>
      <c r="C13" s="12">
        <f t="shared" si="0"/>
        <v>143</v>
      </c>
      <c r="D13" s="12">
        <f t="shared" si="0"/>
        <v>145</v>
      </c>
      <c r="E13" s="12">
        <f t="shared" si="0"/>
        <v>147</v>
      </c>
      <c r="F13" s="12">
        <f t="shared" si="0"/>
        <v>148</v>
      </c>
      <c r="G13" s="12">
        <f t="shared" si="0"/>
        <v>151</v>
      </c>
      <c r="H13" s="12">
        <f t="shared" si="0"/>
        <v>153</v>
      </c>
      <c r="I13" s="12">
        <f t="shared" si="0"/>
        <v>157</v>
      </c>
      <c r="J13" s="12">
        <f t="shared" si="0"/>
        <v>163</v>
      </c>
      <c r="K13" s="12">
        <f t="shared" si="0"/>
        <v>167.49240803884311</v>
      </c>
      <c r="M13" s="2">
        <f t="shared" si="4"/>
        <v>150.87499995884158</v>
      </c>
      <c r="N13" s="2">
        <f t="shared" si="5"/>
        <v>11.090469830856751</v>
      </c>
      <c r="O13" s="2">
        <v>1.5</v>
      </c>
      <c r="P13" s="2">
        <f t="shared" si="1"/>
        <v>167.51070470512673</v>
      </c>
      <c r="Q13" s="2">
        <f t="shared" si="2"/>
        <v>134.23929521255644</v>
      </c>
      <c r="R13" s="2"/>
    </row>
    <row r="14" spans="1:18" x14ac:dyDescent="0.2">
      <c r="A14" s="10">
        <v>12</v>
      </c>
      <c r="B14" s="12">
        <f t="shared" si="3"/>
        <v>134.23929521255644</v>
      </c>
      <c r="C14" s="12">
        <f t="shared" si="0"/>
        <v>143</v>
      </c>
      <c r="D14" s="12">
        <f t="shared" si="0"/>
        <v>145</v>
      </c>
      <c r="E14" s="12">
        <f t="shared" si="0"/>
        <v>147</v>
      </c>
      <c r="F14" s="12">
        <f t="shared" si="0"/>
        <v>148</v>
      </c>
      <c r="G14" s="12">
        <f t="shared" si="0"/>
        <v>151</v>
      </c>
      <c r="H14" s="12">
        <f t="shared" si="0"/>
        <v>153</v>
      </c>
      <c r="I14" s="12">
        <f t="shared" si="0"/>
        <v>157</v>
      </c>
      <c r="J14" s="12">
        <f t="shared" si="0"/>
        <v>163</v>
      </c>
      <c r="K14" s="12">
        <f t="shared" si="0"/>
        <v>167.51070470512673</v>
      </c>
      <c r="M14" s="2">
        <f t="shared" si="4"/>
        <v>150.87499999176833</v>
      </c>
      <c r="N14" s="2">
        <f t="shared" si="5"/>
        <v>11.098302637508784</v>
      </c>
      <c r="O14" s="2">
        <v>1.5</v>
      </c>
      <c r="P14" s="2">
        <f t="shared" si="1"/>
        <v>167.52245394803151</v>
      </c>
      <c r="Q14" s="2">
        <f t="shared" si="2"/>
        <v>134.22754603550516</v>
      </c>
      <c r="R14" s="2"/>
    </row>
    <row r="15" spans="1:18" x14ac:dyDescent="0.2">
      <c r="A15" s="10">
        <v>13</v>
      </c>
      <c r="B15" s="12">
        <f t="shared" si="3"/>
        <v>134.22754603550516</v>
      </c>
      <c r="C15" s="12">
        <f t="shared" si="0"/>
        <v>143</v>
      </c>
      <c r="D15" s="12">
        <f t="shared" si="0"/>
        <v>145</v>
      </c>
      <c r="E15" s="12">
        <f t="shared" si="0"/>
        <v>147</v>
      </c>
      <c r="F15" s="12">
        <f t="shared" si="0"/>
        <v>148</v>
      </c>
      <c r="G15" s="12">
        <f t="shared" si="0"/>
        <v>151</v>
      </c>
      <c r="H15" s="12">
        <f t="shared" si="0"/>
        <v>153</v>
      </c>
      <c r="I15" s="12">
        <f t="shared" si="0"/>
        <v>157</v>
      </c>
      <c r="J15" s="12">
        <f t="shared" si="0"/>
        <v>163</v>
      </c>
      <c r="K15" s="12">
        <f t="shared" si="0"/>
        <v>167.52245394803151</v>
      </c>
      <c r="M15" s="2">
        <f t="shared" si="4"/>
        <v>150.87499999835367</v>
      </c>
      <c r="N15" s="2">
        <f t="shared" si="5"/>
        <v>11.103334149636106</v>
      </c>
      <c r="O15" s="2">
        <v>1.5</v>
      </c>
      <c r="P15" s="2">
        <f t="shared" si="1"/>
        <v>167.53000122280784</v>
      </c>
      <c r="Q15" s="2">
        <f t="shared" si="2"/>
        <v>134.2199987738995</v>
      </c>
      <c r="R15" s="2"/>
    </row>
    <row r="16" spans="1:18" x14ac:dyDescent="0.2">
      <c r="A16" s="10">
        <v>14</v>
      </c>
      <c r="B16" s="12">
        <f t="shared" si="3"/>
        <v>134.2199987738995</v>
      </c>
      <c r="C16" s="12">
        <f t="shared" si="0"/>
        <v>143</v>
      </c>
      <c r="D16" s="12">
        <f t="shared" si="0"/>
        <v>145</v>
      </c>
      <c r="E16" s="12">
        <f t="shared" si="0"/>
        <v>147</v>
      </c>
      <c r="F16" s="12">
        <f t="shared" si="0"/>
        <v>148</v>
      </c>
      <c r="G16" s="12">
        <f t="shared" si="0"/>
        <v>151</v>
      </c>
      <c r="H16" s="12">
        <f t="shared" si="0"/>
        <v>153</v>
      </c>
      <c r="I16" s="12">
        <f t="shared" si="0"/>
        <v>157</v>
      </c>
      <c r="J16" s="12">
        <f t="shared" si="0"/>
        <v>163</v>
      </c>
      <c r="K16" s="12">
        <f t="shared" si="0"/>
        <v>167.53000122280784</v>
      </c>
      <c r="M16" s="2">
        <f t="shared" si="4"/>
        <v>150.87499999967073</v>
      </c>
      <c r="N16" s="2">
        <f t="shared" si="5"/>
        <v>11.106566881827952</v>
      </c>
      <c r="O16" s="2">
        <v>1.5</v>
      </c>
      <c r="P16" s="2">
        <f t="shared" si="1"/>
        <v>167.53485032241267</v>
      </c>
      <c r="Q16" s="2">
        <f t="shared" si="2"/>
        <v>134.2151496769288</v>
      </c>
      <c r="R16" s="2"/>
    </row>
    <row r="17" spans="1:18" x14ac:dyDescent="0.2">
      <c r="A17" s="10">
        <v>15</v>
      </c>
      <c r="B17" s="12">
        <f t="shared" si="3"/>
        <v>134.2151496769288</v>
      </c>
      <c r="C17" s="12">
        <f t="shared" si="0"/>
        <v>143</v>
      </c>
      <c r="D17" s="12">
        <f t="shared" si="0"/>
        <v>145</v>
      </c>
      <c r="E17" s="12">
        <f t="shared" si="0"/>
        <v>147</v>
      </c>
      <c r="F17" s="12">
        <f t="shared" si="0"/>
        <v>148</v>
      </c>
      <c r="G17" s="12">
        <f t="shared" si="0"/>
        <v>151</v>
      </c>
      <c r="H17" s="12">
        <f t="shared" si="0"/>
        <v>153</v>
      </c>
      <c r="I17" s="12">
        <f t="shared" si="0"/>
        <v>157</v>
      </c>
      <c r="J17" s="12">
        <f t="shared" si="0"/>
        <v>163</v>
      </c>
      <c r="K17" s="12">
        <f t="shared" si="0"/>
        <v>167.53485032241267</v>
      </c>
      <c r="M17" s="2">
        <f t="shared" si="4"/>
        <v>150.87499999993415</v>
      </c>
      <c r="N17" s="2">
        <f t="shared" si="5"/>
        <v>11.108644179534634</v>
      </c>
      <c r="O17" s="2">
        <v>1.5</v>
      </c>
      <c r="P17" s="2">
        <f t="shared" si="1"/>
        <v>167.53796626923611</v>
      </c>
      <c r="Q17" s="2">
        <f t="shared" si="2"/>
        <v>134.21203373063219</v>
      </c>
      <c r="R17" s="2"/>
    </row>
    <row r="18" spans="1:18" x14ac:dyDescent="0.2">
      <c r="A18" s="10">
        <v>16</v>
      </c>
      <c r="B18" s="12">
        <f t="shared" si="3"/>
        <v>134.21203373063219</v>
      </c>
      <c r="C18" s="12">
        <f t="shared" si="0"/>
        <v>143</v>
      </c>
      <c r="D18" s="12">
        <f t="shared" si="0"/>
        <v>145</v>
      </c>
      <c r="E18" s="12">
        <f t="shared" si="0"/>
        <v>147</v>
      </c>
      <c r="F18" s="12">
        <f t="shared" si="0"/>
        <v>148</v>
      </c>
      <c r="G18" s="12">
        <f t="shared" si="0"/>
        <v>151</v>
      </c>
      <c r="H18" s="12">
        <f t="shared" si="0"/>
        <v>153</v>
      </c>
      <c r="I18" s="12">
        <f t="shared" si="0"/>
        <v>157</v>
      </c>
      <c r="J18" s="12">
        <f t="shared" si="0"/>
        <v>163</v>
      </c>
      <c r="K18" s="12">
        <f t="shared" si="0"/>
        <v>167.53796626923611</v>
      </c>
      <c r="M18" s="2">
        <f t="shared" si="4"/>
        <v>150.87499999998681</v>
      </c>
      <c r="N18" s="2">
        <f t="shared" si="5"/>
        <v>11.10997912914643</v>
      </c>
      <c r="O18" s="2">
        <v>1.5</v>
      </c>
      <c r="P18" s="2">
        <f t="shared" si="1"/>
        <v>167.53996869370644</v>
      </c>
      <c r="Q18" s="2">
        <f t="shared" si="2"/>
        <v>134.21003130626718</v>
      </c>
      <c r="R18" s="2"/>
    </row>
    <row r="19" spans="1:18" x14ac:dyDescent="0.2">
      <c r="A19" s="10">
        <v>17</v>
      </c>
      <c r="B19" s="12">
        <f t="shared" si="3"/>
        <v>134.21003130626718</v>
      </c>
      <c r="C19" s="12">
        <f t="shared" si="3"/>
        <v>143</v>
      </c>
      <c r="D19" s="12">
        <f t="shared" si="3"/>
        <v>145</v>
      </c>
      <c r="E19" s="12">
        <f t="shared" si="3"/>
        <v>147</v>
      </c>
      <c r="F19" s="12">
        <f t="shared" si="3"/>
        <v>148</v>
      </c>
      <c r="G19" s="12">
        <f t="shared" si="3"/>
        <v>151</v>
      </c>
      <c r="H19" s="12">
        <f t="shared" si="3"/>
        <v>153</v>
      </c>
      <c r="I19" s="12">
        <f t="shared" si="3"/>
        <v>157</v>
      </c>
      <c r="J19" s="12">
        <f t="shared" si="3"/>
        <v>163</v>
      </c>
      <c r="K19" s="12">
        <f t="shared" si="3"/>
        <v>167.53996869370644</v>
      </c>
      <c r="M19" s="2">
        <f t="shared" si="4"/>
        <v>150.87499999999736</v>
      </c>
      <c r="N19" s="2">
        <f t="shared" si="5"/>
        <v>11.110837065057146</v>
      </c>
      <c r="O19" s="2">
        <v>1.5</v>
      </c>
      <c r="P19" s="2">
        <f t="shared" si="1"/>
        <v>167.54125559758307</v>
      </c>
      <c r="Q19" s="2">
        <f t="shared" si="2"/>
        <v>134.20874440241164</v>
      </c>
      <c r="R19" s="2"/>
    </row>
    <row r="21" spans="1:18" x14ac:dyDescent="0.2">
      <c r="M21" s="3"/>
    </row>
    <row r="22" spans="1:18" ht="15" x14ac:dyDescent="0.25">
      <c r="A22" s="4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M22" s="5"/>
    </row>
    <row r="23" spans="1:18" ht="15" x14ac:dyDescent="0.25">
      <c r="A23" s="1"/>
      <c r="B23" s="3"/>
      <c r="L23" s="6"/>
      <c r="M23" s="3"/>
    </row>
  </sheetData>
  <mergeCells count="2">
    <mergeCell ref="B1:K1"/>
    <mergeCell ref="A22:K2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2021-06-24T09:09:23Z</dcterms:created>
  <dcterms:modified xsi:type="dcterms:W3CDTF">2021-06-24T10:04:46Z</dcterms:modified>
</cp:coreProperties>
</file>