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laas/Desktop/Projects/midterm_accounting/"/>
    </mc:Choice>
  </mc:AlternateContent>
  <xr:revisionPtr revIDLastSave="0" documentId="8_{BC6450BE-9565-4949-88B5-11B1F0B1C49E}" xr6:coauthVersionLast="47" xr6:coauthVersionMax="47" xr10:uidLastSave="{00000000-0000-0000-0000-000000000000}"/>
  <bookViews>
    <workbookView xWindow="4800" yWindow="820" windowWidth="24340" windowHeight="17440" xr2:uid="{39792D0E-5856-D045-9DF8-13170D4F0BFC}"/>
  </bookViews>
  <sheets>
    <sheet name="Sheet1" sheetId="1" r:id="rId1"/>
  </sheets>
  <definedNames>
    <definedName name="avg_bond">Sheet1!$D$15</definedName>
    <definedName name="avg_stock">Sheet1!$C$15</definedName>
    <definedName name="Corr">Sheet1!$C$21</definedName>
    <definedName name="Cov">Sheet1!$C$19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1" i="1"/>
  <c r="C19" i="1"/>
  <c r="G14" i="1"/>
  <c r="G5" i="1"/>
  <c r="G6" i="1"/>
  <c r="G7" i="1"/>
  <c r="G8" i="1"/>
  <c r="G9" i="1"/>
  <c r="G10" i="1"/>
  <c r="G11" i="1"/>
  <c r="G12" i="1"/>
  <c r="G13" i="1"/>
  <c r="G4" i="1"/>
  <c r="C17" i="1"/>
  <c r="D17" i="1"/>
  <c r="E14" i="1"/>
  <c r="F1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C15" i="1"/>
  <c r="D14" i="1"/>
  <c r="D15" i="1" s="1"/>
  <c r="C14" i="1"/>
</calcChain>
</file>

<file path=xl/sharedStrings.xml><?xml version="1.0" encoding="utf-8"?>
<sst xmlns="http://schemas.openxmlformats.org/spreadsheetml/2006/main" count="19" uniqueCount="19">
  <si>
    <t>Year</t>
  </si>
  <si>
    <t>Stock Fund</t>
  </si>
  <si>
    <t>Bond Fund</t>
  </si>
  <si>
    <t>Sum</t>
  </si>
  <si>
    <t>Avg</t>
  </si>
  <si>
    <t>1.</t>
  </si>
  <si>
    <t>2.</t>
  </si>
  <si>
    <t>Diff stock squared</t>
  </si>
  <si>
    <t>Diff bond squared</t>
  </si>
  <si>
    <t>Std</t>
  </si>
  <si>
    <t xml:space="preserve">3. </t>
  </si>
  <si>
    <t>Cov</t>
  </si>
  <si>
    <t>Upper</t>
  </si>
  <si>
    <t xml:space="preserve">4. </t>
  </si>
  <si>
    <t>Corr</t>
  </si>
  <si>
    <t>5.</t>
  </si>
  <si>
    <t>GMVP Stock</t>
  </si>
  <si>
    <t>GMVP Bond</t>
  </si>
  <si>
    <t>Probably not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</si>
</sst>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0" fillId="0" borderId="0" xfId="0" applyFill="1" applyBorder="1"/>
    <xf numFmtId="165" fontId="0" fillId="0" borderId="0" xfId="1" applyNumberFormat="1" applyFont="1"/>
    <xf numFmtId="20" fontId="0" fillId="2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C0E2-F3A5-2440-BCAB-078CE3BB24A5}">
  <dimension ref="A2:G24"/>
  <sheetViews>
    <sheetView tabSelected="1" zoomScale="110" workbookViewId="0">
      <selection activeCell="F20" sqref="F20"/>
    </sheetView>
  </sheetViews>
  <sheetFormatPr baseColWidth="10" defaultRowHeight="16" x14ac:dyDescent="0.2"/>
  <cols>
    <col min="5" max="5" width="17.33203125" customWidth="1"/>
    <col min="6" max="6" width="16" customWidth="1"/>
  </cols>
  <sheetData>
    <row r="2" spans="1:7" ht="17" thickBot="1" x14ac:dyDescent="0.25"/>
    <row r="3" spans="1:7" x14ac:dyDescent="0.2">
      <c r="B3" t="s">
        <v>0</v>
      </c>
      <c r="C3" t="s">
        <v>1</v>
      </c>
      <c r="D3" t="s">
        <v>2</v>
      </c>
      <c r="E3" s="4" t="s">
        <v>7</v>
      </c>
      <c r="F3" s="5" t="s">
        <v>8</v>
      </c>
      <c r="G3" s="10" t="s">
        <v>12</v>
      </c>
    </row>
    <row r="4" spans="1:7" x14ac:dyDescent="0.2">
      <c r="B4">
        <v>1</v>
      </c>
      <c r="C4" s="1">
        <v>0.28170000000000001</v>
      </c>
      <c r="D4" s="1">
        <v>4.5600000000000002E-2</v>
      </c>
      <c r="E4" s="6">
        <f>(C4-avg_stock)^2</f>
        <v>3.52387984E-2</v>
      </c>
      <c r="F4" s="7">
        <f>(D4-avg_bond)^2</f>
        <v>3.8688399999999953E-5</v>
      </c>
      <c r="G4" s="2">
        <f>SQRT(E4)*SQRT(F4)</f>
        <v>1.1676183999999993E-3</v>
      </c>
    </row>
    <row r="5" spans="1:7" x14ac:dyDescent="0.2">
      <c r="B5">
        <v>2</v>
      </c>
      <c r="C5" s="1">
        <v>0.32969999999999999</v>
      </c>
      <c r="D5" s="1">
        <v>6.4000000000000001E-2</v>
      </c>
      <c r="E5" s="6">
        <f>(C5-avg_stock)^2</f>
        <v>5.5563918399999995E-2</v>
      </c>
      <c r="F5" s="7">
        <f>(D5-avg_bond)^2</f>
        <v>6.0614439999999979E-4</v>
      </c>
      <c r="G5" s="2">
        <f t="shared" ref="G5:G13" si="0">SQRT(E5)*SQRT(F5)</f>
        <v>5.8034263999999988E-3</v>
      </c>
    </row>
    <row r="6" spans="1:7" x14ac:dyDescent="0.2">
      <c r="B6">
        <v>3</v>
      </c>
      <c r="C6" s="1">
        <v>0.23039999999999999</v>
      </c>
      <c r="D6" s="1">
        <v>-6.7799999999999999E-2</v>
      </c>
      <c r="E6" s="6">
        <f>(C6-avg_stock)^2</f>
        <v>1.8610416399999996E-2</v>
      </c>
      <c r="F6" s="7">
        <f>(D6-avg_bond)^2</f>
        <v>1.14875524E-2</v>
      </c>
      <c r="G6" s="2">
        <f t="shared" si="0"/>
        <v>1.4621495599999998E-2</v>
      </c>
    </row>
    <row r="7" spans="1:7" x14ac:dyDescent="0.2">
      <c r="B7">
        <v>4</v>
      </c>
      <c r="C7" s="1">
        <v>-9.0999999999999998E-2</v>
      </c>
      <c r="D7" s="1">
        <v>4.2700000000000002E-2</v>
      </c>
      <c r="E7" s="6">
        <f>(C7-avg_stock)^2</f>
        <v>3.4217600399999992E-2</v>
      </c>
      <c r="F7" s="7">
        <f>(D7-avg_bond)^2</f>
        <v>1.1022399999999978E-5</v>
      </c>
      <c r="G7" s="2">
        <f t="shared" si="0"/>
        <v>6.1413359999999933E-4</v>
      </c>
    </row>
    <row r="8" spans="1:7" x14ac:dyDescent="0.2">
      <c r="B8">
        <v>5</v>
      </c>
      <c r="C8" s="1">
        <v>-0.14000000000000001</v>
      </c>
      <c r="D8" s="1">
        <v>0.1</v>
      </c>
      <c r="E8" s="6">
        <f>(C8-avg_stock)^2</f>
        <v>5.4746640400000011E-2</v>
      </c>
      <c r="F8" s="7">
        <f>(D8-avg_bond)^2</f>
        <v>3.6747844000000001E-3</v>
      </c>
      <c r="G8" s="2">
        <f t="shared" si="0"/>
        <v>1.4183867600000002E-2</v>
      </c>
    </row>
    <row r="9" spans="1:7" x14ac:dyDescent="0.2">
      <c r="B9">
        <v>6</v>
      </c>
      <c r="C9" s="1">
        <v>-0.26450000000000001</v>
      </c>
      <c r="D9" s="1">
        <v>-5.4800000000000001E-2</v>
      </c>
      <c r="E9" s="6">
        <f>(C9-avg_stock)^2</f>
        <v>0.12850791040000001</v>
      </c>
      <c r="F9" s="7">
        <f>(D9-avg_bond)^2</f>
        <v>8.8698724000000027E-3</v>
      </c>
      <c r="G9" s="2">
        <f t="shared" si="0"/>
        <v>3.3761646400000005E-2</v>
      </c>
    </row>
    <row r="10" spans="1:7" x14ac:dyDescent="0.2">
      <c r="B10">
        <v>7</v>
      </c>
      <c r="C10" s="1">
        <v>0.20319999999999999</v>
      </c>
      <c r="D10" s="1">
        <v>4.5600000000000002E-2</v>
      </c>
      <c r="E10" s="6">
        <f>(C10-avg_stock)^2</f>
        <v>1.19290084E-2</v>
      </c>
      <c r="F10" s="7">
        <f>(D10-avg_bond)^2</f>
        <v>3.8688399999999953E-5</v>
      </c>
      <c r="G10" s="2">
        <f t="shared" si="0"/>
        <v>6.7934839999999957E-4</v>
      </c>
    </row>
    <row r="11" spans="1:7" x14ac:dyDescent="0.2">
      <c r="B11">
        <v>8</v>
      </c>
      <c r="C11" s="1">
        <v>0.1056</v>
      </c>
      <c r="D11" s="1">
        <v>7.5600000000000001E-2</v>
      </c>
      <c r="E11" s="6">
        <f>(C11-avg_stock)^2</f>
        <v>1.3502440000000014E-4</v>
      </c>
      <c r="F11" s="7">
        <f>(D11-avg_bond)^2</f>
        <v>1.3118883999999997E-3</v>
      </c>
      <c r="G11" s="2">
        <f t="shared" si="0"/>
        <v>4.2087640000000012E-4</v>
      </c>
    </row>
    <row r="12" spans="1:7" x14ac:dyDescent="0.2">
      <c r="B12">
        <v>9</v>
      </c>
      <c r="C12" s="1">
        <v>0.12870000000000001</v>
      </c>
      <c r="D12" s="1">
        <v>9.6199999999999994E-2</v>
      </c>
      <c r="E12" s="6">
        <f>(C12-avg_stock)^2</f>
        <v>1.2054784000000011E-3</v>
      </c>
      <c r="F12" s="7">
        <f>(D12-avg_bond)^2</f>
        <v>3.2285123999999986E-3</v>
      </c>
      <c r="G12" s="2">
        <f t="shared" si="0"/>
        <v>1.9727904000000004E-3</v>
      </c>
    </row>
    <row r="13" spans="1:7" ht="17" thickBot="1" x14ac:dyDescent="0.25">
      <c r="B13">
        <v>10</v>
      </c>
      <c r="C13" s="1">
        <v>0.156</v>
      </c>
      <c r="D13" s="1">
        <v>4.6699999999999998E-2</v>
      </c>
      <c r="E13" s="8">
        <f>(C13-avg_stock)^2</f>
        <v>3.8464804000000008E-3</v>
      </c>
      <c r="F13" s="9">
        <f>(D13-avg_bond)^2</f>
        <v>5.3582399999999902E-5</v>
      </c>
      <c r="G13" s="2">
        <f t="shared" si="0"/>
        <v>4.5398639999999962E-4</v>
      </c>
    </row>
    <row r="14" spans="1:7" x14ac:dyDescent="0.2">
      <c r="B14" t="s">
        <v>3</v>
      </c>
      <c r="C14" s="2">
        <f>SUM(C4:C13)</f>
        <v>0.93979999999999997</v>
      </c>
      <c r="D14" s="2">
        <f>SUM(D4:D13)</f>
        <v>0.39380000000000004</v>
      </c>
      <c r="E14" s="2">
        <f t="shared" ref="E14:G14" si="1">SUM(E4:E13)</f>
        <v>0.34400127600000002</v>
      </c>
      <c r="F14" s="2">
        <f t="shared" si="1"/>
        <v>2.9320735999999997E-2</v>
      </c>
      <c r="G14" s="2">
        <f t="shared" si="1"/>
        <v>7.36791896E-2</v>
      </c>
    </row>
    <row r="15" spans="1:7" x14ac:dyDescent="0.2">
      <c r="A15" s="3" t="s">
        <v>5</v>
      </c>
      <c r="B15" t="s">
        <v>4</v>
      </c>
      <c r="C15" s="1">
        <f>C14/$B$13</f>
        <v>9.3979999999999994E-2</v>
      </c>
      <c r="D15" s="1">
        <f>D14/$B$13</f>
        <v>3.9380000000000005E-2</v>
      </c>
    </row>
    <row r="17" spans="1:5" x14ac:dyDescent="0.2">
      <c r="A17" s="3" t="s">
        <v>6</v>
      </c>
      <c r="B17" t="s">
        <v>9</v>
      </c>
      <c r="C17" s="1">
        <f>SQRT(E14/9)</f>
        <v>0.19550540657485665</v>
      </c>
      <c r="D17" s="1">
        <f>SQRT(F14/9)</f>
        <v>5.7077662492042852E-2</v>
      </c>
    </row>
    <row r="19" spans="1:5" x14ac:dyDescent="0.2">
      <c r="A19" s="3" t="s">
        <v>10</v>
      </c>
      <c r="B19" t="s">
        <v>11</v>
      </c>
      <c r="C19" s="11">
        <f>G14/9</f>
        <v>8.1865766222222226E-3</v>
      </c>
    </row>
    <row r="21" spans="1:5" x14ac:dyDescent="0.2">
      <c r="A21" s="3" t="s">
        <v>13</v>
      </c>
      <c r="B21" t="s">
        <v>14</v>
      </c>
      <c r="C21" s="2">
        <f>C19/(C17*D17)</f>
        <v>0.73363050237704519</v>
      </c>
    </row>
    <row r="23" spans="1:5" x14ac:dyDescent="0.2">
      <c r="A23" s="12" t="s">
        <v>15</v>
      </c>
      <c r="B23" t="s">
        <v>17</v>
      </c>
      <c r="C23">
        <f>(C17^2 - Corr*C17*D17)/(C17^2+D17^2-Corr*C17*D17)</f>
        <v>0.90214771118108383</v>
      </c>
    </row>
    <row r="24" spans="1:5" x14ac:dyDescent="0.2">
      <c r="B24" t="s">
        <v>16</v>
      </c>
      <c r="C24">
        <f>1-C23</f>
        <v>9.7852288818916167E-2</v>
      </c>
      <c r="E2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avg_bond</vt:lpstr>
      <vt:lpstr>avg_stock</vt:lpstr>
      <vt:lpstr>Corr</vt:lpstr>
      <vt:lpstr>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Hulaas</dc:creator>
  <cp:lastModifiedBy>Eirik Hulaas</cp:lastModifiedBy>
  <dcterms:created xsi:type="dcterms:W3CDTF">2024-10-29T14:12:27Z</dcterms:created>
  <dcterms:modified xsi:type="dcterms:W3CDTF">2024-10-29T14:42:11Z</dcterms:modified>
</cp:coreProperties>
</file>