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2289\Downloads\"/>
    </mc:Choice>
  </mc:AlternateContent>
  <xr:revisionPtr revIDLastSave="0" documentId="13_ncr:1_{5D5A2026-4021-48DE-B20B-443A388F695F}" xr6:coauthVersionLast="47" xr6:coauthVersionMax="47" xr10:uidLastSave="{00000000-0000-0000-0000-000000000000}"/>
  <bookViews>
    <workbookView xWindow="0" yWindow="0" windowWidth="28800" windowHeight="12225" xr2:uid="{1F4E626C-0678-4569-9873-7A9B9738D2F0}"/>
  </bookViews>
  <sheets>
    <sheet name="Arkusz1" sheetId="1" r:id="rId1"/>
  </sheets>
  <definedNames>
    <definedName name="dt">Arkusz1!$B$4</definedName>
    <definedName name="dx">Arkusz1!$B$3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B1" i="1" l="1"/>
  <c r="B3" i="1" s="1"/>
  <c r="V23" i="1" l="1"/>
  <c r="O35" i="1"/>
  <c r="P35" i="1"/>
  <c r="Q35" i="1"/>
  <c r="R35" i="1"/>
  <c r="S35" i="1"/>
  <c r="T35" i="1"/>
  <c r="U35" i="1"/>
  <c r="V35" i="1"/>
  <c r="W35" i="1"/>
  <c r="B7" i="1"/>
  <c r="B8" i="1" s="1"/>
  <c r="D7" i="1"/>
  <c r="D8" i="1" s="1"/>
  <c r="L7" i="1"/>
  <c r="L8" i="1" s="1"/>
  <c r="H7" i="1"/>
  <c r="H8" i="1" s="1"/>
  <c r="S23" i="1"/>
  <c r="R23" i="1"/>
  <c r="I7" i="1"/>
  <c r="I8" i="1" s="1"/>
  <c r="W23" i="1"/>
  <c r="Q23" i="1"/>
  <c r="J7" i="1"/>
  <c r="J8" i="1" s="1"/>
  <c r="G7" i="1"/>
  <c r="G8" i="1" s="1"/>
  <c r="C7" i="1"/>
  <c r="C8" i="1" s="1"/>
  <c r="T23" i="1"/>
  <c r="P23" i="1"/>
  <c r="E7" i="1"/>
  <c r="E8" i="1" s="1"/>
  <c r="O23" i="1"/>
  <c r="U23" i="1"/>
  <c r="K7" i="1"/>
  <c r="K8" i="1" s="1"/>
  <c r="F7" i="1"/>
  <c r="F8" i="1" s="1"/>
  <c r="C10" i="1" l="1"/>
  <c r="C12" i="1" s="1"/>
  <c r="C14" i="1" s="1"/>
  <c r="C16" i="1" s="1"/>
  <c r="G11" i="1"/>
  <c r="G13" i="1" s="1"/>
  <c r="G15" i="1" s="1"/>
  <c r="F11" i="1"/>
  <c r="F13" i="1" s="1"/>
  <c r="F15" i="1" s="1"/>
  <c r="J11" i="1"/>
  <c r="J13" i="1" s="1"/>
  <c r="J15" i="1" s="1"/>
  <c r="H11" i="1"/>
  <c r="H13" i="1" s="1"/>
  <c r="H15" i="1" s="1"/>
  <c r="K11" i="1"/>
  <c r="K13" i="1" s="1"/>
  <c r="K15" i="1" s="1"/>
  <c r="L14" i="1"/>
  <c r="L11" i="1"/>
  <c r="E11" i="1"/>
  <c r="E13" i="1" s="1"/>
  <c r="E15" i="1" s="1"/>
  <c r="U7" i="1"/>
  <c r="C11" i="1"/>
  <c r="C13" i="1" s="1"/>
  <c r="S7" i="1"/>
  <c r="I11" i="1"/>
  <c r="I13" i="1" s="1"/>
  <c r="I15" i="1" s="1"/>
  <c r="D11" i="1"/>
  <c r="D13" i="1" s="1"/>
  <c r="D15" i="1" s="1"/>
  <c r="T7" i="1"/>
  <c r="O7" i="1"/>
  <c r="AA7" i="1"/>
  <c r="D10" i="1"/>
  <c r="Y7" i="1"/>
  <c r="J10" i="1"/>
  <c r="W7" i="1"/>
  <c r="H10" i="1"/>
  <c r="H12" i="1" s="1"/>
  <c r="H14" i="1" s="1"/>
  <c r="F10" i="1"/>
  <c r="I10" i="1"/>
  <c r="X7" i="1"/>
  <c r="G10" i="1"/>
  <c r="V7" i="1"/>
  <c r="E10" i="1"/>
  <c r="E12" i="1" s="1"/>
  <c r="E14" i="1" s="1"/>
  <c r="Z7" i="1"/>
  <c r="K10" i="1"/>
  <c r="S8" i="1" l="1"/>
  <c r="H16" i="1"/>
  <c r="H18" i="1" s="1"/>
  <c r="H20" i="1" s="1"/>
  <c r="H17" i="1"/>
  <c r="H19" i="1" s="1"/>
  <c r="E16" i="1"/>
  <c r="E17" i="1"/>
  <c r="E19" i="1" s="1"/>
  <c r="S24" i="1"/>
  <c r="G12" i="1"/>
  <c r="G14" i="1" s="1"/>
  <c r="X8" i="1" s="1"/>
  <c r="W24" i="1"/>
  <c r="K12" i="1"/>
  <c r="K14" i="1" s="1"/>
  <c r="C15" i="1"/>
  <c r="L16" i="1"/>
  <c r="U24" i="1"/>
  <c r="I12" i="1"/>
  <c r="I14" i="1" s="1"/>
  <c r="Q24" i="1"/>
  <c r="E21" i="1"/>
  <c r="Q25" i="1" s="1"/>
  <c r="E18" i="1"/>
  <c r="E20" i="1" s="1"/>
  <c r="V24" i="1"/>
  <c r="J12" i="1"/>
  <c r="J14" i="1" s="1"/>
  <c r="P24" i="1"/>
  <c r="D12" i="1"/>
  <c r="D14" i="1" s="1"/>
  <c r="U8" i="1" s="1"/>
  <c r="R24" i="1"/>
  <c r="F12" i="1"/>
  <c r="F14" i="1" s="1"/>
  <c r="L13" i="1"/>
  <c r="L15" i="1" s="1"/>
  <c r="L18" i="1" s="1"/>
  <c r="L20" i="1" s="1"/>
  <c r="H21" i="1"/>
  <c r="T24" i="1"/>
  <c r="N7" i="1"/>
  <c r="P7" i="1" s="1"/>
  <c r="Z8" i="1" l="1"/>
  <c r="C18" i="1"/>
  <c r="C20" i="1" s="1"/>
  <c r="S9" i="1" s="1"/>
  <c r="C17" i="1"/>
  <c r="C19" i="1" s="1"/>
  <c r="C21" i="1" s="1"/>
  <c r="O25" i="1" s="1"/>
  <c r="O24" i="1"/>
  <c r="L22" i="1"/>
  <c r="I16" i="1"/>
  <c r="I18" i="1" s="1"/>
  <c r="I20" i="1" s="1"/>
  <c r="Y9" i="1" s="1"/>
  <c r="I17" i="1"/>
  <c r="I19" i="1" s="1"/>
  <c r="I21" i="1" s="1"/>
  <c r="E23" i="1"/>
  <c r="E25" i="1" s="1"/>
  <c r="E27" i="1" s="1"/>
  <c r="Q26" i="1" s="1"/>
  <c r="E22" i="1"/>
  <c r="E24" i="1" s="1"/>
  <c r="E26" i="1" s="1"/>
  <c r="F16" i="1"/>
  <c r="F18" i="1" s="1"/>
  <c r="F20" i="1" s="1"/>
  <c r="V9" i="1" s="1"/>
  <c r="F17" i="1"/>
  <c r="F19" i="1" s="1"/>
  <c r="F21" i="1" s="1"/>
  <c r="V8" i="1"/>
  <c r="L17" i="1"/>
  <c r="L19" i="1" s="1"/>
  <c r="L21" i="1" s="1"/>
  <c r="L23" i="1" s="1"/>
  <c r="L25" i="1" s="1"/>
  <c r="L27" i="1" s="1"/>
  <c r="K16" i="1"/>
  <c r="K18" i="1" s="1"/>
  <c r="K20" i="1" s="1"/>
  <c r="K17" i="1"/>
  <c r="K19" i="1" s="1"/>
  <c r="K21" i="1" s="1"/>
  <c r="W25" i="1" s="1"/>
  <c r="D16" i="1"/>
  <c r="D18" i="1" s="1"/>
  <c r="D20" i="1" s="1"/>
  <c r="D17" i="1"/>
  <c r="D19" i="1" s="1"/>
  <c r="D21" i="1" s="1"/>
  <c r="T8" i="1"/>
  <c r="AA8" i="1"/>
  <c r="W8" i="1"/>
  <c r="G16" i="1"/>
  <c r="G18" i="1" s="1"/>
  <c r="G20" i="1" s="1"/>
  <c r="X9" i="1" s="1"/>
  <c r="G17" i="1"/>
  <c r="G19" i="1" s="1"/>
  <c r="G21" i="1" s="1"/>
  <c r="S25" i="1" s="1"/>
  <c r="Y8" i="1"/>
  <c r="O8" i="1"/>
  <c r="J16" i="1"/>
  <c r="J18" i="1" s="1"/>
  <c r="J20" i="1" s="1"/>
  <c r="J17" i="1"/>
  <c r="J19" i="1" s="1"/>
  <c r="J21" i="1" s="1"/>
  <c r="H23" i="1"/>
  <c r="H25" i="1" s="1"/>
  <c r="H27" i="1" s="1"/>
  <c r="T26" i="1" s="1"/>
  <c r="H22" i="1"/>
  <c r="H24" i="1" s="1"/>
  <c r="H26" i="1" s="1"/>
  <c r="T25" i="1"/>
  <c r="T9" i="1" l="1"/>
  <c r="N8" i="1"/>
  <c r="P8" i="1" s="1"/>
  <c r="U9" i="1"/>
  <c r="W9" i="1"/>
  <c r="H29" i="1"/>
  <c r="H31" i="1" s="1"/>
  <c r="H33" i="1" s="1"/>
  <c r="T27" i="1" s="1"/>
  <c r="H28" i="1"/>
  <c r="H30" i="1" s="1"/>
  <c r="H32" i="1" s="1"/>
  <c r="J23" i="1"/>
  <c r="J25" i="1" s="1"/>
  <c r="J22" i="1"/>
  <c r="G23" i="1"/>
  <c r="G25" i="1" s="1"/>
  <c r="G27" i="1" s="1"/>
  <c r="S26" i="1" s="1"/>
  <c r="G22" i="1"/>
  <c r="G24" i="1" s="1"/>
  <c r="G26" i="1" s="1"/>
  <c r="X10" i="1" s="1"/>
  <c r="D23" i="1"/>
  <c r="D25" i="1" s="1"/>
  <c r="D27" i="1" s="1"/>
  <c r="P26" i="1" s="1"/>
  <c r="D22" i="1"/>
  <c r="D24" i="1" s="1"/>
  <c r="D26" i="1" s="1"/>
  <c r="U10" i="1" s="1"/>
  <c r="I22" i="1"/>
  <c r="I24" i="1" s="1"/>
  <c r="I26" i="1" s="1"/>
  <c r="I23" i="1"/>
  <c r="I25" i="1" s="1"/>
  <c r="I27" i="1" s="1"/>
  <c r="U26" i="1" s="1"/>
  <c r="J27" i="1"/>
  <c r="V26" i="1" s="1"/>
  <c r="J24" i="1"/>
  <c r="J26" i="1" s="1"/>
  <c r="V25" i="1"/>
  <c r="P25" i="1"/>
  <c r="R25" i="1"/>
  <c r="E29" i="1"/>
  <c r="E31" i="1" s="1"/>
  <c r="E33" i="1" s="1"/>
  <c r="Q27" i="1" s="1"/>
  <c r="E28" i="1"/>
  <c r="E30" i="1" s="1"/>
  <c r="E32" i="1" s="1"/>
  <c r="L24" i="1"/>
  <c r="L26" i="1" s="1"/>
  <c r="K23" i="1"/>
  <c r="K25" i="1" s="1"/>
  <c r="K27" i="1" s="1"/>
  <c r="W26" i="1" s="1"/>
  <c r="K22" i="1"/>
  <c r="K24" i="1" s="1"/>
  <c r="K26" i="1" s="1"/>
  <c r="AA10" i="1" s="1"/>
  <c r="F23" i="1"/>
  <c r="F25" i="1" s="1"/>
  <c r="F27" i="1" s="1"/>
  <c r="R26" i="1" s="1"/>
  <c r="F22" i="1"/>
  <c r="F24" i="1" s="1"/>
  <c r="F26" i="1" s="1"/>
  <c r="AA9" i="1"/>
  <c r="U25" i="1"/>
  <c r="Z9" i="1"/>
  <c r="C22" i="1"/>
  <c r="C24" i="1" s="1"/>
  <c r="C26" i="1" s="1"/>
  <c r="C23" i="1"/>
  <c r="C25" i="1" s="1"/>
  <c r="C27" i="1" s="1"/>
  <c r="O26" i="1" s="1"/>
  <c r="T10" i="1" l="1"/>
  <c r="O10" i="1"/>
  <c r="N9" i="1"/>
  <c r="O9" i="1"/>
  <c r="F28" i="1"/>
  <c r="F30" i="1" s="1"/>
  <c r="F32" i="1" s="1"/>
  <c r="V11" i="1" s="1"/>
  <c r="F29" i="1"/>
  <c r="F31" i="1" s="1"/>
  <c r="F33" i="1" s="1"/>
  <c r="R27" i="1" s="1"/>
  <c r="V10" i="1"/>
  <c r="W10" i="1"/>
  <c r="I28" i="1"/>
  <c r="I30" i="1" s="1"/>
  <c r="I32" i="1" s="1"/>
  <c r="Y11" i="1" s="1"/>
  <c r="I29" i="1"/>
  <c r="I31" i="1" s="1"/>
  <c r="I33" i="1" s="1"/>
  <c r="U27" i="1" s="1"/>
  <c r="L29" i="1"/>
  <c r="L31" i="1" s="1"/>
  <c r="L33" i="1" s="1"/>
  <c r="L28" i="1"/>
  <c r="L30" i="1" s="1"/>
  <c r="L32" i="1" s="1"/>
  <c r="C28" i="1"/>
  <c r="C30" i="1" s="1"/>
  <c r="C32" i="1" s="1"/>
  <c r="C29" i="1"/>
  <c r="C31" i="1" s="1"/>
  <c r="C33" i="1" s="1"/>
  <c r="O27" i="1" s="1"/>
  <c r="S10" i="1"/>
  <c r="K28" i="1"/>
  <c r="K30" i="1" s="1"/>
  <c r="K32" i="1" s="1"/>
  <c r="K29" i="1"/>
  <c r="K31" i="1" s="1"/>
  <c r="K33" i="1" s="1"/>
  <c r="W27" i="1" s="1"/>
  <c r="J28" i="1"/>
  <c r="J30" i="1" s="1"/>
  <c r="J32" i="1" s="1"/>
  <c r="J29" i="1"/>
  <c r="J31" i="1" s="1"/>
  <c r="J33" i="1" s="1"/>
  <c r="V27" i="1" s="1"/>
  <c r="Z10" i="1"/>
  <c r="E34" i="1"/>
  <c r="E36" i="1" s="1"/>
  <c r="E38" i="1" s="1"/>
  <c r="E35" i="1"/>
  <c r="E37" i="1" s="1"/>
  <c r="E39" i="1" s="1"/>
  <c r="Q28" i="1" s="1"/>
  <c r="H34" i="1"/>
  <c r="H36" i="1" s="1"/>
  <c r="H38" i="1" s="1"/>
  <c r="H35" i="1"/>
  <c r="H37" i="1" s="1"/>
  <c r="H39" i="1" s="1"/>
  <c r="T28" i="1" s="1"/>
  <c r="D29" i="1"/>
  <c r="D31" i="1" s="1"/>
  <c r="D33" i="1" s="1"/>
  <c r="P27" i="1" s="1"/>
  <c r="D28" i="1"/>
  <c r="D30" i="1" s="1"/>
  <c r="D32" i="1" s="1"/>
  <c r="U11" i="1" s="1"/>
  <c r="G28" i="1"/>
  <c r="G30" i="1" s="1"/>
  <c r="G32" i="1" s="1"/>
  <c r="X11" i="1" s="1"/>
  <c r="G29" i="1"/>
  <c r="G31" i="1" s="1"/>
  <c r="G33" i="1" s="1"/>
  <c r="S27" i="1" s="1"/>
  <c r="Y10" i="1"/>
  <c r="S11" i="1"/>
  <c r="P9" i="1" l="1"/>
  <c r="N10" i="1"/>
  <c r="Z11" i="1"/>
  <c r="P10" i="1"/>
  <c r="AA11" i="1"/>
  <c r="T11" i="1"/>
  <c r="D35" i="1"/>
  <c r="D37" i="1" s="1"/>
  <c r="D39" i="1" s="1"/>
  <c r="P28" i="1" s="1"/>
  <c r="D34" i="1"/>
  <c r="D36" i="1" s="1"/>
  <c r="D38" i="1" s="1"/>
  <c r="U12" i="1" s="1"/>
  <c r="H41" i="1"/>
  <c r="H43" i="1" s="1"/>
  <c r="H45" i="1" s="1"/>
  <c r="T29" i="1" s="1"/>
  <c r="H40" i="1"/>
  <c r="H42" i="1" s="1"/>
  <c r="H44" i="1" s="1"/>
  <c r="K34" i="1"/>
  <c r="K36" i="1" s="1"/>
  <c r="K38" i="1" s="1"/>
  <c r="K35" i="1"/>
  <c r="K37" i="1" s="1"/>
  <c r="K39" i="1" s="1"/>
  <c r="W28" i="1" s="1"/>
  <c r="W11" i="1"/>
  <c r="J34" i="1"/>
  <c r="J36" i="1" s="1"/>
  <c r="J38" i="1" s="1"/>
  <c r="J35" i="1"/>
  <c r="J37" i="1" s="1"/>
  <c r="J39" i="1" s="1"/>
  <c r="V28" i="1" s="1"/>
  <c r="I35" i="1"/>
  <c r="I37" i="1" s="1"/>
  <c r="I39" i="1" s="1"/>
  <c r="U28" i="1" s="1"/>
  <c r="I34" i="1"/>
  <c r="I36" i="1" s="1"/>
  <c r="I38" i="1" s="1"/>
  <c r="Y12" i="1" s="1"/>
  <c r="C35" i="1"/>
  <c r="C37" i="1" s="1"/>
  <c r="C39" i="1" s="1"/>
  <c r="O28" i="1" s="1"/>
  <c r="C34" i="1"/>
  <c r="C36" i="1" s="1"/>
  <c r="C38" i="1" s="1"/>
  <c r="S12" i="1" s="1"/>
  <c r="L35" i="1"/>
  <c r="L37" i="1" s="1"/>
  <c r="L39" i="1" s="1"/>
  <c r="L34" i="1"/>
  <c r="L36" i="1" s="1"/>
  <c r="L38" i="1" s="1"/>
  <c r="O11" i="1"/>
  <c r="E40" i="1"/>
  <c r="E42" i="1" s="1"/>
  <c r="E44" i="1" s="1"/>
  <c r="E41" i="1"/>
  <c r="E43" i="1" s="1"/>
  <c r="E45" i="1" s="1"/>
  <c r="Q29" i="1" s="1"/>
  <c r="G34" i="1"/>
  <c r="G36" i="1" s="1"/>
  <c r="G38" i="1" s="1"/>
  <c r="G35" i="1"/>
  <c r="G37" i="1" s="1"/>
  <c r="G39" i="1" s="1"/>
  <c r="S28" i="1" s="1"/>
  <c r="F35" i="1"/>
  <c r="F37" i="1" s="1"/>
  <c r="F39" i="1" s="1"/>
  <c r="R28" i="1" s="1"/>
  <c r="F34" i="1"/>
  <c r="F36" i="1" s="1"/>
  <c r="F38" i="1" s="1"/>
  <c r="T12" i="1" l="1"/>
  <c r="Z12" i="1"/>
  <c r="N11" i="1"/>
  <c r="P11" i="1" s="1"/>
  <c r="AA12" i="1"/>
  <c r="F41" i="1"/>
  <c r="F43" i="1" s="1"/>
  <c r="F45" i="1" s="1"/>
  <c r="R29" i="1" s="1"/>
  <c r="F40" i="1"/>
  <c r="F42" i="1" s="1"/>
  <c r="F44" i="1" s="1"/>
  <c r="V13" i="1" s="1"/>
  <c r="V12" i="1"/>
  <c r="G41" i="1"/>
  <c r="G43" i="1" s="1"/>
  <c r="G45" i="1" s="1"/>
  <c r="S29" i="1" s="1"/>
  <c r="G40" i="1"/>
  <c r="G42" i="1" s="1"/>
  <c r="G44" i="1" s="1"/>
  <c r="W12" i="1"/>
  <c r="X12" i="1"/>
  <c r="L40" i="1"/>
  <c r="L42" i="1" s="1"/>
  <c r="L44" i="1" s="1"/>
  <c r="L41" i="1"/>
  <c r="L43" i="1" s="1"/>
  <c r="L45" i="1" s="1"/>
  <c r="K41" i="1"/>
  <c r="K43" i="1" s="1"/>
  <c r="K45" i="1" s="1"/>
  <c r="W29" i="1" s="1"/>
  <c r="K40" i="1"/>
  <c r="K42" i="1" s="1"/>
  <c r="K44" i="1" s="1"/>
  <c r="H46" i="1"/>
  <c r="H48" i="1" s="1"/>
  <c r="H50" i="1" s="1"/>
  <c r="H47" i="1"/>
  <c r="H49" i="1" s="1"/>
  <c r="H51" i="1" s="1"/>
  <c r="T30" i="1" s="1"/>
  <c r="I40" i="1"/>
  <c r="I42" i="1" s="1"/>
  <c r="I44" i="1" s="1"/>
  <c r="I41" i="1"/>
  <c r="I43" i="1" s="1"/>
  <c r="I45" i="1" s="1"/>
  <c r="U29" i="1" s="1"/>
  <c r="J40" i="1"/>
  <c r="J42" i="1" s="1"/>
  <c r="J44" i="1" s="1"/>
  <c r="J41" i="1"/>
  <c r="J43" i="1" s="1"/>
  <c r="J45" i="1" s="1"/>
  <c r="V29" i="1" s="1"/>
  <c r="D40" i="1"/>
  <c r="D42" i="1" s="1"/>
  <c r="D44" i="1" s="1"/>
  <c r="U13" i="1" s="1"/>
  <c r="D41" i="1"/>
  <c r="D43" i="1" s="1"/>
  <c r="D45" i="1" s="1"/>
  <c r="P29" i="1" s="1"/>
  <c r="E47" i="1"/>
  <c r="E49" i="1" s="1"/>
  <c r="E51" i="1" s="1"/>
  <c r="Q30" i="1" s="1"/>
  <c r="E46" i="1"/>
  <c r="E48" i="1" s="1"/>
  <c r="E50" i="1" s="1"/>
  <c r="C40" i="1"/>
  <c r="C42" i="1" s="1"/>
  <c r="C44" i="1" s="1"/>
  <c r="S13" i="1" s="1"/>
  <c r="C41" i="1"/>
  <c r="C43" i="1" s="1"/>
  <c r="C45" i="1" s="1"/>
  <c r="O29" i="1" s="1"/>
  <c r="N12" i="1" l="1"/>
  <c r="O13" i="1"/>
  <c r="O12" i="1"/>
  <c r="E53" i="1"/>
  <c r="E55" i="1" s="1"/>
  <c r="E57" i="1" s="1"/>
  <c r="Q31" i="1" s="1"/>
  <c r="E52" i="1"/>
  <c r="E54" i="1" s="1"/>
  <c r="E56" i="1" s="1"/>
  <c r="K47" i="1"/>
  <c r="K49" i="1" s="1"/>
  <c r="K51" i="1" s="1"/>
  <c r="W30" i="1" s="1"/>
  <c r="K46" i="1"/>
  <c r="K48" i="1" s="1"/>
  <c r="K50" i="1" s="1"/>
  <c r="AA13" i="1"/>
  <c r="G47" i="1"/>
  <c r="G49" i="1" s="1"/>
  <c r="G51" i="1" s="1"/>
  <c r="S30" i="1" s="1"/>
  <c r="G46" i="1"/>
  <c r="G48" i="1" s="1"/>
  <c r="G50" i="1" s="1"/>
  <c r="X14" i="1" s="1"/>
  <c r="X13" i="1"/>
  <c r="W13" i="1"/>
  <c r="J47" i="1"/>
  <c r="J49" i="1" s="1"/>
  <c r="J51" i="1" s="1"/>
  <c r="V30" i="1" s="1"/>
  <c r="J46" i="1"/>
  <c r="J48" i="1" s="1"/>
  <c r="J50" i="1" s="1"/>
  <c r="I46" i="1"/>
  <c r="I48" i="1" s="1"/>
  <c r="I50" i="1" s="1"/>
  <c r="Y14" i="1" s="1"/>
  <c r="I47" i="1"/>
  <c r="I49" i="1" s="1"/>
  <c r="I51" i="1" s="1"/>
  <c r="U30" i="1" s="1"/>
  <c r="D46" i="1"/>
  <c r="D48" i="1" s="1"/>
  <c r="D50" i="1" s="1"/>
  <c r="U14" i="1" s="1"/>
  <c r="D47" i="1"/>
  <c r="D49" i="1" s="1"/>
  <c r="D51" i="1" s="1"/>
  <c r="P30" i="1" s="1"/>
  <c r="Z13" i="1"/>
  <c r="H53" i="1"/>
  <c r="H55" i="1" s="1"/>
  <c r="H57" i="1" s="1"/>
  <c r="T31" i="1" s="1"/>
  <c r="H52" i="1"/>
  <c r="H54" i="1" s="1"/>
  <c r="H56" i="1" s="1"/>
  <c r="L46" i="1"/>
  <c r="L48" i="1" s="1"/>
  <c r="L50" i="1" s="1"/>
  <c r="L47" i="1"/>
  <c r="L49" i="1" s="1"/>
  <c r="L51" i="1" s="1"/>
  <c r="Y13" i="1"/>
  <c r="F47" i="1"/>
  <c r="F49" i="1" s="1"/>
  <c r="F51" i="1" s="1"/>
  <c r="R30" i="1" s="1"/>
  <c r="F46" i="1"/>
  <c r="F48" i="1" s="1"/>
  <c r="F50" i="1" s="1"/>
  <c r="V14" i="1" s="1"/>
  <c r="C46" i="1"/>
  <c r="C48" i="1" s="1"/>
  <c r="C50" i="1" s="1"/>
  <c r="S14" i="1" s="1"/>
  <c r="C47" i="1"/>
  <c r="C49" i="1" s="1"/>
  <c r="C51" i="1" s="1"/>
  <c r="O30" i="1" s="1"/>
  <c r="T13" i="1"/>
  <c r="P12" i="1" l="1"/>
  <c r="AA14" i="1"/>
  <c r="Z14" i="1"/>
  <c r="N13" i="1"/>
  <c r="P13" i="1" s="1"/>
  <c r="T14" i="1"/>
  <c r="H59" i="1"/>
  <c r="H61" i="1" s="1"/>
  <c r="H63" i="1" s="1"/>
  <c r="T32" i="1" s="1"/>
  <c r="H58" i="1"/>
  <c r="H60" i="1" s="1"/>
  <c r="H62" i="1" s="1"/>
  <c r="F53" i="1"/>
  <c r="F55" i="1" s="1"/>
  <c r="F57" i="1" s="1"/>
  <c r="R31" i="1" s="1"/>
  <c r="F52" i="1"/>
  <c r="F54" i="1" s="1"/>
  <c r="F56" i="1" s="1"/>
  <c r="V15" i="1" s="1"/>
  <c r="L53" i="1"/>
  <c r="L55" i="1" s="1"/>
  <c r="L57" i="1" s="1"/>
  <c r="L52" i="1"/>
  <c r="L54" i="1" s="1"/>
  <c r="L56" i="1" s="1"/>
  <c r="I53" i="1"/>
  <c r="I55" i="1" s="1"/>
  <c r="I57" i="1" s="1"/>
  <c r="U31" i="1" s="1"/>
  <c r="I52" i="1"/>
  <c r="I54" i="1" s="1"/>
  <c r="I56" i="1" s="1"/>
  <c r="Y15" i="1" s="1"/>
  <c r="D52" i="1"/>
  <c r="D54" i="1" s="1"/>
  <c r="D56" i="1" s="1"/>
  <c r="U15" i="1" s="1"/>
  <c r="D53" i="1"/>
  <c r="D55" i="1" s="1"/>
  <c r="D57" i="1" s="1"/>
  <c r="P31" i="1" s="1"/>
  <c r="J53" i="1"/>
  <c r="J55" i="1" s="1"/>
  <c r="J57" i="1" s="1"/>
  <c r="V31" i="1" s="1"/>
  <c r="J52" i="1"/>
  <c r="J54" i="1" s="1"/>
  <c r="J56" i="1" s="1"/>
  <c r="K52" i="1"/>
  <c r="K54" i="1" s="1"/>
  <c r="K56" i="1" s="1"/>
  <c r="K53" i="1"/>
  <c r="K55" i="1" s="1"/>
  <c r="K57" i="1" s="1"/>
  <c r="W31" i="1" s="1"/>
  <c r="C52" i="1"/>
  <c r="C54" i="1" s="1"/>
  <c r="C56" i="1" s="1"/>
  <c r="S15" i="1" s="1"/>
  <c r="C53" i="1"/>
  <c r="C55" i="1" s="1"/>
  <c r="C57" i="1" s="1"/>
  <c r="O31" i="1" s="1"/>
  <c r="W14" i="1"/>
  <c r="N14" i="1" s="1"/>
  <c r="O14" i="1"/>
  <c r="E59" i="1"/>
  <c r="E61" i="1" s="1"/>
  <c r="E63" i="1" s="1"/>
  <c r="Q32" i="1" s="1"/>
  <c r="E58" i="1"/>
  <c r="E60" i="1" s="1"/>
  <c r="E62" i="1" s="1"/>
  <c r="G53" i="1"/>
  <c r="G55" i="1" s="1"/>
  <c r="G57" i="1" s="1"/>
  <c r="S31" i="1" s="1"/>
  <c r="G52" i="1"/>
  <c r="G54" i="1" s="1"/>
  <c r="G56" i="1" s="1"/>
  <c r="Z15" i="1" l="1"/>
  <c r="AA15" i="1"/>
  <c r="T15" i="1"/>
  <c r="W15" i="1"/>
  <c r="H65" i="1"/>
  <c r="H67" i="1" s="1"/>
  <c r="H69" i="1" s="1"/>
  <c r="T33" i="1" s="1"/>
  <c r="H64" i="1"/>
  <c r="H66" i="1" s="1"/>
  <c r="H68" i="1" s="1"/>
  <c r="E64" i="1"/>
  <c r="E66" i="1" s="1"/>
  <c r="E68" i="1" s="1"/>
  <c r="E65" i="1"/>
  <c r="E67" i="1" s="1"/>
  <c r="E69" i="1" s="1"/>
  <c r="Q33" i="1" s="1"/>
  <c r="K59" i="1"/>
  <c r="K61" i="1" s="1"/>
  <c r="K63" i="1" s="1"/>
  <c r="W32" i="1" s="1"/>
  <c r="K58" i="1"/>
  <c r="K60" i="1" s="1"/>
  <c r="K62" i="1" s="1"/>
  <c r="C59" i="1"/>
  <c r="C61" i="1" s="1"/>
  <c r="C63" i="1" s="1"/>
  <c r="O32" i="1" s="1"/>
  <c r="C58" i="1"/>
  <c r="C60" i="1" s="1"/>
  <c r="C62" i="1" s="1"/>
  <c r="L58" i="1"/>
  <c r="L60" i="1" s="1"/>
  <c r="L62" i="1" s="1"/>
  <c r="L59" i="1"/>
  <c r="L61" i="1" s="1"/>
  <c r="L63" i="1" s="1"/>
  <c r="G59" i="1"/>
  <c r="G61" i="1" s="1"/>
  <c r="G63" i="1" s="1"/>
  <c r="S32" i="1" s="1"/>
  <c r="G58" i="1"/>
  <c r="G60" i="1" s="1"/>
  <c r="G62" i="1" s="1"/>
  <c r="X16" i="1" s="1"/>
  <c r="J58" i="1"/>
  <c r="J60" i="1" s="1"/>
  <c r="J62" i="1" s="1"/>
  <c r="J59" i="1"/>
  <c r="J61" i="1" s="1"/>
  <c r="J63" i="1" s="1"/>
  <c r="V32" i="1" s="1"/>
  <c r="D58" i="1"/>
  <c r="D60" i="1" s="1"/>
  <c r="D62" i="1" s="1"/>
  <c r="U16" i="1" s="1"/>
  <c r="D59" i="1"/>
  <c r="D61" i="1" s="1"/>
  <c r="D63" i="1" s="1"/>
  <c r="P32" i="1" s="1"/>
  <c r="F59" i="1"/>
  <c r="F61" i="1" s="1"/>
  <c r="F63" i="1" s="1"/>
  <c r="R32" i="1" s="1"/>
  <c r="F58" i="1"/>
  <c r="F60" i="1" s="1"/>
  <c r="F62" i="1" s="1"/>
  <c r="X15" i="1"/>
  <c r="N15" i="1" s="1"/>
  <c r="I58" i="1"/>
  <c r="I60" i="1" s="1"/>
  <c r="I62" i="1" s="1"/>
  <c r="I59" i="1"/>
  <c r="I61" i="1" s="1"/>
  <c r="I63" i="1" s="1"/>
  <c r="U32" i="1" s="1"/>
  <c r="O15" i="1"/>
  <c r="P14" i="1"/>
  <c r="W16" i="1" l="1"/>
  <c r="V16" i="1"/>
  <c r="AA16" i="1"/>
  <c r="C65" i="1"/>
  <c r="C67" i="1" s="1"/>
  <c r="C69" i="1" s="1"/>
  <c r="O33" i="1" s="1"/>
  <c r="C64" i="1"/>
  <c r="C66" i="1" s="1"/>
  <c r="C68" i="1" s="1"/>
  <c r="S17" i="1" s="1"/>
  <c r="T16" i="1"/>
  <c r="S16" i="1"/>
  <c r="I65" i="1"/>
  <c r="I67" i="1" s="1"/>
  <c r="I69" i="1" s="1"/>
  <c r="U33" i="1" s="1"/>
  <c r="I64" i="1"/>
  <c r="I66" i="1" s="1"/>
  <c r="I68" i="1" s="1"/>
  <c r="G64" i="1"/>
  <c r="G66" i="1" s="1"/>
  <c r="G68" i="1" s="1"/>
  <c r="X17" i="1" s="1"/>
  <c r="G65" i="1"/>
  <c r="G67" i="1" s="1"/>
  <c r="G69" i="1" s="1"/>
  <c r="S33" i="1" s="1"/>
  <c r="J65" i="1"/>
  <c r="J67" i="1" s="1"/>
  <c r="J69" i="1" s="1"/>
  <c r="V33" i="1" s="1"/>
  <c r="J64" i="1"/>
  <c r="J66" i="1" s="1"/>
  <c r="J68" i="1" s="1"/>
  <c r="D65" i="1"/>
  <c r="D67" i="1" s="1"/>
  <c r="D69" i="1" s="1"/>
  <c r="P33" i="1" s="1"/>
  <c r="D64" i="1"/>
  <c r="D66" i="1" s="1"/>
  <c r="D68" i="1" s="1"/>
  <c r="T17" i="1" s="1"/>
  <c r="L64" i="1"/>
  <c r="L66" i="1" s="1"/>
  <c r="L68" i="1" s="1"/>
  <c r="L65" i="1"/>
  <c r="L67" i="1" s="1"/>
  <c r="L69" i="1" s="1"/>
  <c r="Z16" i="1"/>
  <c r="E71" i="1"/>
  <c r="E73" i="1" s="1"/>
  <c r="E75" i="1" s="1"/>
  <c r="Q34" i="1" s="1"/>
  <c r="E70" i="1"/>
  <c r="E72" i="1" s="1"/>
  <c r="E74" i="1" s="1"/>
  <c r="H71" i="1"/>
  <c r="H73" i="1" s="1"/>
  <c r="H75" i="1" s="1"/>
  <c r="T34" i="1" s="1"/>
  <c r="H70" i="1"/>
  <c r="H72" i="1" s="1"/>
  <c r="H74" i="1" s="1"/>
  <c r="Y16" i="1"/>
  <c r="K65" i="1"/>
  <c r="K67" i="1" s="1"/>
  <c r="K69" i="1" s="1"/>
  <c r="W33" i="1" s="1"/>
  <c r="K64" i="1"/>
  <c r="K66" i="1" s="1"/>
  <c r="K68" i="1" s="1"/>
  <c r="F64" i="1"/>
  <c r="F66" i="1" s="1"/>
  <c r="F68" i="1" s="1"/>
  <c r="F65" i="1"/>
  <c r="F67" i="1" s="1"/>
  <c r="F69" i="1" s="1"/>
  <c r="R33" i="1" s="1"/>
  <c r="P15" i="1"/>
  <c r="Y17" i="1" l="1"/>
  <c r="Z17" i="1"/>
  <c r="U17" i="1"/>
  <c r="N16" i="1"/>
  <c r="W17" i="1"/>
  <c r="F70" i="1"/>
  <c r="F72" i="1" s="1"/>
  <c r="F74" i="1" s="1"/>
  <c r="V18" i="1" s="1"/>
  <c r="F71" i="1"/>
  <c r="F73" i="1" s="1"/>
  <c r="F75" i="1" s="1"/>
  <c r="R34" i="1" s="1"/>
  <c r="I70" i="1"/>
  <c r="I72" i="1" s="1"/>
  <c r="I74" i="1" s="1"/>
  <c r="I71" i="1"/>
  <c r="I73" i="1" s="1"/>
  <c r="I75" i="1" s="1"/>
  <c r="U34" i="1" s="1"/>
  <c r="K70" i="1"/>
  <c r="K72" i="1" s="1"/>
  <c r="K74" i="1" s="1"/>
  <c r="K71" i="1"/>
  <c r="K73" i="1" s="1"/>
  <c r="K75" i="1" s="1"/>
  <c r="W34" i="1" s="1"/>
  <c r="E76" i="1"/>
  <c r="E78" i="1" s="1"/>
  <c r="E77" i="1"/>
  <c r="E79" i="1" s="1"/>
  <c r="D70" i="1"/>
  <c r="D72" i="1" s="1"/>
  <c r="D74" i="1" s="1"/>
  <c r="U18" i="1" s="1"/>
  <c r="D71" i="1"/>
  <c r="D73" i="1" s="1"/>
  <c r="D75" i="1" s="1"/>
  <c r="P34" i="1" s="1"/>
  <c r="H76" i="1"/>
  <c r="H78" i="1" s="1"/>
  <c r="H77" i="1"/>
  <c r="H79" i="1" s="1"/>
  <c r="L70" i="1"/>
  <c r="L72" i="1" s="1"/>
  <c r="L74" i="1" s="1"/>
  <c r="L71" i="1"/>
  <c r="L73" i="1" s="1"/>
  <c r="L75" i="1" s="1"/>
  <c r="V17" i="1"/>
  <c r="C70" i="1"/>
  <c r="C72" i="1" s="1"/>
  <c r="C74" i="1" s="1"/>
  <c r="C71" i="1"/>
  <c r="C73" i="1" s="1"/>
  <c r="C75" i="1" s="1"/>
  <c r="O34" i="1" s="1"/>
  <c r="J70" i="1"/>
  <c r="J72" i="1" s="1"/>
  <c r="J74" i="1" s="1"/>
  <c r="J71" i="1"/>
  <c r="J73" i="1" s="1"/>
  <c r="J75" i="1" s="1"/>
  <c r="V34" i="1" s="1"/>
  <c r="G71" i="1"/>
  <c r="G73" i="1" s="1"/>
  <c r="G75" i="1" s="1"/>
  <c r="S34" i="1" s="1"/>
  <c r="G70" i="1"/>
  <c r="G72" i="1" s="1"/>
  <c r="G74" i="1" s="1"/>
  <c r="AA17" i="1"/>
  <c r="O16" i="1"/>
  <c r="P16" i="1" s="1"/>
  <c r="T18" i="1" l="1"/>
  <c r="S18" i="1"/>
  <c r="J76" i="1"/>
  <c r="J78" i="1" s="1"/>
  <c r="J77" i="1"/>
  <c r="J79" i="1" s="1"/>
  <c r="N17" i="1"/>
  <c r="D76" i="1"/>
  <c r="D78" i="1" s="1"/>
  <c r="D77" i="1"/>
  <c r="D79" i="1" s="1"/>
  <c r="I77" i="1"/>
  <c r="I79" i="1" s="1"/>
  <c r="I76" i="1"/>
  <c r="I78" i="1" s="1"/>
  <c r="G76" i="1"/>
  <c r="G78" i="1" s="1"/>
  <c r="G77" i="1"/>
  <c r="G79" i="1" s="1"/>
  <c r="F76" i="1"/>
  <c r="F78" i="1" s="1"/>
  <c r="F77" i="1"/>
  <c r="F79" i="1" s="1"/>
  <c r="K77" i="1"/>
  <c r="K79" i="1" s="1"/>
  <c r="K76" i="1"/>
  <c r="K78" i="1" s="1"/>
  <c r="W18" i="1"/>
  <c r="C77" i="1"/>
  <c r="C79" i="1" s="1"/>
  <c r="C76" i="1"/>
  <c r="C78" i="1" s="1"/>
  <c r="L77" i="1"/>
  <c r="L79" i="1" s="1"/>
  <c r="L76" i="1"/>
  <c r="L78" i="1" s="1"/>
  <c r="V19" i="1" l="1"/>
  <c r="U19" i="1"/>
  <c r="S19" i="1"/>
  <c r="X18" i="1"/>
  <c r="Y18" i="1"/>
  <c r="Z18" i="1"/>
  <c r="T19" i="1"/>
  <c r="AA18" i="1"/>
  <c r="O17" i="1"/>
  <c r="P17" i="1" s="1"/>
  <c r="X19" i="1" l="1"/>
  <c r="W19" i="1"/>
  <c r="O18" i="1"/>
  <c r="Y19" i="1"/>
  <c r="Z19" i="1"/>
  <c r="N18" i="1"/>
  <c r="P18" i="1" l="1"/>
  <c r="AA19" i="1"/>
  <c r="N19" i="1" s="1"/>
  <c r="O19" i="1" l="1"/>
  <c r="P19" i="1" s="1"/>
</calcChain>
</file>

<file path=xl/sharedStrings.xml><?xml version="1.0" encoding="utf-8"?>
<sst xmlns="http://schemas.openxmlformats.org/spreadsheetml/2006/main" count="103" uniqueCount="62">
  <si>
    <t>L</t>
  </si>
  <si>
    <t>n</t>
  </si>
  <si>
    <t>dx</t>
  </si>
  <si>
    <t>dt</t>
  </si>
  <si>
    <t>i</t>
  </si>
  <si>
    <t>Ep</t>
  </si>
  <si>
    <t>Ek</t>
  </si>
  <si>
    <t>Ec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</si>
  <si>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</si>
  <si>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</si>
  <si>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</si>
  <si>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</si>
  <si>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</si>
  <si>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</si>
  <si>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</si>
  <si>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</si>
  <si>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</si>
  <si>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</si>
  <si>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</si>
  <si>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x</t>
  </si>
  <si>
    <t>y(xi,t0)</t>
  </si>
  <si>
    <t>v(xi,t0)</t>
  </si>
  <si>
    <t>a(xi,t0)</t>
  </si>
  <si>
    <t>y(xi,t0)2</t>
  </si>
  <si>
    <t>v(xi,t0)2</t>
  </si>
  <si>
    <t>a(xi,t0)2</t>
  </si>
  <si>
    <t>y(xi,t1)</t>
  </si>
  <si>
    <t>v(xi,t1)</t>
  </si>
  <si>
    <t>a(xi,t1)</t>
  </si>
  <si>
    <t>y(xi,t1)2</t>
  </si>
  <si>
    <t>v(xi,t1)2</t>
  </si>
  <si>
    <t>a(xi,t1)2</t>
  </si>
  <si>
    <t>y(xi,t1)3</t>
  </si>
  <si>
    <t>v(xi,t1)3</t>
  </si>
  <si>
    <t>a(xi,t1)3</t>
  </si>
  <si>
    <t>y(xi,t1)4</t>
  </si>
  <si>
    <t>v(xi,t1)4</t>
  </si>
  <si>
    <t>a(xi,t1)4</t>
  </si>
  <si>
    <t>y(xi,t1)5</t>
  </si>
  <si>
    <t>v(xi,t1)5</t>
  </si>
  <si>
    <t>a(xi,t1)5</t>
  </si>
  <si>
    <t>y(xi,t1)6</t>
  </si>
  <si>
    <t>v(xi,t1)6</t>
  </si>
  <si>
    <t>a(xi,t1)6</t>
  </si>
  <si>
    <t>y(xi,t1)7</t>
  </si>
  <si>
    <t>v(xi,t1)7</t>
  </si>
  <si>
    <t>a(xi,t1)7</t>
  </si>
  <si>
    <t>y(xi,t1)8</t>
  </si>
  <si>
    <t>v(xi,t1)8</t>
  </si>
  <si>
    <t>a(xi,t1)8</t>
  </si>
  <si>
    <t>y(xi,t1)9</t>
  </si>
  <si>
    <t>v(xi,t1)9</t>
  </si>
  <si>
    <t>a(xi,t1)9</t>
  </si>
  <si>
    <t>y(xi,t1)10</t>
  </si>
  <si>
    <t>v(xi,t1)10</t>
  </si>
  <si>
    <t>a(xi,t1)10</t>
  </si>
  <si>
    <t>y(xi,t1)11</t>
  </si>
  <si>
    <t>v(xi,t1)11</t>
  </si>
  <si>
    <t>a(xi,t1)11</t>
  </si>
  <si>
    <t>y(xi,t1)12</t>
  </si>
  <si>
    <t>v(xi,t1)12</t>
  </si>
  <si>
    <t>a(xi,t1)12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</si>
</sst>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3" fillId="6" borderId="1" xfId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Calculation" xfId="1" builtinId="22"/>
    <cellStyle name="Normal" xfId="0" builtinId="0"/>
  </cellStyles>
  <dxfs count="31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38926201037404E-2"/>
          <c:y val="7.1793890347039965E-2"/>
          <c:w val="0.87575581816863624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Arkusz1!$B$8:$L$8</c:f>
              <c:numCache>
                <c:formatCode>General</c:formatCode>
                <c:ptCount val="1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6D1-95F8-4000C5511A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Arkusz1!$B$20:$L$20</c:f>
              <c:numCache>
                <c:formatCode>General</c:formatCode>
                <c:ptCount val="11"/>
                <c:pt idx="0">
                  <c:v>0</c:v>
                </c:pt>
                <c:pt idx="1">
                  <c:v>0.28446889266061043</c:v>
                </c:pt>
                <c:pt idx="2">
                  <c:v>0.54109198809628023</c:v>
                </c:pt>
                <c:pt idx="3">
                  <c:v>0.74474922972752355</c:v>
                </c:pt>
                <c:pt idx="4">
                  <c:v>0.87550522778003492</c:v>
                </c:pt>
                <c:pt idx="5">
                  <c:v>0.92056067413382625</c:v>
                </c:pt>
                <c:pt idx="6">
                  <c:v>0.87550522778003503</c:v>
                </c:pt>
                <c:pt idx="7">
                  <c:v>0.74474922972752355</c:v>
                </c:pt>
                <c:pt idx="8">
                  <c:v>0.54109198809628034</c:v>
                </c:pt>
                <c:pt idx="9">
                  <c:v>0.28446889266061054</c:v>
                </c:pt>
                <c:pt idx="10">
                  <c:v>1.1516395476141029E-16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C-46D1-95F8-4000C5511A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Arkusz1!$B$26:$L$26</c:f>
              <c:numCache>
                <c:formatCode>General</c:formatCode>
                <c:ptCount val="11"/>
                <c:pt idx="0">
                  <c:v>0</c:v>
                </c:pt>
                <c:pt idx="1">
                  <c:v>0.25455055587542647</c:v>
                </c:pt>
                <c:pt idx="2">
                  <c:v>0.48418392978375585</c:v>
                </c:pt>
                <c:pt idx="3">
                  <c:v>0.66642200713704569</c:v>
                </c:pt>
                <c:pt idx="4">
                  <c:v>0.78342605519660946</c:v>
                </c:pt>
                <c:pt idx="5">
                  <c:v>0.82374290252323845</c:v>
                </c:pt>
                <c:pt idx="6">
                  <c:v>0.78342605519660957</c:v>
                </c:pt>
                <c:pt idx="7">
                  <c:v>0.66642200713704569</c:v>
                </c:pt>
                <c:pt idx="8">
                  <c:v>0.48418392978375591</c:v>
                </c:pt>
                <c:pt idx="9">
                  <c:v>0.25455055587542658</c:v>
                </c:pt>
                <c:pt idx="10">
                  <c:v>1.0315749990330581E-16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C-46D1-95F8-4000C5511A1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Arkusz1!$B$32:$L$32</c:f>
              <c:numCache>
                <c:formatCode>General</c:formatCode>
                <c:ptCount val="11"/>
                <c:pt idx="0">
                  <c:v>0</c:v>
                </c:pt>
                <c:pt idx="1">
                  <c:v>0.2143364092981612</c:v>
                </c:pt>
                <c:pt idx="2">
                  <c:v>0.4076920774846427</c:v>
                </c:pt>
                <c:pt idx="3">
                  <c:v>0.56114000456919499</c:v>
                </c:pt>
                <c:pt idx="4">
                  <c:v>0.6596596383142076</c:v>
                </c:pt>
                <c:pt idx="5">
                  <c:v>0.69360719054206754</c:v>
                </c:pt>
                <c:pt idx="6">
                  <c:v>0.65965963831420771</c:v>
                </c:pt>
                <c:pt idx="7">
                  <c:v>0.56114000456919499</c:v>
                </c:pt>
                <c:pt idx="8">
                  <c:v>0.40769207748464276</c:v>
                </c:pt>
                <c:pt idx="9">
                  <c:v>0.21433640929816131</c:v>
                </c:pt>
                <c:pt idx="10">
                  <c:v>8.6978679467164532E-17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C-46D1-95F8-4000C5511A1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Arkusz1!$B$38:$L$38</c:f>
              <c:numCache>
                <c:formatCode>General</c:formatCode>
                <c:ptCount val="11"/>
                <c:pt idx="0">
                  <c:v>0</c:v>
                </c:pt>
                <c:pt idx="1">
                  <c:v>0.16544698612661932</c:v>
                </c:pt>
                <c:pt idx="2">
                  <c:v>0.31469886851423035</c:v>
                </c:pt>
                <c:pt idx="3">
                  <c:v>0.43314583301572163</c:v>
                </c:pt>
                <c:pt idx="4">
                  <c:v>0.50919346547715882</c:v>
                </c:pt>
                <c:pt idx="5">
                  <c:v>0.53539769377820468</c:v>
                </c:pt>
                <c:pt idx="6">
                  <c:v>0.50919346547715882</c:v>
                </c:pt>
                <c:pt idx="7">
                  <c:v>0.43314583301572163</c:v>
                </c:pt>
                <c:pt idx="8">
                  <c:v>0.3146988685142304</c:v>
                </c:pt>
                <c:pt idx="9">
                  <c:v>0.1654469861266194</c:v>
                </c:pt>
                <c:pt idx="10">
                  <c:v>6.7279448852375355E-17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EC-46D1-95F8-4000C5511A1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Arkusz1!$B$44:$L$44</c:f>
              <c:numCache>
                <c:formatCode>General</c:formatCode>
                <c:ptCount val="11"/>
                <c:pt idx="0">
                  <c:v>0</c:v>
                </c:pt>
                <c:pt idx="1">
                  <c:v>0.10985394894629341</c:v>
                </c:pt>
                <c:pt idx="2">
                  <c:v>0.20895462797225492</c:v>
                </c:pt>
                <c:pt idx="3">
                  <c:v>0.28760137213979176</c:v>
                </c:pt>
                <c:pt idx="4">
                  <c:v>0.33809569016569796</c:v>
                </c:pt>
                <c:pt idx="5">
                  <c:v>0.3554948463869968</c:v>
                </c:pt>
                <c:pt idx="6">
                  <c:v>0.33809569016569796</c:v>
                </c:pt>
                <c:pt idx="7">
                  <c:v>0.28760137213979176</c:v>
                </c:pt>
                <c:pt idx="8">
                  <c:v>0.20895462797225495</c:v>
                </c:pt>
                <c:pt idx="9">
                  <c:v>0.10985394894629345</c:v>
                </c:pt>
                <c:pt idx="10">
                  <c:v>4.4854248811704297E-17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EC-46D1-95F8-4000C5511A1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Arkusz1!$B$50:$L$50</c:f>
              <c:numCache>
                <c:formatCode>General</c:formatCode>
                <c:ptCount val="11"/>
                <c:pt idx="0">
                  <c:v>0</c:v>
                </c:pt>
                <c:pt idx="1">
                  <c:v>4.980057501366511E-2</c:v>
                </c:pt>
                <c:pt idx="2">
                  <c:v>9.47263227639836E-2</c:v>
                </c:pt>
                <c:pt idx="3">
                  <c:v>0.13037959804506391</c:v>
                </c:pt>
                <c:pt idx="4">
                  <c:v>0.15327040986141832</c:v>
                </c:pt>
                <c:pt idx="5">
                  <c:v>0.16115804606279771</c:v>
                </c:pt>
                <c:pt idx="6">
                  <c:v>0.15327040986141829</c:v>
                </c:pt>
                <c:pt idx="7">
                  <c:v>0.13037959804506391</c:v>
                </c:pt>
                <c:pt idx="8">
                  <c:v>9.47263227639836E-2</c:v>
                </c:pt>
                <c:pt idx="9">
                  <c:v>4.9800575013665124E-2</c:v>
                </c:pt>
                <c:pt idx="10">
                  <c:v>2.0607967039024113E-17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EC-46D1-95F8-4000C5511A1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Arkusz1!$B$56:$L$56</c:f>
              <c:numCache>
                <c:formatCode>General</c:formatCode>
                <c:ptCount val="11"/>
                <c:pt idx="0">
                  <c:v>0</c:v>
                </c:pt>
                <c:pt idx="1">
                  <c:v>-1.2288763499088307E-2</c:v>
                </c:pt>
                <c:pt idx="2">
                  <c:v>-2.3374617206035966E-2</c:v>
                </c:pt>
                <c:pt idx="3">
                  <c:v>-3.2172400520322414E-2</c:v>
                </c:pt>
                <c:pt idx="4">
                  <c:v>-3.7820925113384307E-2</c:v>
                </c:pt>
                <c:pt idx="5">
                  <c:v>-3.9767274042468076E-2</c:v>
                </c:pt>
                <c:pt idx="6">
                  <c:v>-3.7820925113384363E-2</c:v>
                </c:pt>
                <c:pt idx="7">
                  <c:v>-3.2172400520322414E-2</c:v>
                </c:pt>
                <c:pt idx="8">
                  <c:v>-2.337461720603598E-2</c:v>
                </c:pt>
                <c:pt idx="9">
                  <c:v>-1.228876349908832E-2</c:v>
                </c:pt>
                <c:pt idx="10">
                  <c:v>-4.4805751147417158E-18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EC-46D1-95F8-4000C5511A1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Arkusz1!$B$62:$L$62</c:f>
              <c:numCache>
                <c:formatCode>General</c:formatCode>
                <c:ptCount val="11"/>
                <c:pt idx="0">
                  <c:v>0</c:v>
                </c:pt>
                <c:pt idx="1">
                  <c:v>-7.3906471701883664E-2</c:v>
                </c:pt>
                <c:pt idx="2">
                  <c:v>-0.14057846301691967</c:v>
                </c:pt>
                <c:pt idx="3">
                  <c:v>-0.19348965490411385</c:v>
                </c:pt>
                <c:pt idx="4">
                  <c:v>-0.22746073124759614</c:v>
                </c:pt>
                <c:pt idx="5">
                  <c:v>-0.23916636640446023</c:v>
                </c:pt>
                <c:pt idx="6">
                  <c:v>-0.22746073124759619</c:v>
                </c:pt>
                <c:pt idx="7">
                  <c:v>-0.19348965490411385</c:v>
                </c:pt>
                <c:pt idx="8">
                  <c:v>-0.14057846301691973</c:v>
                </c:pt>
                <c:pt idx="9">
                  <c:v>-7.3906471701883705E-2</c:v>
                </c:pt>
                <c:pt idx="10">
                  <c:v>-2.9398137450733489E-17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EC-46D1-95F8-4000C5511A1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Arkusz1!$B$68:$L$68</c:f>
              <c:numCache>
                <c:formatCode>General</c:formatCode>
                <c:ptCount val="11"/>
                <c:pt idx="0">
                  <c:v>0</c:v>
                </c:pt>
                <c:pt idx="1">
                  <c:v>-0.13256300553120404</c:v>
                </c:pt>
                <c:pt idx="2">
                  <c:v>-0.2521498204602442</c:v>
                </c:pt>
                <c:pt idx="3">
                  <c:v>-0.34705445413153257</c:v>
                </c:pt>
                <c:pt idx="4">
                  <c:v>-0.40798697976185877</c:v>
                </c:pt>
                <c:pt idx="5">
                  <c:v>-0.42898289720065697</c:v>
                </c:pt>
                <c:pt idx="6">
                  <c:v>-0.40798697976185883</c:v>
                </c:pt>
                <c:pt idx="7">
                  <c:v>-0.34705445413153257</c:v>
                </c:pt>
                <c:pt idx="8">
                  <c:v>-0.25214982046024426</c:v>
                </c:pt>
                <c:pt idx="9">
                  <c:v>-0.13256300553120409</c:v>
                </c:pt>
                <c:pt idx="10">
                  <c:v>-5.3137982058650022E-17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EC-46D1-95F8-4000C5511A1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Arkusz1!$B$74:$L$74</c:f>
              <c:numCache>
                <c:formatCode>General</c:formatCode>
                <c:ptCount val="11"/>
                <c:pt idx="0">
                  <c:v>0</c:v>
                </c:pt>
                <c:pt idx="1">
                  <c:v>-0.18588745655059549</c:v>
                </c:pt>
                <c:pt idx="2">
                  <c:v>-0.35357895369995218</c:v>
                </c:pt>
                <c:pt idx="3">
                  <c:v>-0.48665967933172838</c:v>
                </c:pt>
                <c:pt idx="4">
                  <c:v>-0.57210276479314803</c:v>
                </c:pt>
                <c:pt idx="5">
                  <c:v>-0.60154444556226572</c:v>
                </c:pt>
                <c:pt idx="6">
                  <c:v>-0.57210276479314803</c:v>
                </c:pt>
                <c:pt idx="7">
                  <c:v>-0.48665967933172838</c:v>
                </c:pt>
                <c:pt idx="8">
                  <c:v>-0.35357895369995224</c:v>
                </c:pt>
                <c:pt idx="9">
                  <c:v>-0.18588745655059558</c:v>
                </c:pt>
                <c:pt idx="10">
                  <c:v>-7.4740548129240258E-17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2EC-46D1-95F8-4000C5511A1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Arkusz1!$F$80:$P$80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2EC-46D1-95F8-4000C5511A1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Arkusz1!$F$86:$P$86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2EC-46D1-95F8-4000C5511A1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Arkusz1!$B$6:$L$6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Arkusz1!$F$92:$P$92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2EC-46D1-95F8-4000C551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29824"/>
        <c:axId val="648867000"/>
      </c:scatterChart>
      <c:valAx>
        <c:axId val="7277298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7000"/>
        <c:crosses val="autoZero"/>
        <c:crossBetween val="midCat"/>
      </c:valAx>
      <c:valAx>
        <c:axId val="6488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Potential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Arkusz1!$R$6:$AB$6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xVal>
          <c:yVal>
            <c:numRef>
              <c:f>Arkusz1!$N$7:$N$19</c:f>
              <c:numCache>
                <c:formatCode>General</c:formatCode>
                <c:ptCount val="13"/>
                <c:pt idx="0">
                  <c:v>0.62698028941752204</c:v>
                </c:pt>
                <c:pt idx="1">
                  <c:v>0.60235336584008325</c:v>
                </c:pt>
                <c:pt idx="2">
                  <c:v>0.53132313225816263</c:v>
                </c:pt>
                <c:pt idx="3">
                  <c:v>0.42543896098735207</c:v>
                </c:pt>
                <c:pt idx="4">
                  <c:v>0.30163453351928166</c:v>
                </c:pt>
                <c:pt idx="5">
                  <c:v>0.17972433289331619</c:v>
                </c:pt>
                <c:pt idx="6">
                  <c:v>7.9235628345319123E-2</c:v>
                </c:pt>
                <c:pt idx="7">
                  <c:v>1.6283879291769627E-2</c:v>
                </c:pt>
                <c:pt idx="8">
                  <c:v>9.915292541236272E-4</c:v>
                </c:pt>
                <c:pt idx="9">
                  <c:v>3.586361790740885E-2</c:v>
                </c:pt>
                <c:pt idx="10">
                  <c:v>0.11538087919277122</c:v>
                </c:pt>
                <c:pt idx="11">
                  <c:v>0.22687640404471821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1-4BA9-9F1E-AC97BA25DD60}"/>
            </c:ext>
          </c:extLst>
        </c:ser>
        <c:ser>
          <c:idx val="1"/>
          <c:order val="1"/>
          <c:tx>
            <c:v>Kinetic Energy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Arkusz1!$R$6:$AB$6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xVal>
          <c:yVal>
            <c:numRef>
              <c:f>Arkusz1!$O$7:$O$19</c:f>
              <c:numCache>
                <c:formatCode>General</c:formatCode>
                <c:ptCount val="13"/>
                <c:pt idx="0">
                  <c:v>0</c:v>
                </c:pt>
                <c:pt idx="1">
                  <c:v>3.1415926535897934E-2</c:v>
                </c:pt>
                <c:pt idx="2">
                  <c:v>0.12070761513192409</c:v>
                </c:pt>
                <c:pt idx="3">
                  <c:v>0.25365984291165838</c:v>
                </c:pt>
                <c:pt idx="4">
                  <c:v>0.40906032850673224</c:v>
                </c:pt>
                <c:pt idx="5">
                  <c:v>0.56208810255191466</c:v>
                </c:pt>
                <c:pt idx="6">
                  <c:v>0.68828197923114198</c:v>
                </c:pt>
                <c:pt idx="7">
                  <c:v>0.76745463781031031</c:v>
                </c:pt>
                <c:pt idx="8">
                  <c:v>0.78692601696461673</c:v>
                </c:pt>
                <c:pt idx="9">
                  <c:v>0.74355813363205558</c:v>
                </c:pt>
                <c:pt idx="10">
                  <c:v>0.64426479599879349</c:v>
                </c:pt>
                <c:pt idx="11">
                  <c:v>0.50491343612849127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1-4BA9-9F1E-AC97BA25DD60}"/>
            </c:ext>
          </c:extLst>
        </c:ser>
        <c:ser>
          <c:idx val="2"/>
          <c:order val="2"/>
          <c:tx>
            <c:v>Total Energy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Arkusz1!$R$6:$AB$6</c:f>
              <c:multiLvlStrCache>
                <c:ptCount val="1"/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xVal>
          <c:yVal>
            <c:numRef>
              <c:f>Arkusz1!$P$7:$P$19</c:f>
              <c:numCache>
                <c:formatCode>General</c:formatCode>
                <c:ptCount val="13"/>
                <c:pt idx="0">
                  <c:v>0.62698028941752204</c:v>
                </c:pt>
                <c:pt idx="1">
                  <c:v>0.63376929237598123</c:v>
                </c:pt>
                <c:pt idx="2">
                  <c:v>0.65203074739008671</c:v>
                </c:pt>
                <c:pt idx="3">
                  <c:v>0.67909880389901045</c:v>
                </c:pt>
                <c:pt idx="4">
                  <c:v>0.71069486202601384</c:v>
                </c:pt>
                <c:pt idx="5">
                  <c:v>0.7418124354452309</c:v>
                </c:pt>
                <c:pt idx="6">
                  <c:v>0.76751760757646115</c:v>
                </c:pt>
                <c:pt idx="7">
                  <c:v>0.78373851710207998</c:v>
                </c:pt>
                <c:pt idx="8">
                  <c:v>0.78791754621874033</c:v>
                </c:pt>
                <c:pt idx="9">
                  <c:v>0.77942175153946447</c:v>
                </c:pt>
                <c:pt idx="10">
                  <c:v>0.75964567519156467</c:v>
                </c:pt>
                <c:pt idx="11">
                  <c:v>0.73178984017320947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1-4BA9-9F1E-AC97BA25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1232"/>
        <c:axId val="884139264"/>
      </c:scatterChart>
      <c:valAx>
        <c:axId val="8841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39264"/>
        <c:crosses val="autoZero"/>
        <c:crossBetween val="midCat"/>
      </c:valAx>
      <c:valAx>
        <c:axId val="884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307282</xdr:colOff>
      <xdr:row>19</xdr:row>
      <xdr:rowOff>164129</xdr:rowOff>
    </xdr:from>
    <xdr:to>
      <xdr:col>36</xdr:col>
      <xdr:colOff>18031</xdr:colOff>
      <xdr:row>34</xdr:row>
      <xdr:rowOff>49829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044671-B98B-4CFF-BAEB-D5F782B04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310083</xdr:colOff>
      <xdr:row>3</xdr:row>
      <xdr:rowOff>190393</xdr:rowOff>
    </xdr:from>
    <xdr:to>
      <xdr:col>36</xdr:col>
      <xdr:colOff>26783</xdr:colOff>
      <xdr:row>18</xdr:row>
      <xdr:rowOff>76093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B71D09-E839-473B-AD8A-22F17E3F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AF6A6-BA16-43F9-86CA-6538DFEBD591}" name="Table1" displayName="Table1" ref="N6:P19" totalsRowShown="0" headerRowDxfId="30" dataDxfId="29">
  <autoFilter ref="N6:P19" xr:uid="{901A71C6-28FF-4EAF-8D04-753E1BEAF02F}"/>
  <tableColumns count="3">
    <tableColumn id="1" xr3:uid="{EA99A30D-5079-4092-AA68-69752A02A325}" name="Ep" dataDxfId="28">
      <calculatedColumnFormula>SUM(R7:AB7)</calculatedColumnFormula>
    </tableColumn>
    <tableColumn id="2" xr3:uid="{E89B50B6-825B-45DF-BEA5-DEE4B7A75110}" name="Ek" dataDxfId="27">
      <calculatedColumnFormula>SUM(N23:X23)</calculatedColumnFormula>
    </tableColumn>
    <tableColumn id="3" xr3:uid="{EE29D829-BFC4-498D-A8E4-0E814F962878}" name="Ec" dataDxfId="26">
      <calculatedColumnFormula>N7+O7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D5B9B0-47CF-4072-B9C7-99C3C5900C69}" name="Table3" displayName="Table3" ref="R6:AB19" totalsRowShown="0" headerRowDxfId="25" dataDxfId="24">
  <autoFilter ref="R6:AB19" xr:uid="{2B788071-EB15-4CC3-9996-52120C71E1DA}"/>
  <tableColumns count="11">
    <tableColumn id="1" xr3:uid="{61492635-930B-4BC1-922C-28C7615BADF5}" name="0" dataDxfId="23"/>
    <tableColumn id="2" xr3:uid="{EF0118FD-A3E9-498F-95D5-B85752842884}" name="1" dataDxfId="22"/>
    <tableColumn id="3" xr3:uid="{2D33880F-4B10-4492-A862-8504413E024F}" name="2" dataDxfId="21"/>
    <tableColumn id="4" xr3:uid="{86A935A8-67F7-411B-BF90-4D6478A3E30E}" name="3" dataDxfId="20"/>
    <tableColumn id="5" xr3:uid="{04939A5E-73D5-4F03-8925-3B3967E5C648}" name="4" dataDxfId="19"/>
    <tableColumn id="6" xr3:uid="{6B9A5BD1-9A9A-43BF-A70D-F15B4E8E0227}" name="5" dataDxfId="18"/>
    <tableColumn id="7" xr3:uid="{D7729A9C-51FD-44E9-BE9B-E4B45C87DD75}" name="6" dataDxfId="17"/>
    <tableColumn id="8" xr3:uid="{06FAD718-61A7-4032-8095-8B21D008C5C9}" name="7" dataDxfId="16"/>
    <tableColumn id="9" xr3:uid="{3F885D32-045A-4F4F-8AB3-ADCC6F7F404B}" name="8" dataDxfId="15"/>
    <tableColumn id="10" xr3:uid="{FFCDB353-4184-4666-AE70-6DF50D15549B}" name="9" dataDxfId="14"/>
    <tableColumn id="11" xr3:uid="{FEC6DBB8-F4AD-495A-910E-BFCA09EE76F9}" name="10" dataDxfId="1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485630-9A32-44AA-A541-6E872CB97D09}" name="Table4" displayName="Table4" ref="N22:X35" totalsRowShown="0" headerRowDxfId="12" dataDxfId="11">
  <autoFilter ref="N22:X35" xr:uid="{DE06DD72-93F5-4668-8CEF-FC2621E42F3F}"/>
  <tableColumns count="11">
    <tableColumn id="1" xr3:uid="{36EB6BC9-7997-48B9-BD7E-A24241BDECE0}" name="0" dataDxfId="10"/>
    <tableColumn id="2" xr3:uid="{36A0F6AC-8EF9-410F-AA61-CF9FED6E63D1}" name="1" dataDxfId="9"/>
    <tableColumn id="3" xr3:uid="{A4207517-486C-46B3-B653-B5A8A78C8BB7}" name="2" dataDxfId="8"/>
    <tableColumn id="4" xr3:uid="{45883D63-CEA3-448B-9115-8F786AA1A953}" name="3" dataDxfId="7"/>
    <tableColumn id="5" xr3:uid="{69610346-CE8B-42CF-8668-8C89BE6ED94C}" name="4" dataDxfId="6"/>
    <tableColumn id="6" xr3:uid="{8A031091-BC21-4B49-AA92-FD68BF4581D2}" name="5" dataDxfId="5"/>
    <tableColumn id="7" xr3:uid="{9F6263A9-3EC9-4F54-8BBA-D5511347D303}" name="6" dataDxfId="4"/>
    <tableColumn id="8" xr3:uid="{C474E766-9466-4AEB-A06B-4FA256EC4045}" name="7" dataDxfId="3"/>
    <tableColumn id="9" xr3:uid="{0441F4D9-1678-4A0D-83B7-777B9CCF84A0}" name="8" dataDxfId="2"/>
    <tableColumn id="10" xr3:uid="{493F67B7-DAD7-4CE1-A9EF-06B142275ECA}" name="9" dataDxfId="1"/>
    <tableColumn id="11" xr3:uid="{D30BD3CD-EBEE-4E16-8604-6BAA7DF9ECBD}" name="10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8DC9-6FBE-40B4-8752-2670EE96E159}">
  <dimension ref="A1:AB79"/>
  <sheetViews>
    <sheetView tabSelected="1" zoomScale="40" zoomScaleNormal="40" workbookViewId="0">
      <selection activeCell="Q41" sqref="Q41"/>
    </sheetView>
  </sheetViews>
  <sheetFormatPr defaultRowHeight="15"/>
  <cols>
    <col min="2" max="5" width="9.42578125" bestFit="1" customWidth="1"/>
    <col min="6" max="11" width="9.7109375" bestFit="1" customWidth="1"/>
    <col min="12" max="12" width="12.85546875" bestFit="1" customWidth="1"/>
    <col min="13" max="15" width="9.42578125" bestFit="1" customWidth="1"/>
    <col min="16" max="16" width="12.85546875" bestFit="1" customWidth="1"/>
    <col min="23" max="23" width="12.42578125" bestFit="1" customWidth="1"/>
  </cols>
  <sheetData>
    <row r="1" spans="1:28">
      <c r="A1" s="1" t="s">
        <v>0</v>
      </c>
      <c r="B1" s="1">
        <f>PI()</f>
        <v>3.1415926535897931</v>
      </c>
    </row>
    <row r="2" spans="1:28">
      <c r="A2" s="1" t="s">
        <v>1</v>
      </c>
      <c r="B2" s="1">
        <v>10</v>
      </c>
    </row>
    <row r="3" spans="1:28">
      <c r="A3" s="1" t="s">
        <v>2</v>
      </c>
      <c r="B3" s="1">
        <f>B1/B2</f>
        <v>0.31415926535897931</v>
      </c>
    </row>
    <row r="4" spans="1:28">
      <c r="A4" s="1" t="s">
        <v>3</v>
      </c>
      <c r="B4" s="1">
        <v>0.2</v>
      </c>
    </row>
    <row r="6" spans="1:28">
      <c r="A6" t="s">
        <v>4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N6" s="5" t="s">
        <v>5</v>
      </c>
      <c r="O6" s="5" t="s">
        <v>6</v>
      </c>
      <c r="P6" s="5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13</v>
      </c>
      <c r="X6" s="7" t="s">
        <v>14</v>
      </c>
      <c r="Y6" s="7" t="s">
        <v>15</v>
      </c>
      <c r="Z6" s="7" t="s">
        <v>16</v>
      </c>
      <c r="AA6" s="7" t="s">
        <v>17</v>
      </c>
      <c r="AB6" s="7" t="s">
        <v>18</v>
      </c>
    </row>
    <row r="7" spans="1:28">
      <c r="A7" t="s">
        <v>19</v>
      </c>
      <c r="B7">
        <f t="shared" ref="B7:L7" si="0">B6*dx</f>
        <v>0</v>
      </c>
      <c r="C7">
        <f t="shared" si="0"/>
        <v>0.31415926535897931</v>
      </c>
      <c r="D7">
        <f t="shared" si="0"/>
        <v>0.62831853071795862</v>
      </c>
      <c r="E7">
        <f t="shared" si="0"/>
        <v>0.94247779607693793</v>
      </c>
      <c r="F7">
        <f t="shared" si="0"/>
        <v>1.2566370614359172</v>
      </c>
      <c r="G7">
        <f t="shared" si="0"/>
        <v>1.5707963267948966</v>
      </c>
      <c r="H7">
        <f t="shared" si="0"/>
        <v>1.8849555921538759</v>
      </c>
      <c r="I7">
        <f t="shared" si="0"/>
        <v>2.1991148575128552</v>
      </c>
      <c r="J7">
        <f t="shared" si="0"/>
        <v>2.5132741228718345</v>
      </c>
      <c r="K7">
        <f t="shared" si="0"/>
        <v>2.8274333882308138</v>
      </c>
      <c r="L7">
        <f t="shared" si="0"/>
        <v>3.1415926535897931</v>
      </c>
      <c r="N7" s="6">
        <f t="shared" ref="N7:N19" si="1">SUM(R7:AB7)</f>
        <v>0.62698028941752204</v>
      </c>
      <c r="O7" s="6">
        <f>SUM(N23:X23)</f>
        <v>0</v>
      </c>
      <c r="P7" s="6">
        <f>N7+O7</f>
        <v>0.62698028941752204</v>
      </c>
      <c r="R7" s="8">
        <v>0</v>
      </c>
      <c r="S7" s="8">
        <f t="shared" ref="S7:AA7" si="2">(C8-B8)^2/(2*dx)</f>
        <v>0.15197944695887183</v>
      </c>
      <c r="T7" s="8">
        <f t="shared" si="2"/>
        <v>0.12368207815480715</v>
      </c>
      <c r="U7" s="8">
        <f t="shared" si="2"/>
        <v>7.7895973637639407E-2</v>
      </c>
      <c r="V7" s="8">
        <f t="shared" si="2"/>
        <v>3.210986912047166E-2</v>
      </c>
      <c r="W7" s="8">
        <f t="shared" si="2"/>
        <v>3.8125003164069574E-3</v>
      </c>
      <c r="X7" s="8">
        <f t="shared" si="2"/>
        <v>3.8125003164069401E-3</v>
      </c>
      <c r="Y7" s="8">
        <f t="shared" si="2"/>
        <v>3.2109869120471708E-2</v>
      </c>
      <c r="Z7" s="8">
        <f t="shared" si="2"/>
        <v>7.7895973637639337E-2</v>
      </c>
      <c r="AA7" s="8">
        <f t="shared" si="2"/>
        <v>0.12368207815480715</v>
      </c>
      <c r="AB7" s="8">
        <v>0</v>
      </c>
    </row>
    <row r="8" spans="1:28">
      <c r="A8" s="4" t="s">
        <v>20</v>
      </c>
      <c r="B8" s="4">
        <f>SIN(B7)</f>
        <v>0</v>
      </c>
      <c r="C8" s="4">
        <f t="shared" ref="C8:L8" si="3">SIN(C7)</f>
        <v>0.3090169943749474</v>
      </c>
      <c r="D8" s="4">
        <f t="shared" si="3"/>
        <v>0.58778525229247314</v>
      </c>
      <c r="E8" s="4">
        <f t="shared" si="3"/>
        <v>0.80901699437494745</v>
      </c>
      <c r="F8" s="4">
        <f t="shared" si="3"/>
        <v>0.95105651629515353</v>
      </c>
      <c r="G8" s="4">
        <f t="shared" si="3"/>
        <v>1</v>
      </c>
      <c r="H8" s="4">
        <f t="shared" si="3"/>
        <v>0.95105651629515364</v>
      </c>
      <c r="I8" s="4">
        <f t="shared" si="3"/>
        <v>0.80901699437494745</v>
      </c>
      <c r="J8" s="4">
        <f t="shared" si="3"/>
        <v>0.58778525229247325</v>
      </c>
      <c r="K8" s="4">
        <f t="shared" si="3"/>
        <v>0.30901699437494751</v>
      </c>
      <c r="L8" s="4">
        <f t="shared" si="3"/>
        <v>1.22514845490862E-16</v>
      </c>
      <c r="N8" s="6">
        <f t="shared" si="1"/>
        <v>0.60235336584008325</v>
      </c>
      <c r="O8" s="6">
        <f>SUM(N24:X24)</f>
        <v>3.1415926535897934E-2</v>
      </c>
      <c r="P8" s="6">
        <f t="shared" ref="P8:P19" si="4">N8+O8</f>
        <v>0.63376929237598123</v>
      </c>
      <c r="R8" s="7">
        <v>0</v>
      </c>
      <c r="S8" s="7">
        <f t="shared" ref="S8:AA8" si="5">(C14-B14)^2/(2*dx)</f>
        <v>0.14600990327660604</v>
      </c>
      <c r="T8" s="7">
        <f t="shared" si="5"/>
        <v>0.11882401620608628</v>
      </c>
      <c r="U8" s="7">
        <f t="shared" si="5"/>
        <v>7.4836326911668957E-2</v>
      </c>
      <c r="V8" s="7">
        <f t="shared" si="5"/>
        <v>3.0848637617251567E-2</v>
      </c>
      <c r="W8" s="7">
        <f t="shared" si="5"/>
        <v>3.6627505467318341E-3</v>
      </c>
      <c r="X8" s="7">
        <f t="shared" si="5"/>
        <v>3.6627505467318167E-3</v>
      </c>
      <c r="Y8" s="7">
        <f t="shared" si="5"/>
        <v>3.0848637617251616E-2</v>
      </c>
      <c r="Z8" s="7">
        <f t="shared" si="5"/>
        <v>7.4836326911668888E-2</v>
      </c>
      <c r="AA8" s="7">
        <f t="shared" si="5"/>
        <v>0.11882401620608628</v>
      </c>
      <c r="AB8" s="7">
        <v>0</v>
      </c>
    </row>
    <row r="9" spans="1:28">
      <c r="A9" s="4" t="s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6">
        <f t="shared" si="1"/>
        <v>0.53132313225816263</v>
      </c>
      <c r="O9" s="6">
        <f>SUM(N25:X25)</f>
        <v>0.12070761513192409</v>
      </c>
      <c r="P9" s="6">
        <f t="shared" si="4"/>
        <v>0.65203074739008671</v>
      </c>
      <c r="R9" s="8">
        <v>0</v>
      </c>
      <c r="S9" s="8">
        <f t="shared" ref="S9:AA9" si="6">(C20-B20)^2/(2*dx)</f>
        <v>0.12879223981996266</v>
      </c>
      <c r="T9" s="8">
        <f t="shared" si="6"/>
        <v>0.10481214525972059</v>
      </c>
      <c r="U9" s="8">
        <f t="shared" si="6"/>
        <v>6.601153720781254E-2</v>
      </c>
      <c r="V9" s="8">
        <f t="shared" si="6"/>
        <v>2.7210929155904465E-2</v>
      </c>
      <c r="W9" s="8">
        <f t="shared" si="6"/>
        <v>3.2308345956624305E-3</v>
      </c>
      <c r="X9" s="8">
        <f t="shared" si="6"/>
        <v>3.2308345956624149E-3</v>
      </c>
      <c r="Y9" s="8">
        <f t="shared" si="6"/>
        <v>2.7210929155904517E-2</v>
      </c>
      <c r="Z9" s="8">
        <f t="shared" si="6"/>
        <v>6.6011537207812457E-2</v>
      </c>
      <c r="AA9" s="8">
        <f t="shared" si="6"/>
        <v>0.10481214525972059</v>
      </c>
      <c r="AB9" s="8">
        <v>0</v>
      </c>
    </row>
    <row r="10" spans="1:28">
      <c r="A10" s="4" t="s">
        <v>22</v>
      </c>
      <c r="B10" s="4">
        <v>0</v>
      </c>
      <c r="C10" s="4">
        <f>(B8-2*C8+D8)/dx^2</f>
        <v>-0.30648377815510974</v>
      </c>
      <c r="D10" s="4">
        <f t="shared" ref="D10:K10" si="7">(C8-2*D8+E8)/dx^2</f>
        <v>-0.58296678870635155</v>
      </c>
      <c r="E10" s="4">
        <f t="shared" si="7"/>
        <v>-0.8023849482105625</v>
      </c>
      <c r="F10" s="4">
        <f t="shared" si="7"/>
        <v>-0.94326007843925475</v>
      </c>
      <c r="G10" s="4">
        <f t="shared" si="7"/>
        <v>-0.99180234011090096</v>
      </c>
      <c r="H10" s="4">
        <f t="shared" si="7"/>
        <v>-0.94326007843925697</v>
      </c>
      <c r="I10" s="4">
        <f t="shared" si="7"/>
        <v>-0.80238494821056017</v>
      </c>
      <c r="J10" s="4">
        <f t="shared" si="7"/>
        <v>-0.58296678870635332</v>
      </c>
      <c r="K10" s="4">
        <f t="shared" si="7"/>
        <v>-0.30648377815510963</v>
      </c>
      <c r="L10" s="4">
        <v>0</v>
      </c>
      <c r="N10" s="6">
        <f t="shared" si="1"/>
        <v>0.42543896098735207</v>
      </c>
      <c r="O10" s="6">
        <f>SUM(N26:X26)</f>
        <v>0.25365984291165838</v>
      </c>
      <c r="P10" s="6">
        <f t="shared" si="4"/>
        <v>0.67909880389901045</v>
      </c>
      <c r="R10" s="7">
        <v>0</v>
      </c>
      <c r="S10" s="7">
        <f t="shared" ref="S10:AA10" si="8">(C26-B26)^2/(2*dx)</f>
        <v>0.10312601384276922</v>
      </c>
      <c r="T10" s="7">
        <f t="shared" si="8"/>
        <v>8.3924767191360897E-2</v>
      </c>
      <c r="U10" s="7">
        <f t="shared" si="8"/>
        <v>5.2856497483012119E-2</v>
      </c>
      <c r="V10" s="7">
        <f t="shared" si="8"/>
        <v>2.1788227774663372E-2</v>
      </c>
      <c r="W10" s="7">
        <f t="shared" si="8"/>
        <v>2.5869811232550563E-3</v>
      </c>
      <c r="X10" s="7">
        <f t="shared" si="8"/>
        <v>2.5869811232550419E-3</v>
      </c>
      <c r="Y10" s="7">
        <f t="shared" si="8"/>
        <v>2.1788227774663414E-2</v>
      </c>
      <c r="Z10" s="7">
        <f t="shared" si="8"/>
        <v>5.2856497483012084E-2</v>
      </c>
      <c r="AA10" s="7">
        <f t="shared" si="8"/>
        <v>8.3924767191360841E-2</v>
      </c>
      <c r="AB10" s="7">
        <v>0</v>
      </c>
    </row>
    <row r="11" spans="1:28">
      <c r="A11" t="s">
        <v>23</v>
      </c>
      <c r="B11">
        <v>0</v>
      </c>
      <c r="C11">
        <f t="shared" ref="C11:L11" si="9">C8+C9*dt/2</f>
        <v>0.3090169943749474</v>
      </c>
      <c r="D11">
        <f t="shared" si="9"/>
        <v>0.58778525229247314</v>
      </c>
      <c r="E11">
        <f t="shared" si="9"/>
        <v>0.80901699437494745</v>
      </c>
      <c r="F11">
        <f t="shared" si="9"/>
        <v>0.95105651629515353</v>
      </c>
      <c r="G11">
        <f t="shared" si="9"/>
        <v>1</v>
      </c>
      <c r="H11">
        <f t="shared" si="9"/>
        <v>0.95105651629515364</v>
      </c>
      <c r="I11">
        <f t="shared" si="9"/>
        <v>0.80901699437494745</v>
      </c>
      <c r="J11">
        <f t="shared" si="9"/>
        <v>0.58778525229247325</v>
      </c>
      <c r="K11">
        <f t="shared" si="9"/>
        <v>0.30901699437494751</v>
      </c>
      <c r="L11">
        <f t="shared" si="9"/>
        <v>1.22514845490862E-16</v>
      </c>
      <c r="N11" s="6">
        <f t="shared" si="1"/>
        <v>0.30163453351928166</v>
      </c>
      <c r="O11" s="6">
        <f>SUM(N27:X27)</f>
        <v>0.40906032850673224</v>
      </c>
      <c r="P11" s="6">
        <f t="shared" si="4"/>
        <v>0.71069486202601384</v>
      </c>
      <c r="R11" s="8">
        <v>0</v>
      </c>
      <c r="S11" s="8">
        <f t="shared" ref="S11:AA11" si="10">(C32-B32)^2/(2*dx)</f>
        <v>7.3115934203523594E-2</v>
      </c>
      <c r="T11" s="8">
        <f t="shared" si="10"/>
        <v>5.9502326593997679E-2</v>
      </c>
      <c r="U11" s="8">
        <f t="shared" si="10"/>
        <v>3.7475046772280529E-2</v>
      </c>
      <c r="V11" s="8">
        <f t="shared" si="10"/>
        <v>1.5447766950563385E-2</v>
      </c>
      <c r="W11" s="8">
        <f t="shared" si="10"/>
        <v>1.8341593410374645E-3</v>
      </c>
      <c r="X11" s="8">
        <f t="shared" si="10"/>
        <v>1.8341593410374523E-3</v>
      </c>
      <c r="Y11" s="8">
        <f t="shared" si="10"/>
        <v>1.5447766950563418E-2</v>
      </c>
      <c r="Z11" s="8">
        <f t="shared" si="10"/>
        <v>3.7475046772280501E-2</v>
      </c>
      <c r="AA11" s="8">
        <f t="shared" si="10"/>
        <v>5.9502326593997651E-2</v>
      </c>
      <c r="AB11" s="8">
        <v>0</v>
      </c>
    </row>
    <row r="12" spans="1:28">
      <c r="A12" t="s">
        <v>24</v>
      </c>
      <c r="B12">
        <v>0</v>
      </c>
      <c r="C12">
        <f t="shared" ref="C12:L12" si="11">C9+C10*dt/2</f>
        <v>-3.0648377815510976E-2</v>
      </c>
      <c r="D12">
        <f t="shared" si="11"/>
        <v>-5.8296678870635159E-2</v>
      </c>
      <c r="E12">
        <f t="shared" si="11"/>
        <v>-8.0238494821056258E-2</v>
      </c>
      <c r="F12">
        <f t="shared" si="11"/>
        <v>-9.4326007843925475E-2</v>
      </c>
      <c r="G12">
        <f t="shared" si="11"/>
        <v>-9.9180234011090107E-2</v>
      </c>
      <c r="H12">
        <f t="shared" si="11"/>
        <v>-9.4326007843925697E-2</v>
      </c>
      <c r="I12">
        <f t="shared" si="11"/>
        <v>-8.0238494821056022E-2</v>
      </c>
      <c r="J12">
        <f t="shared" si="11"/>
        <v>-5.8296678870635332E-2</v>
      </c>
      <c r="K12">
        <f t="shared" si="11"/>
        <v>-3.0648377815510965E-2</v>
      </c>
      <c r="L12">
        <f t="shared" si="11"/>
        <v>0</v>
      </c>
      <c r="N12" s="6">
        <f t="shared" si="1"/>
        <v>0.17972433289331619</v>
      </c>
      <c r="O12" s="6">
        <f>SUM(N28:X28)</f>
        <v>0.56208810255191466</v>
      </c>
      <c r="P12" s="6">
        <f t="shared" si="4"/>
        <v>0.7418124354452309</v>
      </c>
      <c r="R12" s="7">
        <v>0</v>
      </c>
      <c r="S12" s="7">
        <f t="shared" ref="S12:AA12" si="12">(C38-B38)^2/(2*dx)</f>
        <v>4.3565013413027764E-2</v>
      </c>
      <c r="T12" s="7">
        <f t="shared" si="12"/>
        <v>3.5453553105923984E-2</v>
      </c>
      <c r="U12" s="7">
        <f t="shared" si="12"/>
        <v>2.2328934630634376E-2</v>
      </c>
      <c r="V12" s="7">
        <f t="shared" si="12"/>
        <v>9.2043161553448348E-3</v>
      </c>
      <c r="W12" s="7">
        <f t="shared" si="12"/>
        <v>1.0928558482410299E-3</v>
      </c>
      <c r="X12" s="7">
        <f t="shared" si="12"/>
        <v>1.0928558482410299E-3</v>
      </c>
      <c r="Y12" s="7">
        <f t="shared" si="12"/>
        <v>9.2043161553448348E-3</v>
      </c>
      <c r="Z12" s="7">
        <f t="shared" si="12"/>
        <v>2.2328934630634355E-2</v>
      </c>
      <c r="AA12" s="7">
        <f t="shared" si="12"/>
        <v>3.545355310592397E-2</v>
      </c>
      <c r="AB12" s="7">
        <v>0</v>
      </c>
    </row>
    <row r="13" spans="1:28">
      <c r="A13" t="s">
        <v>25</v>
      </c>
      <c r="B13">
        <v>0</v>
      </c>
      <c r="C13">
        <f>C11*-1</f>
        <v>-0.3090169943749474</v>
      </c>
      <c r="D13">
        <f t="shared" ref="D13:L13" si="13">D11*-1</f>
        <v>-0.58778525229247314</v>
      </c>
      <c r="E13">
        <f t="shared" si="13"/>
        <v>-0.80901699437494745</v>
      </c>
      <c r="F13">
        <f t="shared" si="13"/>
        <v>-0.95105651629515353</v>
      </c>
      <c r="G13">
        <f t="shared" si="13"/>
        <v>-1</v>
      </c>
      <c r="H13">
        <f t="shared" si="13"/>
        <v>-0.95105651629515364</v>
      </c>
      <c r="I13">
        <f t="shared" si="13"/>
        <v>-0.80901699437494745</v>
      </c>
      <c r="J13">
        <f t="shared" si="13"/>
        <v>-0.58778525229247325</v>
      </c>
      <c r="K13">
        <f t="shared" si="13"/>
        <v>-0.30901699437494751</v>
      </c>
      <c r="L13">
        <f t="shared" si="13"/>
        <v>-1.22514845490862E-16</v>
      </c>
      <c r="N13" s="6">
        <f t="shared" si="1"/>
        <v>7.9235628345319123E-2</v>
      </c>
      <c r="O13" s="6">
        <f>SUM(N29:X29)</f>
        <v>0.68828197923114198</v>
      </c>
      <c r="P13" s="6">
        <f t="shared" si="4"/>
        <v>0.76751760757646115</v>
      </c>
      <c r="R13" s="8">
        <v>0</v>
      </c>
      <c r="S13" s="8">
        <f t="shared" ref="S13:AA13" si="14">(C44-B44)^2/(2*dx)</f>
        <v>1.9206643619606865E-2</v>
      </c>
      <c r="T13" s="8">
        <f t="shared" si="14"/>
        <v>1.5630518762807428E-2</v>
      </c>
      <c r="U13" s="8">
        <f t="shared" si="14"/>
        <v>9.8442271964925832E-3</v>
      </c>
      <c r="V13" s="8">
        <f t="shared" si="14"/>
        <v>4.0579356301777801E-3</v>
      </c>
      <c r="W13" s="8">
        <f t="shared" si="14"/>
        <v>4.8181077337834026E-4</v>
      </c>
      <c r="X13" s="8">
        <f t="shared" si="14"/>
        <v>4.8181077337834026E-4</v>
      </c>
      <c r="Y13" s="8">
        <f t="shared" si="14"/>
        <v>4.0579356301777801E-3</v>
      </c>
      <c r="Z13" s="8">
        <f t="shared" si="14"/>
        <v>9.8442271964925779E-3</v>
      </c>
      <c r="AA13" s="8">
        <f t="shared" si="14"/>
        <v>1.5630518762807421E-2</v>
      </c>
      <c r="AB13" s="8">
        <v>0</v>
      </c>
    </row>
    <row r="14" spans="1:28">
      <c r="A14" s="4" t="s">
        <v>26</v>
      </c>
      <c r="B14" s="4">
        <v>0</v>
      </c>
      <c r="C14" s="4">
        <f t="shared" ref="C14:L14" si="15">C8+C12*dt</f>
        <v>0.30288731881184522</v>
      </c>
      <c r="D14" s="4">
        <f t="shared" si="15"/>
        <v>0.5761259165183461</v>
      </c>
      <c r="E14" s="4">
        <f t="shared" si="15"/>
        <v>0.79296929541073624</v>
      </c>
      <c r="F14" s="4">
        <f t="shared" si="15"/>
        <v>0.9321913147263684</v>
      </c>
      <c r="G14" s="4">
        <f t="shared" si="15"/>
        <v>0.98016395319778193</v>
      </c>
      <c r="H14" s="4">
        <f t="shared" si="15"/>
        <v>0.93219131472636851</v>
      </c>
      <c r="I14" s="4">
        <f t="shared" si="15"/>
        <v>0.79296929541073624</v>
      </c>
      <c r="J14" s="4">
        <f t="shared" si="15"/>
        <v>0.57612591651834621</v>
      </c>
      <c r="K14" s="4">
        <f t="shared" si="15"/>
        <v>0.30288731881184533</v>
      </c>
      <c r="L14" s="4">
        <f t="shared" si="15"/>
        <v>1.22514845490862E-16</v>
      </c>
      <c r="N14" s="6">
        <f t="shared" si="1"/>
        <v>1.6283879291769627E-2</v>
      </c>
      <c r="O14" s="6">
        <f>SUM(N30:X30)</f>
        <v>0.76745463781031031</v>
      </c>
      <c r="P14" s="6">
        <f t="shared" si="4"/>
        <v>0.78373851710207998</v>
      </c>
      <c r="R14" s="7">
        <v>0</v>
      </c>
      <c r="S14" s="7">
        <f t="shared" ref="S14:AA14" si="16">(C50-B50)^2/(2*dx)</f>
        <v>3.9471974013845518E-3</v>
      </c>
      <c r="T14" s="7">
        <f t="shared" si="16"/>
        <v>3.2122605211388194E-3</v>
      </c>
      <c r="U14" s="7">
        <f t="shared" si="16"/>
        <v>2.0231076693154101E-3</v>
      </c>
      <c r="V14" s="7">
        <f t="shared" si="16"/>
        <v>8.3395481749202224E-4</v>
      </c>
      <c r="W14" s="7">
        <f t="shared" si="16"/>
        <v>9.9017937246287949E-5</v>
      </c>
      <c r="X14" s="7">
        <f t="shared" si="16"/>
        <v>9.901793724628864E-5</v>
      </c>
      <c r="Y14" s="7">
        <f t="shared" si="16"/>
        <v>8.3395481749202018E-4</v>
      </c>
      <c r="Z14" s="7">
        <f t="shared" si="16"/>
        <v>2.0231076693154101E-3</v>
      </c>
      <c r="AA14" s="7">
        <f t="shared" si="16"/>
        <v>3.2122605211388172E-3</v>
      </c>
      <c r="AB14" s="7">
        <v>0</v>
      </c>
    </row>
    <row r="15" spans="1:28">
      <c r="A15" s="4" t="s">
        <v>27</v>
      </c>
      <c r="B15" s="4">
        <v>0</v>
      </c>
      <c r="C15" s="4">
        <f t="shared" ref="C15:L15" si="17">C9+C13*dt</f>
        <v>-6.1803398874989479E-2</v>
      </c>
      <c r="D15" s="4">
        <f t="shared" si="17"/>
        <v>-0.11755705045849463</v>
      </c>
      <c r="E15" s="4">
        <f t="shared" si="17"/>
        <v>-0.16180339887498951</v>
      </c>
      <c r="F15" s="4">
        <f t="shared" si="17"/>
        <v>-0.19021130325903071</v>
      </c>
      <c r="G15" s="4">
        <f t="shared" si="17"/>
        <v>-0.2</v>
      </c>
      <c r="H15" s="4">
        <f t="shared" si="17"/>
        <v>-0.19021130325903074</v>
      </c>
      <c r="I15" s="4">
        <f t="shared" si="17"/>
        <v>-0.16180339887498951</v>
      </c>
      <c r="J15" s="4">
        <f t="shared" si="17"/>
        <v>-0.11755705045849466</v>
      </c>
      <c r="K15" s="4">
        <f t="shared" si="17"/>
        <v>-6.1803398874989507E-2</v>
      </c>
      <c r="L15" s="4">
        <f t="shared" si="17"/>
        <v>-2.45029690981724E-17</v>
      </c>
      <c r="N15" s="6">
        <f t="shared" si="1"/>
        <v>9.915292541236272E-4</v>
      </c>
      <c r="O15" s="6">
        <f>SUM(N31:X31)</f>
        <v>0.78692601696461673</v>
      </c>
      <c r="P15" s="6">
        <f t="shared" si="4"/>
        <v>0.78791754621874033</v>
      </c>
      <c r="R15" s="8">
        <v>0</v>
      </c>
      <c r="S15" s="8">
        <f t="shared" ref="S15:AA15" si="18">(C56-B56)^2/(2*dx)</f>
        <v>2.4034578156395729E-4</v>
      </c>
      <c r="T15" s="8">
        <f t="shared" si="18"/>
        <v>1.9559530143320114E-4</v>
      </c>
      <c r="U15" s="8">
        <f t="shared" si="18"/>
        <v>1.2318750356876074E-4</v>
      </c>
      <c r="V15" s="8">
        <f t="shared" si="18"/>
        <v>5.0779705704314182E-5</v>
      </c>
      <c r="W15" s="8">
        <f t="shared" si="18"/>
        <v>6.0292255735586836E-6</v>
      </c>
      <c r="X15" s="8">
        <f t="shared" si="18"/>
        <v>6.0292255735583397E-6</v>
      </c>
      <c r="Y15" s="8">
        <f t="shared" si="18"/>
        <v>5.0779705704315178E-5</v>
      </c>
      <c r="Z15" s="8">
        <f t="shared" si="18"/>
        <v>1.2318750356876036E-4</v>
      </c>
      <c r="AA15" s="8">
        <f t="shared" si="18"/>
        <v>1.9559530143320114E-4</v>
      </c>
      <c r="AB15" s="8">
        <v>0</v>
      </c>
    </row>
    <row r="16" spans="1:28">
      <c r="A16" s="4" t="s">
        <v>28</v>
      </c>
      <c r="B16" s="4">
        <v>0</v>
      </c>
      <c r="C16" s="4">
        <f>C14*-1</f>
        <v>-0.30288731881184522</v>
      </c>
      <c r="D16" s="4">
        <f t="shared" ref="D16:L16" si="19">D14*-1</f>
        <v>-0.5761259165183461</v>
      </c>
      <c r="E16" s="4">
        <f t="shared" si="19"/>
        <v>-0.79296929541073624</v>
      </c>
      <c r="F16" s="4">
        <f t="shared" si="19"/>
        <v>-0.9321913147263684</v>
      </c>
      <c r="G16" s="4">
        <f t="shared" si="19"/>
        <v>-0.98016395319778193</v>
      </c>
      <c r="H16" s="4">
        <f t="shared" si="19"/>
        <v>-0.93219131472636851</v>
      </c>
      <c r="I16" s="4">
        <f t="shared" si="19"/>
        <v>-0.79296929541073624</v>
      </c>
      <c r="J16" s="4">
        <f t="shared" si="19"/>
        <v>-0.57612591651834621</v>
      </c>
      <c r="K16" s="4">
        <f t="shared" si="19"/>
        <v>-0.30288731881184533</v>
      </c>
      <c r="L16" s="4">
        <f t="shared" si="19"/>
        <v>-1.22514845490862E-16</v>
      </c>
      <c r="N16" s="6">
        <f t="shared" si="1"/>
        <v>3.586361790740885E-2</v>
      </c>
      <c r="O16" s="6">
        <f>SUM(N32:X32)</f>
        <v>0.74355813363205558</v>
      </c>
      <c r="P16" s="6">
        <f t="shared" si="4"/>
        <v>0.77942175153946447</v>
      </c>
      <c r="R16" s="7">
        <v>0</v>
      </c>
      <c r="S16" s="7">
        <f t="shared" ref="S16:AA16" si="20">(C62-B62)^2/(2*dx)</f>
        <v>8.6933080792315556E-3</v>
      </c>
      <c r="T16" s="7">
        <f t="shared" si="20"/>
        <v>7.0746829969074885E-3</v>
      </c>
      <c r="U16" s="7">
        <f t="shared" si="20"/>
        <v>4.4556925986640565E-3</v>
      </c>
      <c r="V16" s="7">
        <f t="shared" si="20"/>
        <v>1.8367022004205822E-3</v>
      </c>
      <c r="W16" s="7">
        <f t="shared" si="20"/>
        <v>2.180771180965209E-4</v>
      </c>
      <c r="X16" s="7">
        <f t="shared" si="20"/>
        <v>2.1807711809651884E-4</v>
      </c>
      <c r="Y16" s="7">
        <f t="shared" si="20"/>
        <v>1.8367022004205885E-3</v>
      </c>
      <c r="Z16" s="7">
        <f t="shared" si="20"/>
        <v>4.455692598664047E-3</v>
      </c>
      <c r="AA16" s="7">
        <f t="shared" si="20"/>
        <v>7.0746829969074911E-3</v>
      </c>
      <c r="AB16" s="7">
        <v>0</v>
      </c>
    </row>
    <row r="17" spans="1:28">
      <c r="A17" t="s">
        <v>29</v>
      </c>
      <c r="B17">
        <v>0</v>
      </c>
      <c r="C17">
        <f t="shared" ref="C17:L17" si="21">C14+C15*dt/2</f>
        <v>0.29670697892434628</v>
      </c>
      <c r="D17">
        <f t="shared" si="21"/>
        <v>0.56437021147249666</v>
      </c>
      <c r="E17">
        <f t="shared" si="21"/>
        <v>0.77678895552323723</v>
      </c>
      <c r="F17">
        <f t="shared" si="21"/>
        <v>0.91317018440046538</v>
      </c>
      <c r="G17">
        <f t="shared" si="21"/>
        <v>0.96016395319778192</v>
      </c>
      <c r="H17">
        <f t="shared" si="21"/>
        <v>0.91317018440046549</v>
      </c>
      <c r="I17">
        <f t="shared" si="21"/>
        <v>0.77678895552323723</v>
      </c>
      <c r="J17">
        <f t="shared" si="21"/>
        <v>0.56437021147249677</v>
      </c>
      <c r="K17">
        <f t="shared" si="21"/>
        <v>0.29670697892434639</v>
      </c>
      <c r="L17">
        <f t="shared" si="21"/>
        <v>1.2006454858104477E-16</v>
      </c>
      <c r="N17" s="6">
        <f t="shared" si="1"/>
        <v>0.11538087919277122</v>
      </c>
      <c r="O17" s="6">
        <f>SUM(N33:X33)</f>
        <v>0.64426479599879349</v>
      </c>
      <c r="P17" s="6">
        <f t="shared" si="4"/>
        <v>0.75964567519156467</v>
      </c>
      <c r="R17" s="8">
        <v>0</v>
      </c>
      <c r="S17" s="8">
        <f t="shared" ref="S17:AA17" si="22">(C68-B68)^2/(2*dx)</f>
        <v>2.7968219265132939E-2</v>
      </c>
      <c r="T17" s="8">
        <f t="shared" si="22"/>
        <v>2.2760758446088197E-2</v>
      </c>
      <c r="U17" s="8">
        <f t="shared" si="22"/>
        <v>1.4334909845790432E-2</v>
      </c>
      <c r="V17" s="8">
        <f t="shared" si="22"/>
        <v>5.9090612454926281E-3</v>
      </c>
      <c r="W17" s="8">
        <f t="shared" si="22"/>
        <v>7.0160042644788799E-4</v>
      </c>
      <c r="X17" s="8">
        <f t="shared" si="22"/>
        <v>7.0160042644788431E-4</v>
      </c>
      <c r="Y17" s="8">
        <f t="shared" si="22"/>
        <v>5.9090612454926394E-3</v>
      </c>
      <c r="Z17" s="8">
        <f t="shared" si="22"/>
        <v>1.4334909845790417E-2</v>
      </c>
      <c r="AA17" s="8">
        <f t="shared" si="22"/>
        <v>2.2760758446088197E-2</v>
      </c>
      <c r="AB17" s="8">
        <v>0</v>
      </c>
    </row>
    <row r="18" spans="1:28">
      <c r="A18" t="s">
        <v>30</v>
      </c>
      <c r="B18">
        <v>0</v>
      </c>
      <c r="C18">
        <f t="shared" ref="C18:L18" si="23">C15+C16*dt/2</f>
        <v>-9.2092130756174007E-2</v>
      </c>
      <c r="D18">
        <f t="shared" si="23"/>
        <v>-0.17516964211032923</v>
      </c>
      <c r="E18">
        <f t="shared" si="23"/>
        <v>-0.24110032841606316</v>
      </c>
      <c r="F18">
        <f t="shared" si="23"/>
        <v>-0.28343043473166757</v>
      </c>
      <c r="G18">
        <f t="shared" si="23"/>
        <v>-0.29801639531977819</v>
      </c>
      <c r="H18">
        <f t="shared" si="23"/>
        <v>-0.28343043473166762</v>
      </c>
      <c r="I18">
        <f t="shared" si="23"/>
        <v>-0.24110032841606316</v>
      </c>
      <c r="J18">
        <f t="shared" si="23"/>
        <v>-0.17516964211032929</v>
      </c>
      <c r="K18">
        <f t="shared" si="23"/>
        <v>-9.2092130756174034E-2</v>
      </c>
      <c r="L18">
        <f t="shared" si="23"/>
        <v>-3.67544536472586E-17</v>
      </c>
      <c r="N18" s="6">
        <f t="shared" si="1"/>
        <v>0.22687640404471821</v>
      </c>
      <c r="O18" s="6">
        <f>SUM(N34:X34)</f>
        <v>0.50491343612849127</v>
      </c>
      <c r="P18" s="6">
        <f t="shared" si="4"/>
        <v>0.73178984017320947</v>
      </c>
      <c r="R18" s="7">
        <v>0</v>
      </c>
      <c r="S18" s="7">
        <f t="shared" ref="S18:AA18" si="24">(C74-B74)^2/(2*dx)</f>
        <v>5.499463220250031E-2</v>
      </c>
      <c r="T18" s="7">
        <f t="shared" si="24"/>
        <v>4.4755067440173088E-2</v>
      </c>
      <c r="U18" s="7">
        <f t="shared" si="24"/>
        <v>2.8187103624721873E-2</v>
      </c>
      <c r="V18" s="7">
        <f t="shared" si="24"/>
        <v>1.1619139809270627E-2</v>
      </c>
      <c r="W18" s="7">
        <f t="shared" si="24"/>
        <v>1.3795750469433972E-3</v>
      </c>
      <c r="X18" s="7">
        <f t="shared" si="24"/>
        <v>1.3795750469433972E-3</v>
      </c>
      <c r="Y18" s="7">
        <f t="shared" si="24"/>
        <v>1.1619139809270627E-2</v>
      </c>
      <c r="Z18" s="7">
        <f t="shared" si="24"/>
        <v>2.8187103624721852E-2</v>
      </c>
      <c r="AA18" s="7">
        <f t="shared" si="24"/>
        <v>4.4755067440173067E-2</v>
      </c>
      <c r="AB18" s="7">
        <v>0</v>
      </c>
    </row>
    <row r="19" spans="1:28">
      <c r="A19" t="s">
        <v>31</v>
      </c>
      <c r="B19">
        <v>0</v>
      </c>
      <c r="C19">
        <f>C17*-1</f>
        <v>-0.29670697892434628</v>
      </c>
      <c r="D19">
        <f t="shared" ref="D19:L19" si="25">D17*-1</f>
        <v>-0.56437021147249666</v>
      </c>
      <c r="E19">
        <f t="shared" si="25"/>
        <v>-0.77678895552323723</v>
      </c>
      <c r="F19">
        <f t="shared" si="25"/>
        <v>-0.91317018440046538</v>
      </c>
      <c r="G19">
        <f t="shared" si="25"/>
        <v>-0.96016395319778192</v>
      </c>
      <c r="H19">
        <f t="shared" si="25"/>
        <v>-0.91317018440046549</v>
      </c>
      <c r="I19">
        <f t="shared" si="25"/>
        <v>-0.77678895552323723</v>
      </c>
      <c r="J19">
        <f t="shared" si="25"/>
        <v>-0.56437021147249677</v>
      </c>
      <c r="K19">
        <f t="shared" si="25"/>
        <v>-0.29670697892434639</v>
      </c>
      <c r="L19">
        <f t="shared" si="25"/>
        <v>-1.2006454858104477E-16</v>
      </c>
      <c r="N19" s="6">
        <f t="shared" si="1"/>
        <v>0</v>
      </c>
      <c r="O19" s="6">
        <f>SUM(N35:X35)</f>
        <v>0</v>
      </c>
      <c r="P19" s="6">
        <f t="shared" si="4"/>
        <v>0</v>
      </c>
      <c r="R19" s="8">
        <v>0</v>
      </c>
      <c r="S19" s="8">
        <f t="shared" ref="S19:AA19" si="26">(G80-F80)^2/(2*dx)</f>
        <v>0</v>
      </c>
      <c r="T19" s="8">
        <f t="shared" si="26"/>
        <v>0</v>
      </c>
      <c r="U19" s="8">
        <f t="shared" si="26"/>
        <v>0</v>
      </c>
      <c r="V19" s="8">
        <f t="shared" si="26"/>
        <v>0</v>
      </c>
      <c r="W19" s="8">
        <f t="shared" si="26"/>
        <v>0</v>
      </c>
      <c r="X19" s="8">
        <f t="shared" si="26"/>
        <v>0</v>
      </c>
      <c r="Y19" s="8">
        <f t="shared" si="26"/>
        <v>0</v>
      </c>
      <c r="Z19" s="8">
        <f t="shared" si="26"/>
        <v>0</v>
      </c>
      <c r="AA19" s="8">
        <f t="shared" si="26"/>
        <v>0</v>
      </c>
      <c r="AB19" s="8">
        <v>0</v>
      </c>
    </row>
    <row r="20" spans="1:28">
      <c r="A20" s="4" t="s">
        <v>26</v>
      </c>
      <c r="B20" s="4">
        <v>0</v>
      </c>
      <c r="C20" s="4">
        <f t="shared" ref="C20:L20" si="27">C14+C18*dt</f>
        <v>0.28446889266061043</v>
      </c>
      <c r="D20" s="4">
        <f t="shared" si="27"/>
        <v>0.54109198809628023</v>
      </c>
      <c r="E20" s="4">
        <f t="shared" si="27"/>
        <v>0.74474922972752355</v>
      </c>
      <c r="F20" s="4">
        <f t="shared" si="27"/>
        <v>0.87550522778003492</v>
      </c>
      <c r="G20" s="4">
        <f t="shared" si="27"/>
        <v>0.92056067413382625</v>
      </c>
      <c r="H20" s="4">
        <f t="shared" si="27"/>
        <v>0.87550522778003503</v>
      </c>
      <c r="I20" s="4">
        <f t="shared" si="27"/>
        <v>0.74474922972752355</v>
      </c>
      <c r="J20" s="4">
        <f t="shared" si="27"/>
        <v>0.54109198809628034</v>
      </c>
      <c r="K20" s="4">
        <f t="shared" si="27"/>
        <v>0.28446889266061054</v>
      </c>
      <c r="L20" s="4">
        <f t="shared" si="27"/>
        <v>1.1516395476141029E-16</v>
      </c>
    </row>
    <row r="21" spans="1:28">
      <c r="A21" s="4" t="s">
        <v>27</v>
      </c>
      <c r="B21" s="4">
        <v>0</v>
      </c>
      <c r="C21" s="4">
        <f t="shared" ref="C21:L21" si="28">C15+C19*dt</f>
        <v>-0.12114479465985874</v>
      </c>
      <c r="D21" s="4">
        <f t="shared" si="28"/>
        <v>-0.23043109275299395</v>
      </c>
      <c r="E21" s="4">
        <f t="shared" si="28"/>
        <v>-0.31716118997963694</v>
      </c>
      <c r="F21" s="4">
        <f t="shared" si="28"/>
        <v>-0.37284534013912379</v>
      </c>
      <c r="G21" s="4">
        <f t="shared" si="28"/>
        <v>-0.39203279063955643</v>
      </c>
      <c r="H21" s="4">
        <f t="shared" si="28"/>
        <v>-0.37284534013912385</v>
      </c>
      <c r="I21" s="4">
        <f t="shared" si="28"/>
        <v>-0.31716118997963694</v>
      </c>
      <c r="J21" s="4">
        <f t="shared" si="28"/>
        <v>-0.230431092752994</v>
      </c>
      <c r="K21" s="4">
        <f t="shared" si="28"/>
        <v>-0.12114479465985878</v>
      </c>
      <c r="L21" s="4">
        <f t="shared" si="28"/>
        <v>-4.8515878814381354E-17</v>
      </c>
    </row>
    <row r="22" spans="1:28">
      <c r="A22" s="4" t="s">
        <v>28</v>
      </c>
      <c r="B22" s="4">
        <v>0</v>
      </c>
      <c r="C22" s="4">
        <f t="shared" ref="C22:L22" si="29">C20*-1</f>
        <v>-0.28446889266061043</v>
      </c>
      <c r="D22" s="4">
        <f t="shared" si="29"/>
        <v>-0.54109198809628023</v>
      </c>
      <c r="E22" s="4">
        <f t="shared" si="29"/>
        <v>-0.74474922972752355</v>
      </c>
      <c r="F22" s="4">
        <f t="shared" si="29"/>
        <v>-0.87550522778003492</v>
      </c>
      <c r="G22" s="4">
        <f t="shared" si="29"/>
        <v>-0.92056067413382625</v>
      </c>
      <c r="H22" s="4">
        <f t="shared" si="29"/>
        <v>-0.87550522778003503</v>
      </c>
      <c r="I22" s="4">
        <f t="shared" si="29"/>
        <v>-0.74474922972752355</v>
      </c>
      <c r="J22" s="4">
        <f t="shared" si="29"/>
        <v>-0.54109198809628034</v>
      </c>
      <c r="K22" s="4">
        <f t="shared" si="29"/>
        <v>-0.28446889266061054</v>
      </c>
      <c r="L22" s="4">
        <f t="shared" si="29"/>
        <v>-1.1516395476141029E-16</v>
      </c>
      <c r="N22" s="2" t="s">
        <v>8</v>
      </c>
      <c r="O22" s="2" t="s">
        <v>9</v>
      </c>
      <c r="P22" s="2" t="s">
        <v>10</v>
      </c>
      <c r="Q22" s="2" t="s">
        <v>11</v>
      </c>
      <c r="R22" s="2" t="s">
        <v>12</v>
      </c>
      <c r="S22" s="2" t="s">
        <v>13</v>
      </c>
      <c r="T22" s="2" t="s">
        <v>14</v>
      </c>
      <c r="U22" s="2" t="s">
        <v>15</v>
      </c>
      <c r="V22" s="2" t="s">
        <v>16</v>
      </c>
      <c r="W22" s="2" t="s">
        <v>17</v>
      </c>
      <c r="X22" s="2" t="s">
        <v>18</v>
      </c>
    </row>
    <row r="23" spans="1:28">
      <c r="A23" t="s">
        <v>32</v>
      </c>
      <c r="B23">
        <v>0</v>
      </c>
      <c r="C23">
        <f t="shared" ref="C23:L23" si="30">C20+C21*dt/2</f>
        <v>0.27235441319462456</v>
      </c>
      <c r="D23">
        <f t="shared" si="30"/>
        <v>0.51804887882098083</v>
      </c>
      <c r="E23">
        <f t="shared" si="30"/>
        <v>0.71303311072955988</v>
      </c>
      <c r="F23">
        <f t="shared" si="30"/>
        <v>0.83822069376612252</v>
      </c>
      <c r="G23">
        <f t="shared" si="30"/>
        <v>0.88135739506987065</v>
      </c>
      <c r="H23">
        <f t="shared" si="30"/>
        <v>0.83822069376612263</v>
      </c>
      <c r="I23">
        <f t="shared" si="30"/>
        <v>0.71303311072955988</v>
      </c>
      <c r="J23">
        <f t="shared" si="30"/>
        <v>0.51804887882098094</v>
      </c>
      <c r="K23">
        <f t="shared" si="30"/>
        <v>0.27235441319462467</v>
      </c>
      <c r="L23">
        <f t="shared" si="30"/>
        <v>1.1031236687997215E-16</v>
      </c>
      <c r="N23" s="3">
        <v>0</v>
      </c>
      <c r="O23" s="3">
        <f>dx*C9^2/2</f>
        <v>0</v>
      </c>
      <c r="P23" s="3">
        <f>dx*D9^2/2</f>
        <v>0</v>
      </c>
      <c r="Q23" s="3">
        <f>dx*E9^2/2</f>
        <v>0</v>
      </c>
      <c r="R23" s="3">
        <f>dx*F9^2/2</f>
        <v>0</v>
      </c>
      <c r="S23" s="3">
        <f>dx*G9^2/2</f>
        <v>0</v>
      </c>
      <c r="T23" s="3">
        <f>dx*H9^2/2</f>
        <v>0</v>
      </c>
      <c r="U23" s="3">
        <f>dx*I9^2/2</f>
        <v>0</v>
      </c>
      <c r="V23" s="3">
        <f>dx*J9^2/2</f>
        <v>0</v>
      </c>
      <c r="W23" s="3">
        <f>dx*K9^2/2</f>
        <v>0</v>
      </c>
      <c r="X23" s="3">
        <v>0</v>
      </c>
    </row>
    <row r="24" spans="1:28">
      <c r="A24" t="s">
        <v>33</v>
      </c>
      <c r="B24">
        <v>0</v>
      </c>
      <c r="C24">
        <f t="shared" ref="C24:L24" si="31">C21+C22*dt/2</f>
        <v>-0.14959168392591979</v>
      </c>
      <c r="D24">
        <f t="shared" si="31"/>
        <v>-0.28454029156262195</v>
      </c>
      <c r="E24">
        <f t="shared" si="31"/>
        <v>-0.39163611295238931</v>
      </c>
      <c r="F24">
        <f t="shared" si="31"/>
        <v>-0.46039586291712731</v>
      </c>
      <c r="G24">
        <f t="shared" si="31"/>
        <v>-0.48408885805293905</v>
      </c>
      <c r="H24">
        <f t="shared" si="31"/>
        <v>-0.46039586291712736</v>
      </c>
      <c r="I24">
        <f t="shared" si="31"/>
        <v>-0.39163611295238931</v>
      </c>
      <c r="J24">
        <f t="shared" si="31"/>
        <v>-0.28454029156262206</v>
      </c>
      <c r="K24">
        <f t="shared" si="31"/>
        <v>-0.14959168392591984</v>
      </c>
      <c r="L24">
        <f t="shared" si="31"/>
        <v>-6.0032274290522385E-17</v>
      </c>
      <c r="N24" s="2">
        <v>0</v>
      </c>
      <c r="O24" s="2">
        <f>dx*C15^2/2</f>
        <v>5.9999080743216324E-4</v>
      </c>
      <c r="P24" s="2">
        <f>dx*D15^2/2</f>
        <v>2.17078713422706E-3</v>
      </c>
      <c r="Q24" s="2">
        <f>dx*E15^2/2</f>
        <v>4.1123981729525279E-3</v>
      </c>
      <c r="R24" s="2">
        <f>dx*F15^2/2</f>
        <v>5.6831944997474231E-3</v>
      </c>
      <c r="S24" s="2">
        <f>dx*G15^2/2</f>
        <v>6.2831853071795875E-3</v>
      </c>
      <c r="T24" s="2">
        <f>dx*H15^2/2</f>
        <v>5.6831944997474239E-3</v>
      </c>
      <c r="U24" s="2">
        <f>dx*I15^2/2</f>
        <v>4.1123981729525279E-3</v>
      </c>
      <c r="V24" s="2">
        <f>dx*J15^2/2</f>
        <v>2.1707871342270609E-3</v>
      </c>
      <c r="W24" s="2">
        <f>dx*K15^2/2</f>
        <v>5.9999080743216378E-4</v>
      </c>
      <c r="X24" s="2">
        <v>0</v>
      </c>
    </row>
    <row r="25" spans="1:28">
      <c r="A25" t="s">
        <v>34</v>
      </c>
      <c r="B25">
        <v>0</v>
      </c>
      <c r="C25">
        <f t="shared" ref="C25:L25" si="32">C23*-1</f>
        <v>-0.27235441319462456</v>
      </c>
      <c r="D25">
        <f t="shared" si="32"/>
        <v>-0.51804887882098083</v>
      </c>
      <c r="E25">
        <f t="shared" si="32"/>
        <v>-0.71303311072955988</v>
      </c>
      <c r="F25">
        <f t="shared" si="32"/>
        <v>-0.83822069376612252</v>
      </c>
      <c r="G25">
        <f t="shared" si="32"/>
        <v>-0.88135739506987065</v>
      </c>
      <c r="H25">
        <f t="shared" si="32"/>
        <v>-0.83822069376612263</v>
      </c>
      <c r="I25">
        <f t="shared" si="32"/>
        <v>-0.71303311072955988</v>
      </c>
      <c r="J25">
        <f t="shared" si="32"/>
        <v>-0.51804887882098094</v>
      </c>
      <c r="K25">
        <f t="shared" si="32"/>
        <v>-0.27235441319462467</v>
      </c>
      <c r="L25">
        <f t="shared" si="32"/>
        <v>-1.1031236687997215E-16</v>
      </c>
      <c r="N25" s="3">
        <v>0</v>
      </c>
      <c r="O25" s="3">
        <f>dx*C21^2/2</f>
        <v>2.3053103139726934E-3</v>
      </c>
      <c r="P25" s="3">
        <f>dx*D21^2/2</f>
        <v>8.340691070568897E-3</v>
      </c>
      <c r="Q25" s="3">
        <f>dx*E21^2/2</f>
        <v>1.5800831955815917E-2</v>
      </c>
      <c r="R25" s="3">
        <f>dx*F21^2/2</f>
        <v>2.1836212712412123E-2</v>
      </c>
      <c r="S25" s="3">
        <f>dx*G21^2/2</f>
        <v>2.4141523026384819E-2</v>
      </c>
      <c r="T25" s="3">
        <f>dx*H21^2/2</f>
        <v>2.1836212712412126E-2</v>
      </c>
      <c r="U25" s="3">
        <f>dx*I21^2/2</f>
        <v>1.5800831955815917E-2</v>
      </c>
      <c r="V25" s="3">
        <f>dx*J21^2/2</f>
        <v>8.3406910705689022E-3</v>
      </c>
      <c r="W25" s="3">
        <f>dx*K21^2/2</f>
        <v>2.3053103139726951E-3</v>
      </c>
      <c r="X25" s="3">
        <v>0</v>
      </c>
    </row>
    <row r="26" spans="1:28">
      <c r="A26" s="4" t="s">
        <v>26</v>
      </c>
      <c r="B26" s="4">
        <v>0</v>
      </c>
      <c r="C26" s="4">
        <f t="shared" ref="C26:L26" si="33">C20+C24*dt</f>
        <v>0.25455055587542647</v>
      </c>
      <c r="D26" s="4">
        <f t="shared" si="33"/>
        <v>0.48418392978375585</v>
      </c>
      <c r="E26" s="4">
        <f t="shared" si="33"/>
        <v>0.66642200713704569</v>
      </c>
      <c r="F26" s="4">
        <f t="shared" si="33"/>
        <v>0.78342605519660946</v>
      </c>
      <c r="G26" s="4">
        <f t="shared" si="33"/>
        <v>0.82374290252323845</v>
      </c>
      <c r="H26" s="4">
        <f t="shared" si="33"/>
        <v>0.78342605519660957</v>
      </c>
      <c r="I26" s="4">
        <f t="shared" si="33"/>
        <v>0.66642200713704569</v>
      </c>
      <c r="J26" s="4">
        <f t="shared" si="33"/>
        <v>0.48418392978375591</v>
      </c>
      <c r="K26" s="4">
        <f t="shared" si="33"/>
        <v>0.25455055587542658</v>
      </c>
      <c r="L26" s="4">
        <f t="shared" si="33"/>
        <v>1.0315749990330581E-16</v>
      </c>
      <c r="N26" s="2">
        <v>0</v>
      </c>
      <c r="O26" s="2">
        <f>dx*C27^2/2</f>
        <v>4.8444719205647186E-3</v>
      </c>
      <c r="P26" s="2">
        <f>dx*D27^2/2</f>
        <v>1.7527464066147636E-2</v>
      </c>
      <c r="Q26" s="2">
        <f>dx*E27^2/2</f>
        <v>3.3204504516184036E-2</v>
      </c>
      <c r="R26" s="2">
        <f>dx*F27^2/2</f>
        <v>4.5887496661766947E-2</v>
      </c>
      <c r="S26" s="2">
        <f>dx*G27^2/2</f>
        <v>5.0731968582331671E-2</v>
      </c>
      <c r="T26" s="2">
        <f>dx*H27^2/2</f>
        <v>4.5887496661766974E-2</v>
      </c>
      <c r="U26" s="2">
        <f>dx*I27^2/2</f>
        <v>3.3204504516184036E-2</v>
      </c>
      <c r="V26" s="2">
        <f>dx*J27^2/2</f>
        <v>1.7527464066147642E-2</v>
      </c>
      <c r="W26" s="2">
        <f>dx*K27^2/2</f>
        <v>4.8444719205647238E-3</v>
      </c>
      <c r="X26" s="2">
        <v>0</v>
      </c>
    </row>
    <row r="27" spans="1:28">
      <c r="A27" s="4" t="s">
        <v>27</v>
      </c>
      <c r="B27" s="4">
        <v>0</v>
      </c>
      <c r="C27" s="4">
        <f t="shared" ref="C27:L27" si="34">C21+C25*dt</f>
        <v>-0.17561567729878363</v>
      </c>
      <c r="D27" s="4">
        <f t="shared" si="34"/>
        <v>-0.33404086851719011</v>
      </c>
      <c r="E27" s="4">
        <f t="shared" si="34"/>
        <v>-0.45976781212554896</v>
      </c>
      <c r="F27" s="4">
        <f t="shared" si="34"/>
        <v>-0.54048947889234833</v>
      </c>
      <c r="G27" s="4">
        <f t="shared" si="34"/>
        <v>-0.56830426965353054</v>
      </c>
      <c r="H27" s="4">
        <f t="shared" si="34"/>
        <v>-0.54048947889234844</v>
      </c>
      <c r="I27" s="4">
        <f t="shared" si="34"/>
        <v>-0.45976781212554896</v>
      </c>
      <c r="J27" s="4">
        <f t="shared" si="34"/>
        <v>-0.33404086851719017</v>
      </c>
      <c r="K27" s="4">
        <f t="shared" si="34"/>
        <v>-0.17561567729878372</v>
      </c>
      <c r="L27" s="4">
        <f t="shared" si="34"/>
        <v>-7.0578352190375786E-17</v>
      </c>
      <c r="N27" s="3">
        <v>0</v>
      </c>
      <c r="O27" s="3">
        <f>dx*C33^2/2</f>
        <v>7.8123571020187067E-3</v>
      </c>
      <c r="P27" s="3">
        <f>dx*D33^2/2</f>
        <v>2.8265373527355312E-2</v>
      </c>
      <c r="Q27" s="3">
        <f>dx*E33^2/2</f>
        <v>5.3546692173991127E-2</v>
      </c>
      <c r="R27" s="3">
        <f>dx*F33^2/2</f>
        <v>7.3999708599327724E-2</v>
      </c>
      <c r="S27" s="3">
        <f>dx*G33^2/2</f>
        <v>8.1812065701346443E-2</v>
      </c>
      <c r="T27" s="3">
        <f>dx*H33^2/2</f>
        <v>7.3999708599327751E-2</v>
      </c>
      <c r="U27" s="3">
        <f>dx*I33^2/2</f>
        <v>5.3546692173991127E-2</v>
      </c>
      <c r="V27" s="3">
        <f>dx*J33^2/2</f>
        <v>2.8265373527355326E-2</v>
      </c>
      <c r="W27" s="3">
        <f>dx*K33^2/2</f>
        <v>7.8123571020187153E-3</v>
      </c>
      <c r="X27" s="3">
        <v>0</v>
      </c>
    </row>
    <row r="28" spans="1:28">
      <c r="A28" s="4" t="s">
        <v>28</v>
      </c>
      <c r="B28" s="4">
        <v>0</v>
      </c>
      <c r="C28" s="4">
        <f t="shared" ref="C28:L28" si="35">C26*-1</f>
        <v>-0.25455055587542647</v>
      </c>
      <c r="D28" s="4">
        <f t="shared" si="35"/>
        <v>-0.48418392978375585</v>
      </c>
      <c r="E28" s="4">
        <f t="shared" si="35"/>
        <v>-0.66642200713704569</v>
      </c>
      <c r="F28" s="4">
        <f t="shared" si="35"/>
        <v>-0.78342605519660946</v>
      </c>
      <c r="G28" s="4">
        <f t="shared" si="35"/>
        <v>-0.82374290252323845</v>
      </c>
      <c r="H28" s="4">
        <f t="shared" si="35"/>
        <v>-0.78342605519660957</v>
      </c>
      <c r="I28" s="4">
        <f t="shared" si="35"/>
        <v>-0.66642200713704569</v>
      </c>
      <c r="J28" s="4">
        <f t="shared" si="35"/>
        <v>-0.48418392978375591</v>
      </c>
      <c r="K28" s="4">
        <f t="shared" si="35"/>
        <v>-0.25455055587542658</v>
      </c>
      <c r="L28" s="4">
        <f t="shared" si="35"/>
        <v>-1.0315749990330581E-16</v>
      </c>
      <c r="N28" s="2">
        <v>0</v>
      </c>
      <c r="O28" s="2">
        <f>dx*C39^2/2</f>
        <v>1.073492752514474E-2</v>
      </c>
      <c r="P28" s="2">
        <f>dx*D39^2/2</f>
        <v>3.8839332652740463E-2</v>
      </c>
      <c r="Q28" s="2">
        <f>dx*E39^2/2</f>
        <v>7.3578287857642463E-2</v>
      </c>
      <c r="R28" s="2">
        <f>dx*F39^2/2</f>
        <v>0.10168269298523816</v>
      </c>
      <c r="S28" s="2">
        <f>dx*G39^2/2</f>
        <v>0.11241762051038291</v>
      </c>
      <c r="T28" s="2">
        <f>dx*H39^2/2</f>
        <v>0.10168269298523819</v>
      </c>
      <c r="U28" s="2">
        <f>dx*I39^2/2</f>
        <v>7.3578287857642463E-2</v>
      </c>
      <c r="V28" s="2">
        <f>dx*J39^2/2</f>
        <v>3.8839332652740484E-2</v>
      </c>
      <c r="W28" s="2">
        <f>dx*K39^2/2</f>
        <v>1.0734927525144752E-2</v>
      </c>
      <c r="X28" s="2">
        <v>0</v>
      </c>
    </row>
    <row r="29" spans="1:28">
      <c r="A29" t="s">
        <v>35</v>
      </c>
      <c r="B29">
        <v>0</v>
      </c>
      <c r="C29">
        <f t="shared" ref="C29:L29" si="36">C26+C27*dt/2</f>
        <v>0.23698898814554811</v>
      </c>
      <c r="D29">
        <f t="shared" si="36"/>
        <v>0.45077984293203682</v>
      </c>
      <c r="E29">
        <f t="shared" si="36"/>
        <v>0.62044522592449081</v>
      </c>
      <c r="F29">
        <f t="shared" si="36"/>
        <v>0.72937710730737459</v>
      </c>
      <c r="G29">
        <f t="shared" si="36"/>
        <v>0.76691247555788544</v>
      </c>
      <c r="H29">
        <f t="shared" si="36"/>
        <v>0.72937710730737471</v>
      </c>
      <c r="I29">
        <f t="shared" si="36"/>
        <v>0.62044522592449081</v>
      </c>
      <c r="J29">
        <f t="shared" si="36"/>
        <v>0.45077984293203688</v>
      </c>
      <c r="K29">
        <f t="shared" si="36"/>
        <v>0.2369889881455482</v>
      </c>
      <c r="L29">
        <f t="shared" si="36"/>
        <v>9.6099664684268231E-17</v>
      </c>
      <c r="N29" s="3">
        <v>0</v>
      </c>
      <c r="O29" s="3">
        <f>dx*C45^2/2</f>
        <v>1.3145016111112346E-2</v>
      </c>
      <c r="P29" s="3">
        <f>dx*D45^2/2</f>
        <v>4.7559115072669446E-2</v>
      </c>
      <c r="Q29" s="3">
        <f>dx*E45^2/2</f>
        <v>9.0097280773558955E-2</v>
      </c>
      <c r="R29" s="3">
        <f>dx*F45^2/2</f>
        <v>0.12451137973511603</v>
      </c>
      <c r="S29" s="3">
        <f>dx*G45^2/2</f>
        <v>0.13765639584622841</v>
      </c>
      <c r="T29" s="3">
        <f>dx*H45^2/2</f>
        <v>0.12451137973511606</v>
      </c>
      <c r="U29" s="3">
        <f>dx*I45^2/2</f>
        <v>9.0097280773558955E-2</v>
      </c>
      <c r="V29" s="3">
        <f>dx*J45^2/2</f>
        <v>4.755911507266946E-2</v>
      </c>
      <c r="W29" s="3">
        <f>dx*K45^2/2</f>
        <v>1.3145016111112361E-2</v>
      </c>
      <c r="X29" s="3">
        <v>0</v>
      </c>
    </row>
    <row r="30" spans="1:28">
      <c r="A30" t="s">
        <v>36</v>
      </c>
      <c r="B30">
        <v>0</v>
      </c>
      <c r="C30">
        <f t="shared" ref="C30:L30" si="37">C27+C28*dt/2</f>
        <v>-0.20107073288632629</v>
      </c>
      <c r="D30">
        <f t="shared" si="37"/>
        <v>-0.38245926149556569</v>
      </c>
      <c r="E30">
        <f t="shared" si="37"/>
        <v>-0.52641001283925348</v>
      </c>
      <c r="F30">
        <f t="shared" si="37"/>
        <v>-0.61883208441200932</v>
      </c>
      <c r="G30">
        <f t="shared" si="37"/>
        <v>-0.65067855990585444</v>
      </c>
      <c r="H30">
        <f t="shared" si="37"/>
        <v>-0.61883208441200943</v>
      </c>
      <c r="I30">
        <f t="shared" si="37"/>
        <v>-0.52641001283925348</v>
      </c>
      <c r="J30">
        <f t="shared" si="37"/>
        <v>-0.38245926149556575</v>
      </c>
      <c r="K30">
        <f t="shared" si="37"/>
        <v>-0.20107073288632638</v>
      </c>
      <c r="L30">
        <f t="shared" si="37"/>
        <v>-8.0894102180706374E-17</v>
      </c>
      <c r="N30" s="2">
        <v>0</v>
      </c>
      <c r="O30" s="2">
        <f>dx*C51^2/2</f>
        <v>1.4657079340989919E-2</v>
      </c>
      <c r="P30" s="2">
        <f>dx*D51^2/2</f>
        <v>5.3029811231505436E-2</v>
      </c>
      <c r="Q30" s="2">
        <f>dx*E51^2/2</f>
        <v>0.10046111633055665</v>
      </c>
      <c r="R30" s="2">
        <f>dx*F51^2/2</f>
        <v>0.13883384822107214</v>
      </c>
      <c r="S30" s="2">
        <f>dx*G51^2/2</f>
        <v>0.15349092756206209</v>
      </c>
      <c r="T30" s="2">
        <f>dx*H51^2/2</f>
        <v>0.1388338482210722</v>
      </c>
      <c r="U30" s="2">
        <f>dx*I51^2/2</f>
        <v>0.10046111633055665</v>
      </c>
      <c r="V30" s="2">
        <f>dx*J51^2/2</f>
        <v>5.302981123150545E-2</v>
      </c>
      <c r="W30" s="2">
        <f>dx*K51^2/2</f>
        <v>1.4657079340989934E-2</v>
      </c>
      <c r="X30" s="2">
        <v>0</v>
      </c>
    </row>
    <row r="31" spans="1:28">
      <c r="A31" t="s">
        <v>37</v>
      </c>
      <c r="B31">
        <v>0</v>
      </c>
      <c r="C31">
        <f t="shared" ref="C31:L31" si="38">C29*-1</f>
        <v>-0.23698898814554811</v>
      </c>
      <c r="D31">
        <f t="shared" si="38"/>
        <v>-0.45077984293203682</v>
      </c>
      <c r="E31">
        <f t="shared" si="38"/>
        <v>-0.62044522592449081</v>
      </c>
      <c r="F31">
        <f t="shared" si="38"/>
        <v>-0.72937710730737459</v>
      </c>
      <c r="G31">
        <f t="shared" si="38"/>
        <v>-0.76691247555788544</v>
      </c>
      <c r="H31">
        <f t="shared" si="38"/>
        <v>-0.72937710730737471</v>
      </c>
      <c r="I31">
        <f t="shared" si="38"/>
        <v>-0.62044522592449081</v>
      </c>
      <c r="J31">
        <f t="shared" si="38"/>
        <v>-0.45077984293203688</v>
      </c>
      <c r="K31">
        <f t="shared" si="38"/>
        <v>-0.2369889881455482</v>
      </c>
      <c r="L31">
        <f t="shared" si="38"/>
        <v>-9.6099664684268231E-17</v>
      </c>
      <c r="N31" s="3">
        <v>0</v>
      </c>
      <c r="O31" s="3">
        <f>dx*C57^2/2</f>
        <v>1.5028949592445358E-2</v>
      </c>
      <c r="P31" s="3">
        <f>dx*D57^2/2</f>
        <v>5.4375250440676197E-2</v>
      </c>
      <c r="Q31" s="3">
        <f>dx*E57^2/2</f>
        <v>0.10300995295224714</v>
      </c>
      <c r="R31" s="3">
        <f>dx*F57^2/2</f>
        <v>0.14235625380047798</v>
      </c>
      <c r="S31" s="3">
        <f>dx*G57^2/2</f>
        <v>0.15738520339292333</v>
      </c>
      <c r="T31" s="3">
        <f>dx*H57^2/2</f>
        <v>0.14235625380047798</v>
      </c>
      <c r="U31" s="3">
        <f>dx*I57^2/2</f>
        <v>0.10300995295224714</v>
      </c>
      <c r="V31" s="3">
        <f>dx*J57^2/2</f>
        <v>5.4375250440676211E-2</v>
      </c>
      <c r="W31" s="3">
        <f>dx*K57^2/2</f>
        <v>1.5028949592445374E-2</v>
      </c>
      <c r="X31" s="3">
        <v>0</v>
      </c>
    </row>
    <row r="32" spans="1:28">
      <c r="A32" s="4" t="s">
        <v>26</v>
      </c>
      <c r="B32" s="4">
        <v>0</v>
      </c>
      <c r="C32" s="4">
        <f t="shared" ref="C32:L32" si="39">C26+C30*dt</f>
        <v>0.2143364092981612</v>
      </c>
      <c r="D32" s="4">
        <f t="shared" si="39"/>
        <v>0.4076920774846427</v>
      </c>
      <c r="E32" s="4">
        <f t="shared" si="39"/>
        <v>0.56114000456919499</v>
      </c>
      <c r="F32" s="4">
        <f t="shared" si="39"/>
        <v>0.6596596383142076</v>
      </c>
      <c r="G32" s="4">
        <f t="shared" si="39"/>
        <v>0.69360719054206754</v>
      </c>
      <c r="H32" s="4">
        <f t="shared" si="39"/>
        <v>0.65965963831420771</v>
      </c>
      <c r="I32" s="4">
        <f t="shared" si="39"/>
        <v>0.56114000456919499</v>
      </c>
      <c r="J32" s="4">
        <f t="shared" si="39"/>
        <v>0.40769207748464276</v>
      </c>
      <c r="K32" s="4">
        <f t="shared" si="39"/>
        <v>0.21433640929816131</v>
      </c>
      <c r="L32" s="4">
        <f t="shared" si="39"/>
        <v>8.6978679467164532E-17</v>
      </c>
      <c r="N32" s="2">
        <v>0</v>
      </c>
      <c r="O32" s="2">
        <f>dx*C63^2/2</f>
        <v>1.4200696721800443E-2</v>
      </c>
      <c r="P32" s="2">
        <f>dx*D63^2/2</f>
        <v>5.1378603403403222E-2</v>
      </c>
      <c r="Q32" s="2">
        <f>dx*E63^2/2</f>
        <v>9.7333023323007903E-2</v>
      </c>
      <c r="R32" s="2">
        <f>dx*F63^2/2</f>
        <v>0.13451093000461067</v>
      </c>
      <c r="S32" s="2">
        <f>dx*G63^2/2</f>
        <v>0.14871162672641111</v>
      </c>
      <c r="T32" s="2">
        <f>dx*H63^2/2</f>
        <v>0.13451093000461067</v>
      </c>
      <c r="U32" s="2">
        <f>dx*I63^2/2</f>
        <v>9.7333023323007903E-2</v>
      </c>
      <c r="V32" s="2">
        <f>dx*J63^2/2</f>
        <v>5.1378603403403243E-2</v>
      </c>
      <c r="W32" s="2">
        <f>dx*K63^2/2</f>
        <v>1.4200696721800457E-2</v>
      </c>
      <c r="X32" s="2">
        <v>0</v>
      </c>
    </row>
    <row r="33" spans="1:24">
      <c r="A33" s="4" t="s">
        <v>27</v>
      </c>
      <c r="B33" s="4">
        <v>0</v>
      </c>
      <c r="C33" s="4">
        <f t="shared" ref="C33:L33" si="40">C27+C31*dt</f>
        <v>-0.22301347492789325</v>
      </c>
      <c r="D33" s="4">
        <f t="shared" si="40"/>
        <v>-0.42419683710359746</v>
      </c>
      <c r="E33" s="4">
        <f t="shared" si="40"/>
        <v>-0.58385685731044712</v>
      </c>
      <c r="F33" s="4">
        <f t="shared" si="40"/>
        <v>-0.68636490035382325</v>
      </c>
      <c r="G33" s="4">
        <f t="shared" si="40"/>
        <v>-0.72168676476510762</v>
      </c>
      <c r="H33" s="4">
        <f t="shared" si="40"/>
        <v>-0.68636490035382336</v>
      </c>
      <c r="I33" s="4">
        <f t="shared" si="40"/>
        <v>-0.58385685731044712</v>
      </c>
      <c r="J33" s="4">
        <f t="shared" si="40"/>
        <v>-0.42419683710359757</v>
      </c>
      <c r="K33" s="4">
        <f t="shared" si="40"/>
        <v>-0.22301347492789336</v>
      </c>
      <c r="L33" s="4">
        <f t="shared" si="40"/>
        <v>-8.9798285127229435E-17</v>
      </c>
      <c r="N33" s="3">
        <v>0</v>
      </c>
      <c r="O33" s="3">
        <f>dx*C69^2/2</f>
        <v>1.2304362715826089E-2</v>
      </c>
      <c r="P33" s="3">
        <f>dx*D69^2/2</f>
        <v>4.4517602515765767E-2</v>
      </c>
      <c r="Q33" s="3">
        <f>dx*E69^2/2</f>
        <v>8.4335356683992932E-2</v>
      </c>
      <c r="R33" s="3">
        <f>dx*F69^2/2</f>
        <v>0.11654859648393259</v>
      </c>
      <c r="S33" s="3">
        <f>dx*G69^2/2</f>
        <v>0.1288529591997587</v>
      </c>
      <c r="T33" s="3">
        <f>dx*H69^2/2</f>
        <v>0.11654859648393259</v>
      </c>
      <c r="U33" s="3">
        <f>dx*I69^2/2</f>
        <v>8.4335356683992932E-2</v>
      </c>
      <c r="V33" s="3">
        <f>dx*J69^2/2</f>
        <v>4.4517602515765788E-2</v>
      </c>
      <c r="W33" s="3">
        <f>dx*K69^2/2</f>
        <v>1.2304362715826104E-2</v>
      </c>
      <c r="X33" s="3">
        <v>0</v>
      </c>
    </row>
    <row r="34" spans="1:24">
      <c r="A34" s="4" t="s">
        <v>28</v>
      </c>
      <c r="B34" s="4">
        <v>0</v>
      </c>
      <c r="C34" s="4">
        <f t="shared" ref="C34:L34" si="41">C32*-1</f>
        <v>-0.2143364092981612</v>
      </c>
      <c r="D34" s="4">
        <f t="shared" si="41"/>
        <v>-0.4076920774846427</v>
      </c>
      <c r="E34" s="4">
        <f t="shared" si="41"/>
        <v>-0.56114000456919499</v>
      </c>
      <c r="F34" s="4">
        <f t="shared" si="41"/>
        <v>-0.6596596383142076</v>
      </c>
      <c r="G34" s="4">
        <f t="shared" si="41"/>
        <v>-0.69360719054206754</v>
      </c>
      <c r="H34" s="4">
        <f t="shared" si="41"/>
        <v>-0.65965963831420771</v>
      </c>
      <c r="I34" s="4">
        <f t="shared" si="41"/>
        <v>-0.56114000456919499</v>
      </c>
      <c r="J34" s="4">
        <f t="shared" si="41"/>
        <v>-0.40769207748464276</v>
      </c>
      <c r="K34" s="4">
        <f t="shared" si="41"/>
        <v>-0.21433640929816131</v>
      </c>
      <c r="L34" s="4">
        <f t="shared" si="41"/>
        <v>-8.6978679467164532E-17</v>
      </c>
      <c r="N34" s="2">
        <v>0</v>
      </c>
      <c r="O34" s="2">
        <f>dx*C75^2/2</f>
        <v>9.6429885612292262E-3</v>
      </c>
      <c r="P34" s="2">
        <f>dx*D75^2/2</f>
        <v>3.4888660367653791E-2</v>
      </c>
      <c r="Q34" s="2">
        <f>dx*E75^2/2</f>
        <v>6.6094026858044469E-2</v>
      </c>
      <c r="R34" s="2">
        <f>dx*F75^2/2</f>
        <v>9.1339698664469018E-2</v>
      </c>
      <c r="S34" s="2">
        <f>dx*G75^2/2</f>
        <v>0.10098268722569828</v>
      </c>
      <c r="T34" s="2">
        <f>dx*H75^2/2</f>
        <v>9.1339698664469018E-2</v>
      </c>
      <c r="U34" s="2">
        <f>dx*I75^2/2</f>
        <v>6.6094026858044469E-2</v>
      </c>
      <c r="V34" s="2">
        <f>dx*J75^2/2</f>
        <v>3.4888660367653812E-2</v>
      </c>
      <c r="W34" s="2">
        <f>dx*K75^2/2</f>
        <v>9.6429885612292383E-3</v>
      </c>
      <c r="X34" s="2">
        <v>0</v>
      </c>
    </row>
    <row r="35" spans="1:24">
      <c r="A35" t="s">
        <v>38</v>
      </c>
      <c r="B35">
        <v>0</v>
      </c>
      <c r="C35">
        <f t="shared" ref="C35:L35" si="42">C32+C33*dt/2</f>
        <v>0.19203506180537186</v>
      </c>
      <c r="D35">
        <f t="shared" si="42"/>
        <v>0.36527239377428294</v>
      </c>
      <c r="E35">
        <f t="shared" si="42"/>
        <v>0.50275431883815025</v>
      </c>
      <c r="F35">
        <f t="shared" si="42"/>
        <v>0.59102314827882529</v>
      </c>
      <c r="G35">
        <f t="shared" si="42"/>
        <v>0.62143851406555672</v>
      </c>
      <c r="H35">
        <f t="shared" si="42"/>
        <v>0.59102314827882541</v>
      </c>
      <c r="I35">
        <f t="shared" si="42"/>
        <v>0.50275431883815025</v>
      </c>
      <c r="J35">
        <f t="shared" si="42"/>
        <v>0.365272393774283</v>
      </c>
      <c r="K35">
        <f t="shared" si="42"/>
        <v>0.19203506180537197</v>
      </c>
      <c r="L35">
        <f t="shared" si="42"/>
        <v>7.7998850954441584E-17</v>
      </c>
      <c r="N35" s="3">
        <v>0</v>
      </c>
      <c r="O35" s="3">
        <f>dx*G81^2/2</f>
        <v>0</v>
      </c>
      <c r="P35" s="3">
        <f>dx*H81^2/2</f>
        <v>0</v>
      </c>
      <c r="Q35" s="3">
        <f>dx*I81^2/2</f>
        <v>0</v>
      </c>
      <c r="R35" s="3">
        <f>dx*J81^2/2</f>
        <v>0</v>
      </c>
      <c r="S35" s="3">
        <f>dx*K81^2/2</f>
        <v>0</v>
      </c>
      <c r="T35" s="3">
        <f>dx*L81^2/2</f>
        <v>0</v>
      </c>
      <c r="U35" s="3">
        <f>dx*M81^2/2</f>
        <v>0</v>
      </c>
      <c r="V35" s="3">
        <f>dx*N81^2/2</f>
        <v>0</v>
      </c>
      <c r="W35" s="3">
        <f>dx*O81^2/2</f>
        <v>0</v>
      </c>
      <c r="X35" s="3">
        <v>0</v>
      </c>
    </row>
    <row r="36" spans="1:24">
      <c r="A36" t="s">
        <v>39</v>
      </c>
      <c r="B36">
        <v>0</v>
      </c>
      <c r="C36">
        <f t="shared" ref="C36:L36" si="43">C33+C34*dt/2</f>
        <v>-0.24444711585770937</v>
      </c>
      <c r="D36">
        <f t="shared" si="43"/>
        <v>-0.46496604485206172</v>
      </c>
      <c r="E36">
        <f t="shared" si="43"/>
        <v>-0.63997085776736662</v>
      </c>
      <c r="F36">
        <f t="shared" si="43"/>
        <v>-0.75233086418524397</v>
      </c>
      <c r="G36">
        <f t="shared" si="43"/>
        <v>-0.79104748381931433</v>
      </c>
      <c r="H36">
        <f t="shared" si="43"/>
        <v>-0.75233086418524409</v>
      </c>
      <c r="I36">
        <f t="shared" si="43"/>
        <v>-0.63997085776736662</v>
      </c>
      <c r="J36">
        <f t="shared" si="43"/>
        <v>-0.46496604485206183</v>
      </c>
      <c r="K36">
        <f t="shared" si="43"/>
        <v>-0.24444711585770951</v>
      </c>
      <c r="L36">
        <f t="shared" si="43"/>
        <v>-9.8496153073945884E-17</v>
      </c>
    </row>
    <row r="37" spans="1:24">
      <c r="A37" t="s">
        <v>40</v>
      </c>
      <c r="B37">
        <v>0</v>
      </c>
      <c r="C37">
        <f t="shared" ref="C37:L37" si="44">C35*-1</f>
        <v>-0.19203506180537186</v>
      </c>
      <c r="D37">
        <f t="shared" si="44"/>
        <v>-0.36527239377428294</v>
      </c>
      <c r="E37">
        <f t="shared" si="44"/>
        <v>-0.50275431883815025</v>
      </c>
      <c r="F37">
        <f t="shared" si="44"/>
        <v>-0.59102314827882529</v>
      </c>
      <c r="G37">
        <f t="shared" si="44"/>
        <v>-0.62143851406555672</v>
      </c>
      <c r="H37">
        <f t="shared" si="44"/>
        <v>-0.59102314827882541</v>
      </c>
      <c r="I37">
        <f t="shared" si="44"/>
        <v>-0.50275431883815025</v>
      </c>
      <c r="J37">
        <f t="shared" si="44"/>
        <v>-0.365272393774283</v>
      </c>
      <c r="K37">
        <f t="shared" si="44"/>
        <v>-0.19203506180537197</v>
      </c>
      <c r="L37">
        <f t="shared" si="44"/>
        <v>-7.7998850954441584E-17</v>
      </c>
    </row>
    <row r="38" spans="1:24">
      <c r="A38" s="4" t="s">
        <v>26</v>
      </c>
      <c r="B38" s="4">
        <v>0</v>
      </c>
      <c r="C38" s="4">
        <f t="shared" ref="C38:L38" si="45">C32+C36*dt</f>
        <v>0.16544698612661932</v>
      </c>
      <c r="D38" s="4">
        <f t="shared" si="45"/>
        <v>0.31469886851423035</v>
      </c>
      <c r="E38" s="4">
        <f t="shared" si="45"/>
        <v>0.43314583301572163</v>
      </c>
      <c r="F38" s="4">
        <f t="shared" si="45"/>
        <v>0.50919346547715882</v>
      </c>
      <c r="G38" s="4">
        <f t="shared" si="45"/>
        <v>0.53539769377820468</v>
      </c>
      <c r="H38" s="4">
        <f t="shared" si="45"/>
        <v>0.50919346547715882</v>
      </c>
      <c r="I38" s="4">
        <f t="shared" si="45"/>
        <v>0.43314583301572163</v>
      </c>
      <c r="J38" s="4">
        <f t="shared" si="45"/>
        <v>0.3146988685142304</v>
      </c>
      <c r="K38" s="4">
        <f t="shared" si="45"/>
        <v>0.1654469861266194</v>
      </c>
      <c r="L38" s="4">
        <f t="shared" si="45"/>
        <v>6.7279448852375355E-17</v>
      </c>
    </row>
    <row r="39" spans="1:24">
      <c r="A39" s="4" t="s">
        <v>27</v>
      </c>
      <c r="B39" s="4">
        <v>0</v>
      </c>
      <c r="C39" s="4">
        <f t="shared" ref="C39:L39" si="46">C33+C37*dt</f>
        <v>-0.26142048728896761</v>
      </c>
      <c r="D39" s="4">
        <f t="shared" si="46"/>
        <v>-0.49725131585845406</v>
      </c>
      <c r="E39" s="4">
        <f t="shared" si="46"/>
        <v>-0.68440772107807724</v>
      </c>
      <c r="F39" s="4">
        <f t="shared" si="46"/>
        <v>-0.80456953000958831</v>
      </c>
      <c r="G39" s="4">
        <f t="shared" si="46"/>
        <v>-0.84597446757821904</v>
      </c>
      <c r="H39" s="4">
        <f t="shared" si="46"/>
        <v>-0.80456953000958842</v>
      </c>
      <c r="I39" s="4">
        <f t="shared" si="46"/>
        <v>-0.68440772107807724</v>
      </c>
      <c r="J39" s="4">
        <f t="shared" si="46"/>
        <v>-0.49725131585845417</v>
      </c>
      <c r="K39" s="4">
        <f t="shared" si="46"/>
        <v>-0.26142048728896777</v>
      </c>
      <c r="L39" s="4">
        <f t="shared" si="46"/>
        <v>-1.0539805531811775E-16</v>
      </c>
    </row>
    <row r="40" spans="1:24">
      <c r="A40" s="4" t="s">
        <v>28</v>
      </c>
      <c r="B40" s="4">
        <v>0</v>
      </c>
      <c r="C40" s="4">
        <f t="shared" ref="C40:L40" si="47">C38*-1</f>
        <v>-0.16544698612661932</v>
      </c>
      <c r="D40" s="4">
        <f t="shared" si="47"/>
        <v>-0.31469886851423035</v>
      </c>
      <c r="E40" s="4">
        <f t="shared" si="47"/>
        <v>-0.43314583301572163</v>
      </c>
      <c r="F40" s="4">
        <f t="shared" si="47"/>
        <v>-0.50919346547715882</v>
      </c>
      <c r="G40" s="4">
        <f t="shared" si="47"/>
        <v>-0.53539769377820468</v>
      </c>
      <c r="H40" s="4">
        <f t="shared" si="47"/>
        <v>-0.50919346547715882</v>
      </c>
      <c r="I40" s="4">
        <f t="shared" si="47"/>
        <v>-0.43314583301572163</v>
      </c>
      <c r="J40" s="4">
        <f t="shared" si="47"/>
        <v>-0.3146988685142304</v>
      </c>
      <c r="K40" s="4">
        <f t="shared" si="47"/>
        <v>-0.1654469861266194</v>
      </c>
      <c r="L40" s="4">
        <f t="shared" si="47"/>
        <v>-6.7279448852375355E-17</v>
      </c>
    </row>
    <row r="41" spans="1:24">
      <c r="A41" t="s">
        <v>41</v>
      </c>
      <c r="B41">
        <v>0</v>
      </c>
      <c r="C41">
        <f t="shared" ref="C41:L41" si="48">C38+C39*dt/2</f>
        <v>0.13930493739772254</v>
      </c>
      <c r="D41">
        <f t="shared" si="48"/>
        <v>0.26497373692838494</v>
      </c>
      <c r="E41">
        <f t="shared" si="48"/>
        <v>0.36470506090791388</v>
      </c>
      <c r="F41">
        <f t="shared" si="48"/>
        <v>0.42873651247619998</v>
      </c>
      <c r="G41">
        <f t="shared" si="48"/>
        <v>0.45080024702038279</v>
      </c>
      <c r="H41">
        <f t="shared" si="48"/>
        <v>0.42873651247619998</v>
      </c>
      <c r="I41">
        <f t="shared" si="48"/>
        <v>0.36470506090791388</v>
      </c>
      <c r="J41">
        <f t="shared" si="48"/>
        <v>0.264973736928385</v>
      </c>
      <c r="K41">
        <f t="shared" si="48"/>
        <v>0.13930493739772262</v>
      </c>
      <c r="L41">
        <f t="shared" si="48"/>
        <v>5.6739643320563575E-17</v>
      </c>
    </row>
    <row r="42" spans="1:24">
      <c r="A42" t="s">
        <v>42</v>
      </c>
      <c r="B42">
        <v>0</v>
      </c>
      <c r="C42">
        <f t="shared" ref="C42:L42" si="49">C39+C40*dt/2</f>
        <v>-0.27796518590162955</v>
      </c>
      <c r="D42">
        <f t="shared" si="49"/>
        <v>-0.5287212027098771</v>
      </c>
      <c r="E42">
        <f t="shared" si="49"/>
        <v>-0.72772230437964935</v>
      </c>
      <c r="F42">
        <f t="shared" si="49"/>
        <v>-0.85548887655730421</v>
      </c>
      <c r="G42">
        <f t="shared" si="49"/>
        <v>-0.89951423695603949</v>
      </c>
      <c r="H42">
        <f t="shared" si="49"/>
        <v>-0.85548887655730432</v>
      </c>
      <c r="I42">
        <f t="shared" si="49"/>
        <v>-0.72772230437964935</v>
      </c>
      <c r="J42">
        <f t="shared" si="49"/>
        <v>-0.52872120270987721</v>
      </c>
      <c r="K42">
        <f t="shared" si="49"/>
        <v>-0.27796518590162972</v>
      </c>
      <c r="L42">
        <f t="shared" si="49"/>
        <v>-1.1212600020335529E-16</v>
      </c>
    </row>
    <row r="43" spans="1:24">
      <c r="A43" t="s">
        <v>43</v>
      </c>
      <c r="B43">
        <v>0</v>
      </c>
      <c r="C43">
        <f t="shared" ref="C43:L43" si="50">C41*-1</f>
        <v>-0.13930493739772254</v>
      </c>
      <c r="D43">
        <f t="shared" si="50"/>
        <v>-0.26497373692838494</v>
      </c>
      <c r="E43">
        <f t="shared" si="50"/>
        <v>-0.36470506090791388</v>
      </c>
      <c r="F43">
        <f t="shared" si="50"/>
        <v>-0.42873651247619998</v>
      </c>
      <c r="G43">
        <f t="shared" si="50"/>
        <v>-0.45080024702038279</v>
      </c>
      <c r="H43">
        <f t="shared" si="50"/>
        <v>-0.42873651247619998</v>
      </c>
      <c r="I43">
        <f t="shared" si="50"/>
        <v>-0.36470506090791388</v>
      </c>
      <c r="J43">
        <f t="shared" si="50"/>
        <v>-0.264973736928385</v>
      </c>
      <c r="K43">
        <f t="shared" si="50"/>
        <v>-0.13930493739772262</v>
      </c>
      <c r="L43">
        <f t="shared" si="50"/>
        <v>-5.6739643320563575E-17</v>
      </c>
    </row>
    <row r="44" spans="1:24">
      <c r="A44" s="4" t="s">
        <v>26</v>
      </c>
      <c r="B44" s="4">
        <v>0</v>
      </c>
      <c r="C44" s="4">
        <f t="shared" ref="C44:L44" si="51">C38+C42*dt</f>
        <v>0.10985394894629341</v>
      </c>
      <c r="D44" s="4">
        <f t="shared" si="51"/>
        <v>0.20895462797225492</v>
      </c>
      <c r="E44" s="4">
        <f t="shared" si="51"/>
        <v>0.28760137213979176</v>
      </c>
      <c r="F44" s="4">
        <f t="shared" si="51"/>
        <v>0.33809569016569796</v>
      </c>
      <c r="G44" s="4">
        <f t="shared" si="51"/>
        <v>0.3554948463869968</v>
      </c>
      <c r="H44" s="4">
        <f t="shared" si="51"/>
        <v>0.33809569016569796</v>
      </c>
      <c r="I44" s="4">
        <f t="shared" si="51"/>
        <v>0.28760137213979176</v>
      </c>
      <c r="J44" s="4">
        <f t="shared" si="51"/>
        <v>0.20895462797225495</v>
      </c>
      <c r="K44" s="4">
        <f t="shared" si="51"/>
        <v>0.10985394894629345</v>
      </c>
      <c r="L44" s="4">
        <f t="shared" si="51"/>
        <v>4.4854248811704297E-17</v>
      </c>
    </row>
    <row r="45" spans="1:24">
      <c r="A45" s="4" t="s">
        <v>27</v>
      </c>
      <c r="B45" s="4">
        <v>0</v>
      </c>
      <c r="C45" s="4">
        <f t="shared" ref="C45:L45" si="52">C39+C43*dt</f>
        <v>-0.28928147476851213</v>
      </c>
      <c r="D45" s="4">
        <f t="shared" si="52"/>
        <v>-0.55024606324413106</v>
      </c>
      <c r="E45" s="4">
        <f t="shared" si="52"/>
        <v>-0.75734873325966001</v>
      </c>
      <c r="F45" s="4">
        <f t="shared" si="52"/>
        <v>-0.89031683250482829</v>
      </c>
      <c r="G45" s="4">
        <f t="shared" si="52"/>
        <v>-0.93613451698229566</v>
      </c>
      <c r="H45" s="4">
        <f t="shared" si="52"/>
        <v>-0.8903168325048284</v>
      </c>
      <c r="I45" s="4">
        <f t="shared" si="52"/>
        <v>-0.75734873325966001</v>
      </c>
      <c r="J45" s="4">
        <f t="shared" si="52"/>
        <v>-0.55024606324413117</v>
      </c>
      <c r="K45" s="4">
        <f t="shared" si="52"/>
        <v>-0.28928147476851229</v>
      </c>
      <c r="L45" s="4">
        <f t="shared" si="52"/>
        <v>-1.1674598398223048E-16</v>
      </c>
    </row>
    <row r="46" spans="1:24">
      <c r="A46" s="4" t="s">
        <v>28</v>
      </c>
      <c r="B46" s="4">
        <v>0</v>
      </c>
      <c r="C46" s="4">
        <f t="shared" ref="C46:L46" si="53">C44*-1</f>
        <v>-0.10985394894629341</v>
      </c>
      <c r="D46" s="4">
        <f t="shared" si="53"/>
        <v>-0.20895462797225492</v>
      </c>
      <c r="E46" s="4">
        <f t="shared" si="53"/>
        <v>-0.28760137213979176</v>
      </c>
      <c r="F46" s="4">
        <f t="shared" si="53"/>
        <v>-0.33809569016569796</v>
      </c>
      <c r="G46" s="4">
        <f t="shared" si="53"/>
        <v>-0.3554948463869968</v>
      </c>
      <c r="H46" s="4">
        <f t="shared" si="53"/>
        <v>-0.33809569016569796</v>
      </c>
      <c r="I46" s="4">
        <f t="shared" si="53"/>
        <v>-0.28760137213979176</v>
      </c>
      <c r="J46" s="4">
        <f t="shared" si="53"/>
        <v>-0.20895462797225495</v>
      </c>
      <c r="K46" s="4">
        <f t="shared" si="53"/>
        <v>-0.10985394894629345</v>
      </c>
      <c r="L46" s="4">
        <f t="shared" si="53"/>
        <v>-4.4854248811704297E-17</v>
      </c>
    </row>
    <row r="47" spans="1:24">
      <c r="A47" t="s">
        <v>44</v>
      </c>
      <c r="B47">
        <v>0</v>
      </c>
      <c r="C47">
        <f t="shared" ref="C47:L47" si="54">C44+C45*dt/2</f>
        <v>8.0925801469442199E-2</v>
      </c>
      <c r="D47">
        <f t="shared" si="54"/>
        <v>0.15393002164784181</v>
      </c>
      <c r="E47">
        <f t="shared" si="54"/>
        <v>0.21186649881382574</v>
      </c>
      <c r="F47">
        <f t="shared" si="54"/>
        <v>0.24906400691521513</v>
      </c>
      <c r="G47">
        <f t="shared" si="54"/>
        <v>0.26188139468876726</v>
      </c>
      <c r="H47">
        <f t="shared" si="54"/>
        <v>0.24906400691521513</v>
      </c>
      <c r="I47">
        <f t="shared" si="54"/>
        <v>0.21186649881382574</v>
      </c>
      <c r="J47">
        <f t="shared" si="54"/>
        <v>0.15393002164784184</v>
      </c>
      <c r="K47">
        <f t="shared" si="54"/>
        <v>8.0925801469442227E-2</v>
      </c>
      <c r="L47">
        <f t="shared" si="54"/>
        <v>3.3179650413481251E-17</v>
      </c>
    </row>
    <row r="48" spans="1:24">
      <c r="A48" t="s">
        <v>45</v>
      </c>
      <c r="B48">
        <v>0</v>
      </c>
      <c r="C48">
        <f t="shared" ref="C48:L48" si="55">C45+C46*dt/2</f>
        <v>-0.30026686966314148</v>
      </c>
      <c r="D48">
        <f t="shared" si="55"/>
        <v>-0.5711415260413566</v>
      </c>
      <c r="E48">
        <f t="shared" si="55"/>
        <v>-0.7861088704736392</v>
      </c>
      <c r="F48">
        <f t="shared" si="55"/>
        <v>-0.92412640152139813</v>
      </c>
      <c r="G48">
        <f t="shared" si="55"/>
        <v>-0.97168400162099533</v>
      </c>
      <c r="H48">
        <f t="shared" si="55"/>
        <v>-0.92412640152139824</v>
      </c>
      <c r="I48">
        <f t="shared" si="55"/>
        <v>-0.7861088704736392</v>
      </c>
      <c r="J48">
        <f t="shared" si="55"/>
        <v>-0.57114152604135671</v>
      </c>
      <c r="K48">
        <f t="shared" si="55"/>
        <v>-0.30026686966314164</v>
      </c>
      <c r="L48">
        <f t="shared" si="55"/>
        <v>-1.2123140886340092E-16</v>
      </c>
    </row>
    <row r="49" spans="1:12">
      <c r="A49" t="s">
        <v>46</v>
      </c>
      <c r="B49">
        <v>0</v>
      </c>
      <c r="C49">
        <f t="shared" ref="C49:L49" si="56">C47*-1</f>
        <v>-8.0925801469442199E-2</v>
      </c>
      <c r="D49">
        <f t="shared" si="56"/>
        <v>-0.15393002164784181</v>
      </c>
      <c r="E49">
        <f t="shared" si="56"/>
        <v>-0.21186649881382574</v>
      </c>
      <c r="F49">
        <f t="shared" si="56"/>
        <v>-0.24906400691521513</v>
      </c>
      <c r="G49">
        <f t="shared" si="56"/>
        <v>-0.26188139468876726</v>
      </c>
      <c r="H49">
        <f t="shared" si="56"/>
        <v>-0.24906400691521513</v>
      </c>
      <c r="I49">
        <f t="shared" si="56"/>
        <v>-0.21186649881382574</v>
      </c>
      <c r="J49">
        <f t="shared" si="56"/>
        <v>-0.15393002164784184</v>
      </c>
      <c r="K49">
        <f t="shared" si="56"/>
        <v>-8.0925801469442227E-2</v>
      </c>
      <c r="L49">
        <f t="shared" si="56"/>
        <v>-3.3179650413481251E-17</v>
      </c>
    </row>
    <row r="50" spans="1:12">
      <c r="A50" s="4" t="s">
        <v>26</v>
      </c>
      <c r="B50" s="4">
        <v>0</v>
      </c>
      <c r="C50" s="4">
        <f t="shared" ref="C50:L50" si="57">C44+C48*dt</f>
        <v>4.980057501366511E-2</v>
      </c>
      <c r="D50" s="4">
        <f t="shared" si="57"/>
        <v>9.47263227639836E-2</v>
      </c>
      <c r="E50" s="4">
        <f t="shared" si="57"/>
        <v>0.13037959804506391</v>
      </c>
      <c r="F50" s="4">
        <f t="shared" si="57"/>
        <v>0.15327040986141832</v>
      </c>
      <c r="G50" s="4">
        <f t="shared" si="57"/>
        <v>0.16115804606279771</v>
      </c>
      <c r="H50" s="4">
        <f t="shared" si="57"/>
        <v>0.15327040986141829</v>
      </c>
      <c r="I50" s="4">
        <f t="shared" si="57"/>
        <v>0.13037959804506391</v>
      </c>
      <c r="J50" s="4">
        <f t="shared" si="57"/>
        <v>9.47263227639836E-2</v>
      </c>
      <c r="K50" s="4">
        <f t="shared" si="57"/>
        <v>4.9800575013665124E-2</v>
      </c>
      <c r="L50" s="4">
        <f t="shared" si="57"/>
        <v>2.0607967039024113E-17</v>
      </c>
    </row>
    <row r="51" spans="1:12">
      <c r="A51" s="4" t="s">
        <v>27</v>
      </c>
      <c r="B51" s="4">
        <v>0</v>
      </c>
      <c r="C51" s="4">
        <f t="shared" ref="C51:L51" si="58">C45+C49*dt</f>
        <v>-0.30546663506240057</v>
      </c>
      <c r="D51" s="4">
        <f t="shared" si="58"/>
        <v>-0.58103206757369941</v>
      </c>
      <c r="E51" s="4">
        <f t="shared" si="58"/>
        <v>-0.79972203302242517</v>
      </c>
      <c r="F51" s="4">
        <f t="shared" si="58"/>
        <v>-0.9401296338878713</v>
      </c>
      <c r="G51" s="4">
        <f t="shared" si="58"/>
        <v>-0.98851079592004909</v>
      </c>
      <c r="H51" s="4">
        <f t="shared" si="58"/>
        <v>-0.94012963388787141</v>
      </c>
      <c r="I51" s="4">
        <f t="shared" si="58"/>
        <v>-0.79972203302242517</v>
      </c>
      <c r="J51" s="4">
        <f t="shared" si="58"/>
        <v>-0.58103206757369952</v>
      </c>
      <c r="K51" s="4">
        <f t="shared" si="58"/>
        <v>-0.30546663506240074</v>
      </c>
      <c r="L51" s="4">
        <f t="shared" si="58"/>
        <v>-1.2338191406492673E-16</v>
      </c>
    </row>
    <row r="52" spans="1:12">
      <c r="A52" s="4" t="s">
        <v>28</v>
      </c>
      <c r="B52" s="4">
        <v>0</v>
      </c>
      <c r="C52" s="4">
        <f t="shared" ref="C52:L52" si="59">C50*-1</f>
        <v>-4.980057501366511E-2</v>
      </c>
      <c r="D52" s="4">
        <f t="shared" si="59"/>
        <v>-9.47263227639836E-2</v>
      </c>
      <c r="E52" s="4">
        <f t="shared" si="59"/>
        <v>-0.13037959804506391</v>
      </c>
      <c r="F52" s="4">
        <f t="shared" si="59"/>
        <v>-0.15327040986141832</v>
      </c>
      <c r="G52" s="4">
        <f t="shared" si="59"/>
        <v>-0.16115804606279771</v>
      </c>
      <c r="H52" s="4">
        <f t="shared" si="59"/>
        <v>-0.15327040986141829</v>
      </c>
      <c r="I52" s="4">
        <f t="shared" si="59"/>
        <v>-0.13037959804506391</v>
      </c>
      <c r="J52" s="4">
        <f t="shared" si="59"/>
        <v>-9.47263227639836E-2</v>
      </c>
      <c r="K52" s="4">
        <f t="shared" si="59"/>
        <v>-4.9800575013665124E-2</v>
      </c>
      <c r="L52" s="4">
        <f t="shared" si="59"/>
        <v>-2.0607967039024113E-17</v>
      </c>
    </row>
    <row r="53" spans="1:12">
      <c r="A53" t="s">
        <v>47</v>
      </c>
      <c r="B53">
        <v>0</v>
      </c>
      <c r="C53">
        <f t="shared" ref="C53:L53" si="60">C50+C51*dt/2</f>
        <v>1.9253911507425052E-2</v>
      </c>
      <c r="D53">
        <f t="shared" si="60"/>
        <v>3.6623116006613658E-2</v>
      </c>
      <c r="E53">
        <f t="shared" si="60"/>
        <v>5.0407394742821382E-2</v>
      </c>
      <c r="F53">
        <f t="shared" si="60"/>
        <v>5.9257446472631189E-2</v>
      </c>
      <c r="G53">
        <f t="shared" si="60"/>
        <v>6.2306966470792799E-2</v>
      </c>
      <c r="H53">
        <f t="shared" si="60"/>
        <v>5.9257446472631148E-2</v>
      </c>
      <c r="I53">
        <f t="shared" si="60"/>
        <v>5.0407394742821382E-2</v>
      </c>
      <c r="J53">
        <f t="shared" si="60"/>
        <v>3.6623116006613644E-2</v>
      </c>
      <c r="K53">
        <f t="shared" si="60"/>
        <v>1.9253911507425048E-2</v>
      </c>
      <c r="L53">
        <f t="shared" si="60"/>
        <v>8.2697756325314402E-18</v>
      </c>
    </row>
    <row r="54" spans="1:12">
      <c r="A54" t="s">
        <v>48</v>
      </c>
      <c r="B54">
        <v>0</v>
      </c>
      <c r="C54">
        <f t="shared" ref="C54:L54" si="61">C51+C52*dt/2</f>
        <v>-0.31044669256376706</v>
      </c>
      <c r="D54">
        <f t="shared" si="61"/>
        <v>-0.59050469985009779</v>
      </c>
      <c r="E54">
        <f t="shared" si="61"/>
        <v>-0.81275999282693157</v>
      </c>
      <c r="F54">
        <f t="shared" si="61"/>
        <v>-0.95545667487401309</v>
      </c>
      <c r="G54">
        <f t="shared" si="61"/>
        <v>-1.0046266005263289</v>
      </c>
      <c r="H54">
        <f t="shared" si="61"/>
        <v>-0.9554566748740132</v>
      </c>
      <c r="I54">
        <f t="shared" si="61"/>
        <v>-0.81275999282693157</v>
      </c>
      <c r="J54">
        <f t="shared" si="61"/>
        <v>-0.5905046998500979</v>
      </c>
      <c r="K54">
        <f t="shared" si="61"/>
        <v>-0.31044669256376722</v>
      </c>
      <c r="L54">
        <f t="shared" si="61"/>
        <v>-1.2544271076882914E-16</v>
      </c>
    </row>
    <row r="55" spans="1:12">
      <c r="A55" t="s">
        <v>49</v>
      </c>
      <c r="B55">
        <v>0</v>
      </c>
      <c r="C55">
        <f t="shared" ref="C55:L55" si="62">C53*-1</f>
        <v>-1.9253911507425052E-2</v>
      </c>
      <c r="D55">
        <f t="shared" si="62"/>
        <v>-3.6623116006613658E-2</v>
      </c>
      <c r="E55">
        <f t="shared" si="62"/>
        <v>-5.0407394742821382E-2</v>
      </c>
      <c r="F55">
        <f t="shared" si="62"/>
        <v>-5.9257446472631189E-2</v>
      </c>
      <c r="G55">
        <f t="shared" si="62"/>
        <v>-6.2306966470792799E-2</v>
      </c>
      <c r="H55">
        <f t="shared" si="62"/>
        <v>-5.9257446472631148E-2</v>
      </c>
      <c r="I55">
        <f t="shared" si="62"/>
        <v>-5.0407394742821382E-2</v>
      </c>
      <c r="J55">
        <f t="shared" si="62"/>
        <v>-3.6623116006613644E-2</v>
      </c>
      <c r="K55">
        <f t="shared" si="62"/>
        <v>-1.9253911507425048E-2</v>
      </c>
      <c r="L55">
        <f t="shared" si="62"/>
        <v>-8.2697756325314402E-18</v>
      </c>
    </row>
    <row r="56" spans="1:12">
      <c r="A56" s="4" t="s">
        <v>26</v>
      </c>
      <c r="B56" s="4">
        <v>0</v>
      </c>
      <c r="C56" s="4">
        <f t="shared" ref="C56:L56" si="63">C50+C54*dt</f>
        <v>-1.2288763499088307E-2</v>
      </c>
      <c r="D56" s="4">
        <f t="shared" si="63"/>
        <v>-2.3374617206035966E-2</v>
      </c>
      <c r="E56" s="4">
        <f t="shared" si="63"/>
        <v>-3.2172400520322414E-2</v>
      </c>
      <c r="F56" s="4">
        <f t="shared" si="63"/>
        <v>-3.7820925113384307E-2</v>
      </c>
      <c r="G56" s="4">
        <f t="shared" si="63"/>
        <v>-3.9767274042468076E-2</v>
      </c>
      <c r="H56" s="4">
        <f t="shared" si="63"/>
        <v>-3.7820925113384363E-2</v>
      </c>
      <c r="I56" s="4">
        <f t="shared" si="63"/>
        <v>-3.2172400520322414E-2</v>
      </c>
      <c r="J56" s="4">
        <f t="shared" si="63"/>
        <v>-2.337461720603598E-2</v>
      </c>
      <c r="K56" s="4">
        <f t="shared" si="63"/>
        <v>-1.228876349908832E-2</v>
      </c>
      <c r="L56" s="4">
        <f t="shared" si="63"/>
        <v>-4.4805751147417158E-18</v>
      </c>
    </row>
    <row r="57" spans="1:12">
      <c r="A57" s="4" t="s">
        <v>27</v>
      </c>
      <c r="B57" s="4">
        <v>0</v>
      </c>
      <c r="C57" s="4">
        <f t="shared" ref="C57:L57" si="64">C51+C55*dt</f>
        <v>-0.30931741736388557</v>
      </c>
      <c r="D57" s="4">
        <f t="shared" si="64"/>
        <v>-0.58835669077502217</v>
      </c>
      <c r="E57" s="4">
        <f t="shared" si="64"/>
        <v>-0.80980351197098943</v>
      </c>
      <c r="F57" s="4">
        <f t="shared" si="64"/>
        <v>-0.95198112318239758</v>
      </c>
      <c r="G57" s="4">
        <f t="shared" si="64"/>
        <v>-1.0009721892142076</v>
      </c>
      <c r="H57" s="4">
        <f t="shared" si="64"/>
        <v>-0.95198112318239758</v>
      </c>
      <c r="I57" s="4">
        <f t="shared" si="64"/>
        <v>-0.80980351197098943</v>
      </c>
      <c r="J57" s="4">
        <f t="shared" si="64"/>
        <v>-0.58835669077502228</v>
      </c>
      <c r="K57" s="4">
        <f t="shared" si="64"/>
        <v>-0.30931741736388574</v>
      </c>
      <c r="L57" s="4">
        <f t="shared" si="64"/>
        <v>-1.2503586919143301E-16</v>
      </c>
    </row>
    <row r="58" spans="1:12">
      <c r="A58" s="4" t="s">
        <v>28</v>
      </c>
      <c r="B58" s="4">
        <v>0</v>
      </c>
      <c r="C58" s="4">
        <f t="shared" ref="C58:L58" si="65">C56*-1</f>
        <v>1.2288763499088307E-2</v>
      </c>
      <c r="D58" s="4">
        <f t="shared" si="65"/>
        <v>2.3374617206035966E-2</v>
      </c>
      <c r="E58" s="4">
        <f t="shared" si="65"/>
        <v>3.2172400520322414E-2</v>
      </c>
      <c r="F58" s="4">
        <f t="shared" si="65"/>
        <v>3.7820925113384307E-2</v>
      </c>
      <c r="G58" s="4">
        <f t="shared" si="65"/>
        <v>3.9767274042468076E-2</v>
      </c>
      <c r="H58" s="4">
        <f t="shared" si="65"/>
        <v>3.7820925113384363E-2</v>
      </c>
      <c r="I58" s="4">
        <f t="shared" si="65"/>
        <v>3.2172400520322414E-2</v>
      </c>
      <c r="J58" s="4">
        <f t="shared" si="65"/>
        <v>2.337461720603598E-2</v>
      </c>
      <c r="K58" s="4">
        <f t="shared" si="65"/>
        <v>1.228876349908832E-2</v>
      </c>
      <c r="L58" s="4">
        <f t="shared" si="65"/>
        <v>4.4805751147417158E-18</v>
      </c>
    </row>
    <row r="59" spans="1:12">
      <c r="A59" t="s">
        <v>50</v>
      </c>
      <c r="B59">
        <v>0</v>
      </c>
      <c r="C59">
        <f t="shared" ref="C59:L59" si="66">C56+C57*dt/2</f>
        <v>-4.3220505235476867E-2</v>
      </c>
      <c r="D59">
        <f t="shared" si="66"/>
        <v>-8.2210286283538186E-2</v>
      </c>
      <c r="E59">
        <f t="shared" si="66"/>
        <v>-0.11315275171742137</v>
      </c>
      <c r="F59">
        <f t="shared" si="66"/>
        <v>-0.13301903743162408</v>
      </c>
      <c r="G59">
        <f t="shared" si="66"/>
        <v>-0.13986449296388884</v>
      </c>
      <c r="H59">
        <f t="shared" si="66"/>
        <v>-0.13301903743162413</v>
      </c>
      <c r="I59">
        <f t="shared" si="66"/>
        <v>-0.11315275171742137</v>
      </c>
      <c r="J59">
        <f t="shared" si="66"/>
        <v>-8.2210286283538214E-2</v>
      </c>
      <c r="K59">
        <f t="shared" si="66"/>
        <v>-4.3220505235476894E-2</v>
      </c>
      <c r="L59">
        <f t="shared" si="66"/>
        <v>-1.6984162033885017E-17</v>
      </c>
    </row>
    <row r="60" spans="1:12">
      <c r="A60" t="s">
        <v>51</v>
      </c>
      <c r="B60">
        <v>0</v>
      </c>
      <c r="C60">
        <f t="shared" ref="C60:L60" si="67">C57+C58*dt/2</f>
        <v>-0.30808854101397676</v>
      </c>
      <c r="D60">
        <f t="shared" si="67"/>
        <v>-0.58601922905441861</v>
      </c>
      <c r="E60">
        <f t="shared" si="67"/>
        <v>-0.80658627191895715</v>
      </c>
      <c r="F60">
        <f t="shared" si="67"/>
        <v>-0.94819903067105915</v>
      </c>
      <c r="G60">
        <f t="shared" si="67"/>
        <v>-0.99699546180996079</v>
      </c>
      <c r="H60">
        <f t="shared" si="67"/>
        <v>-0.94819903067105915</v>
      </c>
      <c r="I60">
        <f t="shared" si="67"/>
        <v>-0.80658627191895715</v>
      </c>
      <c r="J60">
        <f t="shared" si="67"/>
        <v>-0.58601922905441872</v>
      </c>
      <c r="K60">
        <f t="shared" si="67"/>
        <v>-0.30808854101397692</v>
      </c>
      <c r="L60">
        <f t="shared" si="67"/>
        <v>-1.2458781167995884E-16</v>
      </c>
    </row>
    <row r="61" spans="1:12">
      <c r="A61" t="s">
        <v>52</v>
      </c>
      <c r="B61">
        <v>0</v>
      </c>
      <c r="C61">
        <f t="shared" ref="C61:L61" si="68">C59*-1</f>
        <v>4.3220505235476867E-2</v>
      </c>
      <c r="D61">
        <f t="shared" si="68"/>
        <v>8.2210286283538186E-2</v>
      </c>
      <c r="E61">
        <f t="shared" si="68"/>
        <v>0.11315275171742137</v>
      </c>
      <c r="F61">
        <f t="shared" si="68"/>
        <v>0.13301903743162408</v>
      </c>
      <c r="G61">
        <f t="shared" si="68"/>
        <v>0.13986449296388884</v>
      </c>
      <c r="H61">
        <f t="shared" si="68"/>
        <v>0.13301903743162413</v>
      </c>
      <c r="I61">
        <f t="shared" si="68"/>
        <v>0.11315275171742137</v>
      </c>
      <c r="J61">
        <f t="shared" si="68"/>
        <v>8.2210286283538214E-2</v>
      </c>
      <c r="K61">
        <f t="shared" si="68"/>
        <v>4.3220505235476894E-2</v>
      </c>
      <c r="L61">
        <f t="shared" si="68"/>
        <v>1.6984162033885017E-17</v>
      </c>
    </row>
    <row r="62" spans="1:12">
      <c r="A62" s="4" t="s">
        <v>26</v>
      </c>
      <c r="B62" s="4">
        <v>0</v>
      </c>
      <c r="C62" s="4">
        <f t="shared" ref="C62:L62" si="69">C56+C60*dt</f>
        <v>-7.3906471701883664E-2</v>
      </c>
      <c r="D62" s="4">
        <f t="shared" si="69"/>
        <v>-0.14057846301691967</v>
      </c>
      <c r="E62" s="4">
        <f t="shared" si="69"/>
        <v>-0.19348965490411385</v>
      </c>
      <c r="F62" s="4">
        <f t="shared" si="69"/>
        <v>-0.22746073124759614</v>
      </c>
      <c r="G62" s="4">
        <f t="shared" si="69"/>
        <v>-0.23916636640446023</v>
      </c>
      <c r="H62" s="4">
        <f t="shared" si="69"/>
        <v>-0.22746073124759619</v>
      </c>
      <c r="I62" s="4">
        <f t="shared" si="69"/>
        <v>-0.19348965490411385</v>
      </c>
      <c r="J62" s="4">
        <f t="shared" si="69"/>
        <v>-0.14057846301691973</v>
      </c>
      <c r="K62" s="4">
        <f t="shared" si="69"/>
        <v>-7.3906471701883705E-2</v>
      </c>
      <c r="L62" s="4">
        <f t="shared" si="69"/>
        <v>-2.9398137450733489E-17</v>
      </c>
    </row>
    <row r="63" spans="1:12">
      <c r="A63" s="4" t="s">
        <v>27</v>
      </c>
      <c r="B63" s="4">
        <v>0</v>
      </c>
      <c r="C63" s="4">
        <f t="shared" ref="C63:L63" si="70">C57+C61*dt</f>
        <v>-0.30067331631679017</v>
      </c>
      <c r="D63" s="4">
        <f t="shared" si="70"/>
        <v>-0.57191463351831451</v>
      </c>
      <c r="E63" s="4">
        <f t="shared" si="70"/>
        <v>-0.78717296162750516</v>
      </c>
      <c r="F63" s="4">
        <f t="shared" si="70"/>
        <v>-0.92537731569607273</v>
      </c>
      <c r="G63" s="4">
        <f t="shared" si="70"/>
        <v>-0.97299929062142987</v>
      </c>
      <c r="H63" s="4">
        <f t="shared" si="70"/>
        <v>-0.92537731569607273</v>
      </c>
      <c r="I63" s="4">
        <f t="shared" si="70"/>
        <v>-0.78717296162750516</v>
      </c>
      <c r="J63" s="4">
        <f t="shared" si="70"/>
        <v>-0.57191463351831462</v>
      </c>
      <c r="K63" s="4">
        <f t="shared" si="70"/>
        <v>-0.30067331631679034</v>
      </c>
      <c r="L63" s="4">
        <f t="shared" si="70"/>
        <v>-1.2163903678465602E-16</v>
      </c>
    </row>
    <row r="64" spans="1:12">
      <c r="A64" s="4" t="s">
        <v>28</v>
      </c>
      <c r="B64" s="4">
        <v>0</v>
      </c>
      <c r="C64" s="4">
        <f t="shared" ref="C64:L64" si="71">C62*-1</f>
        <v>7.3906471701883664E-2</v>
      </c>
      <c r="D64" s="4">
        <f t="shared" si="71"/>
        <v>0.14057846301691967</v>
      </c>
      <c r="E64" s="4">
        <f t="shared" si="71"/>
        <v>0.19348965490411385</v>
      </c>
      <c r="F64" s="4">
        <f t="shared" si="71"/>
        <v>0.22746073124759614</v>
      </c>
      <c r="G64" s="4">
        <f t="shared" si="71"/>
        <v>0.23916636640446023</v>
      </c>
      <c r="H64" s="4">
        <f t="shared" si="71"/>
        <v>0.22746073124759619</v>
      </c>
      <c r="I64" s="4">
        <f t="shared" si="71"/>
        <v>0.19348965490411385</v>
      </c>
      <c r="J64" s="4">
        <f t="shared" si="71"/>
        <v>0.14057846301691973</v>
      </c>
      <c r="K64" s="4">
        <f t="shared" si="71"/>
        <v>7.3906471701883705E-2</v>
      </c>
      <c r="L64" s="4">
        <f t="shared" si="71"/>
        <v>2.9398137450733489E-17</v>
      </c>
    </row>
    <row r="65" spans="1:12">
      <c r="A65" t="s">
        <v>53</v>
      </c>
      <c r="B65">
        <v>0</v>
      </c>
      <c r="C65">
        <f t="shared" ref="C65:L65" si="72">C62+C63*dt/2</f>
        <v>-0.10397380333356268</v>
      </c>
      <c r="D65">
        <f t="shared" si="72"/>
        <v>-0.19776992636875113</v>
      </c>
      <c r="E65">
        <f t="shared" si="72"/>
        <v>-0.27220695106686438</v>
      </c>
      <c r="F65">
        <f t="shared" si="72"/>
        <v>-0.3199984628172034</v>
      </c>
      <c r="G65">
        <f t="shared" si="72"/>
        <v>-0.33646629546660323</v>
      </c>
      <c r="H65">
        <f t="shared" si="72"/>
        <v>-0.31999846281720346</v>
      </c>
      <c r="I65">
        <f t="shared" si="72"/>
        <v>-0.27220695106686438</v>
      </c>
      <c r="J65">
        <f t="shared" si="72"/>
        <v>-0.19776992636875118</v>
      </c>
      <c r="K65">
        <f t="shared" si="72"/>
        <v>-0.10397380333356274</v>
      </c>
      <c r="L65">
        <f t="shared" si="72"/>
        <v>-4.1562041129199092E-17</v>
      </c>
    </row>
    <row r="66" spans="1:12">
      <c r="A66" t="s">
        <v>54</v>
      </c>
      <c r="B66">
        <v>0</v>
      </c>
      <c r="C66">
        <f t="shared" ref="C66:L66" si="73">C63+C64*dt/2</f>
        <v>-0.29328266914660178</v>
      </c>
      <c r="D66">
        <f t="shared" si="73"/>
        <v>-0.55785678721662257</v>
      </c>
      <c r="E66">
        <f t="shared" si="73"/>
        <v>-0.76782399613709373</v>
      </c>
      <c r="F66">
        <f t="shared" si="73"/>
        <v>-0.90263124257131311</v>
      </c>
      <c r="G66">
        <f t="shared" si="73"/>
        <v>-0.94908265398098379</v>
      </c>
      <c r="H66">
        <f t="shared" si="73"/>
        <v>-0.90263124257131311</v>
      </c>
      <c r="I66">
        <f t="shared" si="73"/>
        <v>-0.76782399613709373</v>
      </c>
      <c r="J66">
        <f t="shared" si="73"/>
        <v>-0.55785678721662268</v>
      </c>
      <c r="K66">
        <f t="shared" si="73"/>
        <v>-0.29328266914660195</v>
      </c>
      <c r="L66">
        <f t="shared" si="73"/>
        <v>-1.1869922303958266E-16</v>
      </c>
    </row>
    <row r="67" spans="1:12">
      <c r="A67" t="s">
        <v>55</v>
      </c>
      <c r="B67">
        <v>0</v>
      </c>
      <c r="C67">
        <f t="shared" ref="C67:L67" si="74">C65*-1</f>
        <v>0.10397380333356268</v>
      </c>
      <c r="D67">
        <f t="shared" si="74"/>
        <v>0.19776992636875113</v>
      </c>
      <c r="E67">
        <f t="shared" si="74"/>
        <v>0.27220695106686438</v>
      </c>
      <c r="F67">
        <f t="shared" si="74"/>
        <v>0.3199984628172034</v>
      </c>
      <c r="G67">
        <f t="shared" si="74"/>
        <v>0.33646629546660323</v>
      </c>
      <c r="H67">
        <f t="shared" si="74"/>
        <v>0.31999846281720346</v>
      </c>
      <c r="I67">
        <f t="shared" si="74"/>
        <v>0.27220695106686438</v>
      </c>
      <c r="J67">
        <f t="shared" si="74"/>
        <v>0.19776992636875118</v>
      </c>
      <c r="K67">
        <f t="shared" si="74"/>
        <v>0.10397380333356274</v>
      </c>
      <c r="L67">
        <f t="shared" si="74"/>
        <v>4.1562041129199092E-17</v>
      </c>
    </row>
    <row r="68" spans="1:12">
      <c r="A68" s="4" t="s">
        <v>26</v>
      </c>
      <c r="B68" s="4">
        <v>0</v>
      </c>
      <c r="C68" s="4">
        <f t="shared" ref="C68:L68" si="75">C62+C66*dt</f>
        <v>-0.13256300553120404</v>
      </c>
      <c r="D68" s="4">
        <f t="shared" si="75"/>
        <v>-0.2521498204602442</v>
      </c>
      <c r="E68" s="4">
        <f t="shared" si="75"/>
        <v>-0.34705445413153257</v>
      </c>
      <c r="F68" s="4">
        <f t="shared" si="75"/>
        <v>-0.40798697976185877</v>
      </c>
      <c r="G68" s="4">
        <f t="shared" si="75"/>
        <v>-0.42898289720065697</v>
      </c>
      <c r="H68" s="4">
        <f t="shared" si="75"/>
        <v>-0.40798697976185883</v>
      </c>
      <c r="I68" s="4">
        <f t="shared" si="75"/>
        <v>-0.34705445413153257</v>
      </c>
      <c r="J68" s="4">
        <f t="shared" si="75"/>
        <v>-0.25214982046024426</v>
      </c>
      <c r="K68" s="4">
        <f t="shared" si="75"/>
        <v>-0.13256300553120409</v>
      </c>
      <c r="L68" s="4">
        <f t="shared" si="75"/>
        <v>-5.3137982058650022E-17</v>
      </c>
    </row>
    <row r="69" spans="1:12">
      <c r="A69" s="4" t="s">
        <v>27</v>
      </c>
      <c r="B69" s="4">
        <v>0</v>
      </c>
      <c r="C69" s="4">
        <f t="shared" ref="C69:L69" si="76">C63+C67*dt</f>
        <v>-0.27987855565007763</v>
      </c>
      <c r="D69" s="4">
        <f t="shared" si="76"/>
        <v>-0.53236064824456431</v>
      </c>
      <c r="E69" s="4">
        <f t="shared" si="76"/>
        <v>-0.73273157141413225</v>
      </c>
      <c r="F69" s="4">
        <f t="shared" si="76"/>
        <v>-0.861377623132632</v>
      </c>
      <c r="G69" s="4">
        <f t="shared" si="76"/>
        <v>-0.90570603152810925</v>
      </c>
      <c r="H69" s="4">
        <f t="shared" si="76"/>
        <v>-0.861377623132632</v>
      </c>
      <c r="I69" s="4">
        <f t="shared" si="76"/>
        <v>-0.73273157141413225</v>
      </c>
      <c r="J69" s="4">
        <f t="shared" si="76"/>
        <v>-0.53236064824456442</v>
      </c>
      <c r="K69" s="4">
        <f t="shared" si="76"/>
        <v>-0.2798785556500778</v>
      </c>
      <c r="L69" s="4">
        <f t="shared" si="76"/>
        <v>-1.1332662855881621E-16</v>
      </c>
    </row>
    <row r="70" spans="1:12">
      <c r="A70" s="4" t="s">
        <v>28</v>
      </c>
      <c r="B70" s="4">
        <v>0</v>
      </c>
      <c r="C70" s="4">
        <f t="shared" ref="C70:L70" si="77">C68*-1</f>
        <v>0.13256300553120404</v>
      </c>
      <c r="D70" s="4">
        <f t="shared" si="77"/>
        <v>0.2521498204602442</v>
      </c>
      <c r="E70" s="4">
        <f t="shared" si="77"/>
        <v>0.34705445413153257</v>
      </c>
      <c r="F70" s="4">
        <f t="shared" si="77"/>
        <v>0.40798697976185877</v>
      </c>
      <c r="G70" s="4">
        <f t="shared" si="77"/>
        <v>0.42898289720065697</v>
      </c>
      <c r="H70" s="4">
        <f t="shared" si="77"/>
        <v>0.40798697976185883</v>
      </c>
      <c r="I70" s="4">
        <f t="shared" si="77"/>
        <v>0.34705445413153257</v>
      </c>
      <c r="J70" s="4">
        <f t="shared" si="77"/>
        <v>0.25214982046024426</v>
      </c>
      <c r="K70" s="4">
        <f t="shared" si="77"/>
        <v>0.13256300553120409</v>
      </c>
      <c r="L70" s="4">
        <f t="shared" si="77"/>
        <v>5.3137982058650022E-17</v>
      </c>
    </row>
    <row r="71" spans="1:12">
      <c r="A71" t="s">
        <v>56</v>
      </c>
      <c r="B71">
        <v>0</v>
      </c>
      <c r="C71">
        <f t="shared" ref="C71:L71" si="78">C68+C69*dt/2</f>
        <v>-0.16055086109621181</v>
      </c>
      <c r="D71">
        <f t="shared" si="78"/>
        <v>-0.30538588528470062</v>
      </c>
      <c r="E71">
        <f t="shared" si="78"/>
        <v>-0.42032761127294582</v>
      </c>
      <c r="F71">
        <f t="shared" si="78"/>
        <v>-0.49412474207512197</v>
      </c>
      <c r="G71">
        <f t="shared" si="78"/>
        <v>-0.51955350035346792</v>
      </c>
      <c r="H71">
        <f t="shared" si="78"/>
        <v>-0.49412474207512203</v>
      </c>
      <c r="I71">
        <f t="shared" si="78"/>
        <v>-0.42032761127294582</v>
      </c>
      <c r="J71">
        <f t="shared" si="78"/>
        <v>-0.30538588528470068</v>
      </c>
      <c r="K71">
        <f t="shared" si="78"/>
        <v>-0.16055086109621186</v>
      </c>
      <c r="L71">
        <f t="shared" si="78"/>
        <v>-6.4470644914531639E-17</v>
      </c>
    </row>
    <row r="72" spans="1:12">
      <c r="A72" t="s">
        <v>57</v>
      </c>
      <c r="B72">
        <v>0</v>
      </c>
      <c r="C72">
        <f t="shared" ref="C72:L72" si="79">C69+C70*dt/2</f>
        <v>-0.26662225509695725</v>
      </c>
      <c r="D72">
        <f t="shared" si="79"/>
        <v>-0.50714566619853985</v>
      </c>
      <c r="E72">
        <f t="shared" si="79"/>
        <v>-0.69802612600097902</v>
      </c>
      <c r="F72">
        <f t="shared" si="79"/>
        <v>-0.82057892515644615</v>
      </c>
      <c r="G72">
        <f t="shared" si="79"/>
        <v>-0.86280774180804354</v>
      </c>
      <c r="H72">
        <f t="shared" si="79"/>
        <v>-0.82057892515644615</v>
      </c>
      <c r="I72">
        <f t="shared" si="79"/>
        <v>-0.69802612600097902</v>
      </c>
      <c r="J72">
        <f t="shared" si="79"/>
        <v>-0.50714566619853996</v>
      </c>
      <c r="K72">
        <f t="shared" si="79"/>
        <v>-0.26662225509695736</v>
      </c>
      <c r="L72">
        <f t="shared" si="79"/>
        <v>-1.0801283035295121E-16</v>
      </c>
    </row>
    <row r="73" spans="1:12">
      <c r="A73" t="s">
        <v>58</v>
      </c>
      <c r="B73">
        <v>0</v>
      </c>
      <c r="C73">
        <f t="shared" ref="C73:L73" si="80">C71*-1</f>
        <v>0.16055086109621181</v>
      </c>
      <c r="D73">
        <f t="shared" si="80"/>
        <v>0.30538588528470062</v>
      </c>
      <c r="E73">
        <f t="shared" si="80"/>
        <v>0.42032761127294582</v>
      </c>
      <c r="F73">
        <f t="shared" si="80"/>
        <v>0.49412474207512197</v>
      </c>
      <c r="G73">
        <f t="shared" si="80"/>
        <v>0.51955350035346792</v>
      </c>
      <c r="H73">
        <f t="shared" si="80"/>
        <v>0.49412474207512203</v>
      </c>
      <c r="I73">
        <f t="shared" si="80"/>
        <v>0.42032761127294582</v>
      </c>
      <c r="J73">
        <f t="shared" si="80"/>
        <v>0.30538588528470068</v>
      </c>
      <c r="K73">
        <f t="shared" si="80"/>
        <v>0.16055086109621186</v>
      </c>
      <c r="L73">
        <f t="shared" si="80"/>
        <v>6.4470644914531639E-17</v>
      </c>
    </row>
    <row r="74" spans="1:12">
      <c r="A74" s="4" t="s">
        <v>26</v>
      </c>
      <c r="B74" s="4">
        <v>0</v>
      </c>
      <c r="C74" s="4">
        <f t="shared" ref="C74:L74" si="81">C68+C72*dt</f>
        <v>-0.18588745655059549</v>
      </c>
      <c r="D74" s="4">
        <f t="shared" si="81"/>
        <v>-0.35357895369995218</v>
      </c>
      <c r="E74" s="4">
        <f t="shared" si="81"/>
        <v>-0.48665967933172838</v>
      </c>
      <c r="F74" s="4">
        <f t="shared" si="81"/>
        <v>-0.57210276479314803</v>
      </c>
      <c r="G74" s="4">
        <f t="shared" si="81"/>
        <v>-0.60154444556226572</v>
      </c>
      <c r="H74" s="4">
        <f t="shared" si="81"/>
        <v>-0.57210276479314803</v>
      </c>
      <c r="I74" s="4">
        <f t="shared" si="81"/>
        <v>-0.48665967933172838</v>
      </c>
      <c r="J74" s="4">
        <f t="shared" si="81"/>
        <v>-0.35357895369995224</v>
      </c>
      <c r="K74" s="4">
        <f t="shared" si="81"/>
        <v>-0.18588745655059558</v>
      </c>
      <c r="L74" s="4">
        <f t="shared" si="81"/>
        <v>-7.4740548129240258E-17</v>
      </c>
    </row>
    <row r="75" spans="1:12">
      <c r="A75" s="4" t="s">
        <v>27</v>
      </c>
      <c r="B75" s="4">
        <v>0</v>
      </c>
      <c r="C75" s="4">
        <f t="shared" ref="C75:L75" si="82">C69+C73*dt</f>
        <v>-0.24776838343083527</v>
      </c>
      <c r="D75" s="4">
        <f t="shared" si="82"/>
        <v>-0.47128347118762415</v>
      </c>
      <c r="E75" s="4">
        <f t="shared" si="82"/>
        <v>-0.64866604915954307</v>
      </c>
      <c r="F75" s="4">
        <f t="shared" si="82"/>
        <v>-0.76255267471760757</v>
      </c>
      <c r="G75" s="4">
        <f t="shared" si="82"/>
        <v>-0.80179533145741566</v>
      </c>
      <c r="H75" s="4">
        <f t="shared" si="82"/>
        <v>-0.76255267471760757</v>
      </c>
      <c r="I75" s="4">
        <f t="shared" si="82"/>
        <v>-0.64866604915954307</v>
      </c>
      <c r="J75" s="4">
        <f t="shared" si="82"/>
        <v>-0.47128347118762426</v>
      </c>
      <c r="K75" s="4">
        <f t="shared" si="82"/>
        <v>-0.24776838343083543</v>
      </c>
      <c r="L75" s="4">
        <f t="shared" si="82"/>
        <v>-1.0043249957590987E-16</v>
      </c>
    </row>
    <row r="76" spans="1:12">
      <c r="A76" s="4" t="s">
        <v>28</v>
      </c>
      <c r="B76" s="4">
        <v>0</v>
      </c>
      <c r="C76" s="4">
        <f t="shared" ref="C76:L76" si="83">C74*-1</f>
        <v>0.18588745655059549</v>
      </c>
      <c r="D76" s="4">
        <f t="shared" si="83"/>
        <v>0.35357895369995218</v>
      </c>
      <c r="E76" s="4">
        <f t="shared" si="83"/>
        <v>0.48665967933172838</v>
      </c>
      <c r="F76" s="4">
        <f t="shared" si="83"/>
        <v>0.57210276479314803</v>
      </c>
      <c r="G76" s="4">
        <f t="shared" si="83"/>
        <v>0.60154444556226572</v>
      </c>
      <c r="H76" s="4">
        <f t="shared" si="83"/>
        <v>0.57210276479314803</v>
      </c>
      <c r="I76" s="4">
        <f t="shared" si="83"/>
        <v>0.48665967933172838</v>
      </c>
      <c r="J76" s="4">
        <f t="shared" si="83"/>
        <v>0.35357895369995224</v>
      </c>
      <c r="K76" s="4">
        <f t="shared" si="83"/>
        <v>0.18588745655059558</v>
      </c>
      <c r="L76" s="4">
        <f t="shared" si="83"/>
        <v>7.4740548129240258E-17</v>
      </c>
    </row>
    <row r="77" spans="1:12">
      <c r="A77" t="s">
        <v>59</v>
      </c>
      <c r="B77">
        <v>0</v>
      </c>
      <c r="C77">
        <f t="shared" ref="C77:L77" si="84">C74+C75*dt/2</f>
        <v>-0.21066429489367902</v>
      </c>
      <c r="D77">
        <f t="shared" si="84"/>
        <v>-0.40070730081871458</v>
      </c>
      <c r="E77">
        <f t="shared" si="84"/>
        <v>-0.55152628424768269</v>
      </c>
      <c r="F77">
        <f t="shared" si="84"/>
        <v>-0.64835803226490873</v>
      </c>
      <c r="G77">
        <f t="shared" si="84"/>
        <v>-0.68172397870800727</v>
      </c>
      <c r="H77">
        <f t="shared" si="84"/>
        <v>-0.64835803226490873</v>
      </c>
      <c r="I77">
        <f t="shared" si="84"/>
        <v>-0.55152628424768269</v>
      </c>
      <c r="J77">
        <f t="shared" si="84"/>
        <v>-0.40070730081871464</v>
      </c>
      <c r="K77">
        <f t="shared" si="84"/>
        <v>-0.2106642948936791</v>
      </c>
      <c r="L77">
        <f t="shared" si="84"/>
        <v>-8.4783798086831249E-17</v>
      </c>
    </row>
    <row r="78" spans="1:12">
      <c r="A78" t="s">
        <v>60</v>
      </c>
      <c r="B78">
        <v>0</v>
      </c>
      <c r="C78">
        <f t="shared" ref="C78:L78" si="85">C75+C76*dt/2</f>
        <v>-0.22917963777577571</v>
      </c>
      <c r="D78">
        <f t="shared" si="85"/>
        <v>-0.43592557581762892</v>
      </c>
      <c r="E78">
        <f t="shared" si="85"/>
        <v>-0.60000008122637027</v>
      </c>
      <c r="F78">
        <f t="shared" si="85"/>
        <v>-0.70534239823829281</v>
      </c>
      <c r="G78">
        <f t="shared" si="85"/>
        <v>-0.74164088690118912</v>
      </c>
      <c r="H78">
        <f t="shared" si="85"/>
        <v>-0.70534239823829281</v>
      </c>
      <c r="I78">
        <f t="shared" si="85"/>
        <v>-0.60000008122637027</v>
      </c>
      <c r="J78">
        <f t="shared" si="85"/>
        <v>-0.43592557581762903</v>
      </c>
      <c r="K78">
        <f t="shared" si="85"/>
        <v>-0.22917963777577588</v>
      </c>
      <c r="L78">
        <f t="shared" si="85"/>
        <v>-9.2958444762985848E-17</v>
      </c>
    </row>
    <row r="79" spans="1:12">
      <c r="A79" t="s">
        <v>61</v>
      </c>
      <c r="B79">
        <v>0</v>
      </c>
      <c r="C79">
        <f t="shared" ref="C79:L79" si="86">C77*-1</f>
        <v>0.21066429489367902</v>
      </c>
      <c r="D79">
        <f t="shared" si="86"/>
        <v>0.40070730081871458</v>
      </c>
      <c r="E79">
        <f t="shared" si="86"/>
        <v>0.55152628424768269</v>
      </c>
      <c r="F79">
        <f t="shared" si="86"/>
        <v>0.64835803226490873</v>
      </c>
      <c r="G79">
        <f t="shared" si="86"/>
        <v>0.68172397870800727</v>
      </c>
      <c r="H79">
        <f t="shared" si="86"/>
        <v>0.64835803226490873</v>
      </c>
      <c r="I79">
        <f t="shared" si="86"/>
        <v>0.55152628424768269</v>
      </c>
      <c r="J79">
        <f t="shared" si="86"/>
        <v>0.40070730081871464</v>
      </c>
      <c r="K79">
        <f t="shared" si="86"/>
        <v>0.2106642948936791</v>
      </c>
      <c r="L79">
        <f t="shared" si="86"/>
        <v>8.4783798086831249E-17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aaeedf8-4f20-41f6-8920-646e08be26c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31AA6969D66EA45863B512DEF6432F7" ma:contentTypeVersion="5" ma:contentTypeDescription="Utwórz nowy dokument." ma:contentTypeScope="" ma:versionID="377f75314daec89c122262f864307629">
  <xsd:schema xmlns:xsd="http://www.w3.org/2001/XMLSchema" xmlns:xs="http://www.w3.org/2001/XMLSchema" xmlns:p="http://schemas.microsoft.com/office/2006/metadata/properties" xmlns:ns2="9aaeedf8-4f20-41f6-8920-646e08be26ce" targetNamespace="http://schemas.microsoft.com/office/2006/metadata/properties" ma:root="true" ma:fieldsID="0ceeaeb8a7b1202194256e64acc16cc8" ns2:_="">
    <xsd:import namespace="9aaeedf8-4f20-41f6-8920-646e08be26c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eedf8-4f20-41f6-8920-646e08be26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349BA-4A0C-4567-9AE7-07D007CBE8E5}"/>
</file>

<file path=customXml/itemProps2.xml><?xml version="1.0" encoding="utf-8"?>
<ds:datastoreItem xmlns:ds="http://schemas.openxmlformats.org/officeDocument/2006/customXml" ds:itemID="{B0769CF6-5122-4CEB-AF4F-366702925ECF}"/>
</file>

<file path=customXml/itemProps3.xml><?xml version="1.0" encoding="utf-8"?>
<ds:datastoreItem xmlns:ds="http://schemas.openxmlformats.org/officeDocument/2006/customXml" ds:itemID="{3DF312A7-CA22-4CB6-AE1B-FD19F52DE1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</dc:creator>
  <cp:keywords/>
  <dc:description/>
  <cp:lastModifiedBy>Piotr Tronczyk</cp:lastModifiedBy>
  <cp:revision/>
  <dcterms:created xsi:type="dcterms:W3CDTF">2020-04-15T15:27:03Z</dcterms:created>
  <dcterms:modified xsi:type="dcterms:W3CDTF">2022-04-28T12:46:22Z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0x010100C31AA6969D66EA45863B512DEF6432F7</vt:lpwstr>
  </property>
</Properties>
</file>