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yf\OneDrive\Documentos\DTU\Thesis\Code\thesis\"/>
    </mc:Choice>
  </mc:AlternateContent>
  <xr:revisionPtr revIDLastSave="0" documentId="13_ncr:1_{7440C31F-BB81-4BA7-A494-FF8F4B22585A}" xr6:coauthVersionLast="47" xr6:coauthVersionMax="47" xr10:uidLastSave="{00000000-0000-0000-0000-000000000000}"/>
  <bookViews>
    <workbookView xWindow="28680" yWindow="2700" windowWidth="20640" windowHeight="11040" firstSheet="19" activeTab="25" xr2:uid="{ECF28AB8-DA36-492F-A85A-3AFCF43B2082}"/>
  </bookViews>
  <sheets>
    <sheet name="Sheet1" sheetId="1" r:id="rId1"/>
    <sheet name="Sheet2" sheetId="5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8" sheetId="12" r:id="rId8"/>
    <sheet name="Sheet9" sheetId="13" r:id="rId9"/>
    <sheet name="Sheet10" sheetId="14" r:id="rId10"/>
    <sheet name="Sheet11" sheetId="15" r:id="rId11"/>
    <sheet name="Sheet12" sheetId="16" r:id="rId12"/>
    <sheet name="Sheet13" sheetId="17" r:id="rId13"/>
    <sheet name="Sheet14" sheetId="18" r:id="rId14"/>
    <sheet name="Sheet15" sheetId="19" r:id="rId15"/>
    <sheet name="Sheet16" sheetId="21" r:id="rId16"/>
    <sheet name="Sheet17" sheetId="22" r:id="rId17"/>
    <sheet name="Sheet18" sheetId="23" r:id="rId18"/>
    <sheet name="Sheet19" sheetId="24" r:id="rId19"/>
    <sheet name="Sheet20" sheetId="25" r:id="rId20"/>
    <sheet name="Sheet21" sheetId="26" r:id="rId21"/>
    <sheet name="Sheet22" sheetId="27" r:id="rId22"/>
    <sheet name="Sheet23" sheetId="28" r:id="rId23"/>
    <sheet name="Sheet24" sheetId="29" r:id="rId24"/>
    <sheet name="Sheet25" sheetId="30" r:id="rId25"/>
    <sheet name="Gold standard" sheetId="3" r:id="rId26"/>
  </sheets>
  <definedNames>
    <definedName name="_xlnm._FilterDatabase" localSheetId="25" hidden="1">'Gold standard'!$A$1:$F$26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5" l="1"/>
  <c r="Y6" i="15"/>
  <c r="Y7" i="15"/>
  <c r="X5" i="15"/>
  <c r="X6" i="15"/>
  <c r="X7" i="15"/>
  <c r="DJ4" i="13"/>
  <c r="DI4" i="13"/>
  <c r="DF4" i="13"/>
  <c r="DE4" i="13"/>
  <c r="CS4" i="13"/>
  <c r="CT4" i="13" s="1"/>
  <c r="AZ6" i="5"/>
  <c r="BA6" i="5" s="1"/>
  <c r="AZ6" i="30"/>
  <c r="BA6" i="30" s="1"/>
  <c r="AZ5" i="30"/>
  <c r="BA5" i="30" s="1"/>
  <c r="X5" i="30"/>
  <c r="Y5" i="30" s="1"/>
  <c r="DJ4" i="30"/>
  <c r="DI4" i="30"/>
  <c r="DE4" i="30"/>
  <c r="DF4" i="30" s="1"/>
  <c r="CS4" i="30"/>
  <c r="CT4" i="30" s="1"/>
  <c r="CH4" i="30"/>
  <c r="CG4" i="30"/>
  <c r="CC4" i="30"/>
  <c r="CC16" i="30" s="1"/>
  <c r="BQ4" i="30"/>
  <c r="BR4" i="30" s="1"/>
  <c r="BE4" i="30"/>
  <c r="BD4" i="30"/>
  <c r="AZ4" i="30"/>
  <c r="AN4" i="30"/>
  <c r="AO4" i="30" s="1"/>
  <c r="AC4" i="30"/>
  <c r="AB4" i="30"/>
  <c r="X4" i="30"/>
  <c r="Y4" i="30" s="1"/>
  <c r="L4" i="30"/>
  <c r="M4" i="30" s="1"/>
  <c r="X5" i="29"/>
  <c r="Y5" i="29" s="1"/>
  <c r="X6" i="29"/>
  <c r="Y6" i="29" s="1"/>
  <c r="X7" i="29"/>
  <c r="Y7" i="29" s="1"/>
  <c r="AZ6" i="29"/>
  <c r="BA6" i="29" s="1"/>
  <c r="DE5" i="29"/>
  <c r="DF5" i="29" s="1"/>
  <c r="AZ5" i="29"/>
  <c r="BA5" i="29" s="1"/>
  <c r="DJ4" i="29"/>
  <c r="DI4" i="29"/>
  <c r="DE4" i="29"/>
  <c r="CS4" i="29"/>
  <c r="CT4" i="29" s="1"/>
  <c r="CH4" i="29"/>
  <c r="CG4" i="29"/>
  <c r="CC4" i="29"/>
  <c r="CD4" i="29" s="1"/>
  <c r="BQ4" i="29"/>
  <c r="BR4" i="29" s="1"/>
  <c r="BE4" i="29"/>
  <c r="BD4" i="29"/>
  <c r="AZ4" i="29"/>
  <c r="BA4" i="29" s="1"/>
  <c r="AN4" i="29"/>
  <c r="AO4" i="29" s="1"/>
  <c r="AC4" i="29"/>
  <c r="AB4" i="29"/>
  <c r="X4" i="29"/>
  <c r="Y4" i="29" s="1"/>
  <c r="L4" i="29"/>
  <c r="M4" i="29" s="1"/>
  <c r="DE6" i="28"/>
  <c r="DF6" i="28" s="1"/>
  <c r="DE7" i="28"/>
  <c r="DF7" i="28" s="1"/>
  <c r="AZ5" i="28"/>
  <c r="BA5" i="28" s="1"/>
  <c r="AZ6" i="28"/>
  <c r="BA6" i="28" s="1"/>
  <c r="AZ7" i="28"/>
  <c r="BA7" i="28" s="1"/>
  <c r="DE5" i="28"/>
  <c r="DF5" i="28" s="1"/>
  <c r="DJ4" i="28"/>
  <c r="DI4" i="28"/>
  <c r="DE4" i="28"/>
  <c r="DF4" i="28" s="1"/>
  <c r="CS4" i="28"/>
  <c r="CT4" i="28" s="1"/>
  <c r="CH4" i="28"/>
  <c r="CG4" i="28"/>
  <c r="CC4" i="28"/>
  <c r="BQ4" i="28"/>
  <c r="BR4" i="28" s="1"/>
  <c r="BE4" i="28"/>
  <c r="BD4" i="28"/>
  <c r="AZ4" i="28"/>
  <c r="AN4" i="28"/>
  <c r="AO4" i="28" s="1"/>
  <c r="AC4" i="28"/>
  <c r="AB4" i="28"/>
  <c r="X4" i="28"/>
  <c r="Y4" i="28" s="1"/>
  <c r="Y16" i="28" s="1"/>
  <c r="Y17" i="28" s="1"/>
  <c r="L4" i="28"/>
  <c r="M4" i="28" s="1"/>
  <c r="DJ4" i="27"/>
  <c r="DI4" i="27"/>
  <c r="DE4" i="27"/>
  <c r="DF4" i="27" s="1"/>
  <c r="CS4" i="27"/>
  <c r="CT4" i="27" s="1"/>
  <c r="CH4" i="27"/>
  <c r="CG4" i="27"/>
  <c r="CC4" i="27"/>
  <c r="CD4" i="27" s="1"/>
  <c r="CD16" i="27" s="1"/>
  <c r="CD17" i="27" s="1"/>
  <c r="BQ4" i="27"/>
  <c r="BR4" i="27" s="1"/>
  <c r="BE4" i="27"/>
  <c r="BD4" i="27"/>
  <c r="AZ4" i="27"/>
  <c r="BA4" i="27" s="1"/>
  <c r="BA16" i="27" s="1"/>
  <c r="BA17" i="27" s="1"/>
  <c r="AN4" i="27"/>
  <c r="AO4" i="27" s="1"/>
  <c r="AC4" i="27"/>
  <c r="AB4" i="27"/>
  <c r="X4" i="27"/>
  <c r="L4" i="27"/>
  <c r="M4" i="27" s="1"/>
  <c r="AZ5" i="26"/>
  <c r="BA5" i="26"/>
  <c r="AZ6" i="26"/>
  <c r="BA6" i="26" s="1"/>
  <c r="AZ7" i="26"/>
  <c r="BA7" i="26" s="1"/>
  <c r="X6" i="26"/>
  <c r="Y6" i="26" s="1"/>
  <c r="X5" i="26"/>
  <c r="Y5" i="26" s="1"/>
  <c r="DJ4" i="26"/>
  <c r="DI4" i="26"/>
  <c r="DE4" i="26"/>
  <c r="DF4" i="26" s="1"/>
  <c r="CS4" i="26"/>
  <c r="CT4" i="26" s="1"/>
  <c r="CH4" i="26"/>
  <c r="CG4" i="26"/>
  <c r="CC4" i="26"/>
  <c r="CD4" i="26" s="1"/>
  <c r="CD16" i="26" s="1"/>
  <c r="CD17" i="26" s="1"/>
  <c r="BQ4" i="26"/>
  <c r="BR4" i="26" s="1"/>
  <c r="BE4" i="26"/>
  <c r="BD4" i="26"/>
  <c r="AZ4" i="26"/>
  <c r="BA4" i="26" s="1"/>
  <c r="AN4" i="26"/>
  <c r="AO4" i="26" s="1"/>
  <c r="AC4" i="26"/>
  <c r="AB4" i="26"/>
  <c r="X4" i="26"/>
  <c r="L4" i="26"/>
  <c r="M4" i="26" s="1"/>
  <c r="X5" i="25"/>
  <c r="Y5" i="25" s="1"/>
  <c r="X6" i="25"/>
  <c r="Y6" i="25" s="1"/>
  <c r="X7" i="25"/>
  <c r="Y7" i="25" s="1"/>
  <c r="X8" i="25"/>
  <c r="Y8" i="25" s="1"/>
  <c r="X9" i="25"/>
  <c r="Y9" i="25" s="1"/>
  <c r="DJ4" i="25"/>
  <c r="DI4" i="25"/>
  <c r="DE4" i="25"/>
  <c r="DF4" i="25" s="1"/>
  <c r="CS4" i="25"/>
  <c r="CT4" i="25" s="1"/>
  <c r="CH4" i="25"/>
  <c r="CG4" i="25"/>
  <c r="CC4" i="25"/>
  <c r="CD4" i="25" s="1"/>
  <c r="CD16" i="25" s="1"/>
  <c r="CD17" i="25" s="1"/>
  <c r="BQ4" i="25"/>
  <c r="BR4" i="25" s="1"/>
  <c r="BE4" i="25"/>
  <c r="BD4" i="25"/>
  <c r="AZ4" i="25"/>
  <c r="BA4" i="25" s="1"/>
  <c r="AN4" i="25"/>
  <c r="AO4" i="25" s="1"/>
  <c r="AC4" i="25"/>
  <c r="AB4" i="25"/>
  <c r="X4" i="25"/>
  <c r="L4" i="25"/>
  <c r="M4" i="25" s="1"/>
  <c r="AZ5" i="24"/>
  <c r="BA5" i="24" s="1"/>
  <c r="DJ4" i="24"/>
  <c r="DI4" i="24"/>
  <c r="DE4" i="24"/>
  <c r="DE16" i="24" s="1"/>
  <c r="CS4" i="24"/>
  <c r="CT4" i="24" s="1"/>
  <c r="CH4" i="24"/>
  <c r="CG4" i="24"/>
  <c r="CC4" i="24"/>
  <c r="CC16" i="24" s="1"/>
  <c r="BQ4" i="24"/>
  <c r="BR4" i="24" s="1"/>
  <c r="BE4" i="24"/>
  <c r="BD4" i="24"/>
  <c r="AZ4" i="24"/>
  <c r="AN4" i="24"/>
  <c r="AO4" i="24" s="1"/>
  <c r="AC4" i="24"/>
  <c r="AB4" i="24"/>
  <c r="X4" i="24"/>
  <c r="L4" i="24"/>
  <c r="M4" i="24" s="1"/>
  <c r="AZ6" i="23"/>
  <c r="BA6" i="23" s="1"/>
  <c r="AZ7" i="23"/>
  <c r="BA7" i="23" s="1"/>
  <c r="AZ8" i="23"/>
  <c r="BA8" i="23" s="1"/>
  <c r="DE7" i="23"/>
  <c r="DF7" i="23" s="1"/>
  <c r="DE8" i="23"/>
  <c r="DF8" i="23" s="1"/>
  <c r="DE9" i="23"/>
  <c r="DF9" i="23" s="1"/>
  <c r="DE10" i="23"/>
  <c r="DF10" i="23"/>
  <c r="DE11" i="23"/>
  <c r="DF11" i="23"/>
  <c r="DE12" i="23"/>
  <c r="DF12" i="23"/>
  <c r="DE6" i="23"/>
  <c r="DF6" i="23" s="1"/>
  <c r="X6" i="23"/>
  <c r="Y6" i="23" s="1"/>
  <c r="DE5" i="23"/>
  <c r="DF5" i="23" s="1"/>
  <c r="AZ5" i="23"/>
  <c r="BA5" i="23" s="1"/>
  <c r="X5" i="23"/>
  <c r="Y5" i="23" s="1"/>
  <c r="DJ4" i="23"/>
  <c r="DI4" i="23"/>
  <c r="DE4" i="23"/>
  <c r="CS4" i="23"/>
  <c r="CT4" i="23" s="1"/>
  <c r="CH4" i="23"/>
  <c r="CG4" i="23"/>
  <c r="CC4" i="23"/>
  <c r="CD4" i="23" s="1"/>
  <c r="BQ4" i="23"/>
  <c r="BR4" i="23" s="1"/>
  <c r="BE4" i="23"/>
  <c r="BD4" i="23"/>
  <c r="AZ4" i="23"/>
  <c r="BA4" i="23" s="1"/>
  <c r="AN4" i="23"/>
  <c r="AO4" i="23" s="1"/>
  <c r="AC4" i="23"/>
  <c r="AB4" i="23"/>
  <c r="X4" i="23"/>
  <c r="Y4" i="23" s="1"/>
  <c r="L4" i="23"/>
  <c r="M4" i="23" s="1"/>
  <c r="X6" i="22"/>
  <c r="Y6" i="22" s="1"/>
  <c r="DE5" i="22"/>
  <c r="DF5" i="22" s="1"/>
  <c r="AZ5" i="22"/>
  <c r="X5" i="22"/>
  <c r="Y5" i="22" s="1"/>
  <c r="DJ4" i="22"/>
  <c r="DI4" i="22"/>
  <c r="DE4" i="22"/>
  <c r="DF4" i="22" s="1"/>
  <c r="CS4" i="22"/>
  <c r="CT4" i="22" s="1"/>
  <c r="CH4" i="22"/>
  <c r="CG4" i="22"/>
  <c r="CC4" i="22"/>
  <c r="CD4" i="22" s="1"/>
  <c r="CD16" i="22" s="1"/>
  <c r="CD17" i="22" s="1"/>
  <c r="BQ4" i="22"/>
  <c r="BR4" i="22" s="1"/>
  <c r="BE4" i="22"/>
  <c r="BD4" i="22"/>
  <c r="AZ4" i="22"/>
  <c r="BA4" i="22" s="1"/>
  <c r="AN4" i="22"/>
  <c r="AO4" i="22" s="1"/>
  <c r="AC4" i="22"/>
  <c r="AB4" i="22"/>
  <c r="X4" i="22"/>
  <c r="L4" i="22"/>
  <c r="M4" i="22" s="1"/>
  <c r="X7" i="21"/>
  <c r="Y7" i="21" s="1"/>
  <c r="AZ6" i="21"/>
  <c r="BA6" i="21" s="1"/>
  <c r="X6" i="21"/>
  <c r="Y6" i="21" s="1"/>
  <c r="DE5" i="21"/>
  <c r="DF5" i="21" s="1"/>
  <c r="AZ5" i="21"/>
  <c r="BA5" i="21" s="1"/>
  <c r="X5" i="21"/>
  <c r="Y5" i="21" s="1"/>
  <c r="DJ4" i="21"/>
  <c r="DI4" i="21"/>
  <c r="DE4" i="21"/>
  <c r="CS4" i="21"/>
  <c r="CT4" i="21" s="1"/>
  <c r="CH4" i="21"/>
  <c r="CG4" i="21"/>
  <c r="CC4" i="21"/>
  <c r="CC16" i="21" s="1"/>
  <c r="BQ4" i="21"/>
  <c r="BR4" i="21" s="1"/>
  <c r="BE4" i="21"/>
  <c r="BD4" i="21"/>
  <c r="AZ4" i="21"/>
  <c r="BA4" i="21" s="1"/>
  <c r="AN4" i="21"/>
  <c r="AO4" i="21" s="1"/>
  <c r="AC4" i="21"/>
  <c r="AB4" i="21"/>
  <c r="X4" i="21"/>
  <c r="Y4" i="21" s="1"/>
  <c r="L4" i="21"/>
  <c r="M4" i="21" s="1"/>
  <c r="AZ6" i="19"/>
  <c r="BA6" i="19" s="1"/>
  <c r="AZ7" i="19"/>
  <c r="BA7" i="19" s="1"/>
  <c r="AZ8" i="19"/>
  <c r="BA8" i="19" s="1"/>
  <c r="X6" i="19"/>
  <c r="Y6" i="19" s="1"/>
  <c r="DE5" i="19"/>
  <c r="DF5" i="19" s="1"/>
  <c r="AZ5" i="19"/>
  <c r="BA5" i="19" s="1"/>
  <c r="X5" i="19"/>
  <c r="DJ4" i="19"/>
  <c r="DI4" i="19"/>
  <c r="DE4" i="19"/>
  <c r="CS4" i="19"/>
  <c r="CT4" i="19" s="1"/>
  <c r="CH4" i="19"/>
  <c r="CG4" i="19"/>
  <c r="CC4" i="19"/>
  <c r="CC16" i="19" s="1"/>
  <c r="BQ4" i="19"/>
  <c r="BR4" i="19" s="1"/>
  <c r="BE4" i="19"/>
  <c r="BD4" i="19"/>
  <c r="AZ4" i="19"/>
  <c r="BA4" i="19" s="1"/>
  <c r="AN4" i="19"/>
  <c r="AO4" i="19" s="1"/>
  <c r="AC4" i="19"/>
  <c r="AB4" i="19"/>
  <c r="X4" i="19"/>
  <c r="Y4" i="19" s="1"/>
  <c r="L4" i="19"/>
  <c r="M4" i="19" s="1"/>
  <c r="DE5" i="18"/>
  <c r="DF5" i="18" s="1"/>
  <c r="AZ5" i="18"/>
  <c r="BA5" i="18" s="1"/>
  <c r="DJ4" i="18"/>
  <c r="DI4" i="18"/>
  <c r="DE4" i="18"/>
  <c r="DF4" i="18" s="1"/>
  <c r="CS4" i="18"/>
  <c r="CT4" i="18" s="1"/>
  <c r="CH4" i="18"/>
  <c r="CG4" i="18"/>
  <c r="CC4" i="18"/>
  <c r="CD4" i="18" s="1"/>
  <c r="BQ4" i="18"/>
  <c r="BR4" i="18" s="1"/>
  <c r="BE4" i="18"/>
  <c r="BD4" i="18"/>
  <c r="AZ4" i="18"/>
  <c r="BA4" i="18" s="1"/>
  <c r="AN4" i="18"/>
  <c r="AO4" i="18" s="1"/>
  <c r="AC4" i="18"/>
  <c r="AB4" i="18"/>
  <c r="X4" i="18"/>
  <c r="Y4" i="18" s="1"/>
  <c r="L4" i="18"/>
  <c r="M4" i="18" s="1"/>
  <c r="DE7" i="17"/>
  <c r="DF7" i="17" s="1"/>
  <c r="DE8" i="17"/>
  <c r="DF8" i="17" s="1"/>
  <c r="DE9" i="17"/>
  <c r="DF9" i="17" s="1"/>
  <c r="X6" i="17"/>
  <c r="Y6" i="17" s="1"/>
  <c r="DE6" i="17"/>
  <c r="DF6" i="17" s="1"/>
  <c r="DE5" i="17"/>
  <c r="DF5" i="17" s="1"/>
  <c r="AZ5" i="17"/>
  <c r="BA5" i="17" s="1"/>
  <c r="X5" i="17"/>
  <c r="Y5" i="17" s="1"/>
  <c r="DJ4" i="17"/>
  <c r="DI4" i="17"/>
  <c r="DE4" i="17"/>
  <c r="DF4" i="17" s="1"/>
  <c r="CS4" i="17"/>
  <c r="CT4" i="17" s="1"/>
  <c r="CH4" i="17"/>
  <c r="CG4" i="17"/>
  <c r="CC4" i="17"/>
  <c r="CD4" i="17" s="1"/>
  <c r="CD16" i="17" s="1"/>
  <c r="CD17" i="17" s="1"/>
  <c r="BQ4" i="17"/>
  <c r="BR4" i="17" s="1"/>
  <c r="BE4" i="17"/>
  <c r="BD4" i="17"/>
  <c r="AZ4" i="17"/>
  <c r="AN4" i="17"/>
  <c r="AO4" i="17" s="1"/>
  <c r="AC4" i="17"/>
  <c r="AB4" i="17"/>
  <c r="X4" i="17"/>
  <c r="Y4" i="17" s="1"/>
  <c r="L4" i="17"/>
  <c r="M4" i="17" s="1"/>
  <c r="AZ7" i="16"/>
  <c r="BA7" i="16" s="1"/>
  <c r="AZ5" i="16"/>
  <c r="BA5" i="16" s="1"/>
  <c r="AZ6" i="16"/>
  <c r="BA6" i="16" s="1"/>
  <c r="DE5" i="16"/>
  <c r="DF5" i="16" s="1"/>
  <c r="DJ4" i="16"/>
  <c r="DI4" i="16"/>
  <c r="DE4" i="16"/>
  <c r="DF4" i="16" s="1"/>
  <c r="CS4" i="16"/>
  <c r="CT4" i="16" s="1"/>
  <c r="CH4" i="16"/>
  <c r="CG4" i="16"/>
  <c r="CC4" i="16"/>
  <c r="CD4" i="16" s="1"/>
  <c r="CD16" i="16" s="1"/>
  <c r="CD17" i="16" s="1"/>
  <c r="BQ4" i="16"/>
  <c r="BR4" i="16" s="1"/>
  <c r="BE4" i="16"/>
  <c r="BD4" i="16"/>
  <c r="AZ4" i="16"/>
  <c r="AN4" i="16"/>
  <c r="AO4" i="16" s="1"/>
  <c r="AC4" i="16"/>
  <c r="AB4" i="16"/>
  <c r="X4" i="16"/>
  <c r="L4" i="16"/>
  <c r="M4" i="16" s="1"/>
  <c r="DE5" i="15"/>
  <c r="DF5" i="15" s="1"/>
  <c r="DJ4" i="15"/>
  <c r="DI4" i="15"/>
  <c r="DE4" i="15"/>
  <c r="DF4" i="15" s="1"/>
  <c r="CS4" i="15"/>
  <c r="CT4" i="15" s="1"/>
  <c r="CH4" i="15"/>
  <c r="CG4" i="15"/>
  <c r="CC4" i="15"/>
  <c r="CD4" i="15" s="1"/>
  <c r="BQ4" i="15"/>
  <c r="BR4" i="15" s="1"/>
  <c r="BE4" i="15"/>
  <c r="BD4" i="15"/>
  <c r="AZ4" i="15"/>
  <c r="AZ16" i="15" s="1"/>
  <c r="AN4" i="15"/>
  <c r="AO4" i="15" s="1"/>
  <c r="AC4" i="15"/>
  <c r="AB4" i="15"/>
  <c r="X4" i="15"/>
  <c r="Y4" i="15" s="1"/>
  <c r="L4" i="15"/>
  <c r="M4" i="15" s="1"/>
  <c r="AZ5" i="14"/>
  <c r="BA5" i="14" s="1"/>
  <c r="AZ6" i="14"/>
  <c r="BA6" i="14" s="1"/>
  <c r="AZ7" i="14"/>
  <c r="BA7" i="14" s="1"/>
  <c r="X5" i="14"/>
  <c r="Y5" i="14" s="1"/>
  <c r="X6" i="14"/>
  <c r="Y6" i="14" s="1"/>
  <c r="X7" i="14"/>
  <c r="Y7" i="14" s="1"/>
  <c r="DJ4" i="14"/>
  <c r="DI4" i="14"/>
  <c r="DE4" i="14"/>
  <c r="DF4" i="14" s="1"/>
  <c r="CS4" i="14"/>
  <c r="CT4" i="14" s="1"/>
  <c r="CH4" i="14"/>
  <c r="CG4" i="14"/>
  <c r="CC4" i="14"/>
  <c r="CD4" i="14" s="1"/>
  <c r="BQ4" i="14"/>
  <c r="BR4" i="14" s="1"/>
  <c r="BE4" i="14"/>
  <c r="BD4" i="14"/>
  <c r="AZ4" i="14"/>
  <c r="AN4" i="14"/>
  <c r="AO4" i="14" s="1"/>
  <c r="AC4" i="14"/>
  <c r="AB4" i="14"/>
  <c r="X4" i="14"/>
  <c r="Y4" i="14" s="1"/>
  <c r="L4" i="14"/>
  <c r="M4" i="14" s="1"/>
  <c r="DE5" i="13"/>
  <c r="DF5" i="13" s="1"/>
  <c r="CH4" i="13"/>
  <c r="CG4" i="13"/>
  <c r="CC4" i="13"/>
  <c r="CC16" i="13" s="1"/>
  <c r="BQ4" i="13"/>
  <c r="BR4" i="13" s="1"/>
  <c r="BE4" i="13"/>
  <c r="BD4" i="13"/>
  <c r="AZ4" i="13"/>
  <c r="BA4" i="13" s="1"/>
  <c r="BA16" i="13" s="1"/>
  <c r="BA17" i="13" s="1"/>
  <c r="AN4" i="13"/>
  <c r="AO4" i="13" s="1"/>
  <c r="AC4" i="13"/>
  <c r="AB4" i="13"/>
  <c r="X4" i="13"/>
  <c r="X16" i="13" s="1"/>
  <c r="L4" i="13"/>
  <c r="M4" i="13" s="1"/>
  <c r="DE5" i="12"/>
  <c r="DJ4" i="12"/>
  <c r="DI4" i="12"/>
  <c r="DE4" i="12"/>
  <c r="DF4" i="12" s="1"/>
  <c r="CS4" i="12"/>
  <c r="CT4" i="12" s="1"/>
  <c r="CH4" i="12"/>
  <c r="CG4" i="12"/>
  <c r="CC4" i="12"/>
  <c r="CC16" i="12" s="1"/>
  <c r="BQ4" i="12"/>
  <c r="BR4" i="12" s="1"/>
  <c r="BE4" i="12"/>
  <c r="BD4" i="12"/>
  <c r="AZ4" i="12"/>
  <c r="BA4" i="12" s="1"/>
  <c r="BA16" i="12" s="1"/>
  <c r="BA17" i="12" s="1"/>
  <c r="AN4" i="12"/>
  <c r="AO4" i="12" s="1"/>
  <c r="AC4" i="12"/>
  <c r="AB4" i="12"/>
  <c r="X4" i="12"/>
  <c r="X16" i="12" s="1"/>
  <c r="L4" i="12"/>
  <c r="M4" i="12" s="1"/>
  <c r="DE6" i="11"/>
  <c r="DF6" i="11" s="1"/>
  <c r="DE5" i="11"/>
  <c r="DF5" i="11" s="1"/>
  <c r="DJ4" i="11"/>
  <c r="DI4" i="11"/>
  <c r="DE4" i="11"/>
  <c r="CS4" i="11"/>
  <c r="CT4" i="11" s="1"/>
  <c r="CH4" i="11"/>
  <c r="CG4" i="11"/>
  <c r="CC4" i="11"/>
  <c r="CC16" i="11" s="1"/>
  <c r="BQ4" i="11"/>
  <c r="BR4" i="11" s="1"/>
  <c r="BE4" i="11"/>
  <c r="BD4" i="11"/>
  <c r="AZ4" i="11"/>
  <c r="BA4" i="11" s="1"/>
  <c r="AN4" i="11"/>
  <c r="AO4" i="11" s="1"/>
  <c r="AC4" i="11"/>
  <c r="AB4" i="11"/>
  <c r="X4" i="11"/>
  <c r="Y4" i="11" s="1"/>
  <c r="Y16" i="11" s="1"/>
  <c r="Y17" i="11" s="1"/>
  <c r="L4" i="11"/>
  <c r="M4" i="11" s="1"/>
  <c r="DE4" i="10"/>
  <c r="DF4" i="10" s="1"/>
  <c r="DE5" i="10"/>
  <c r="DF5" i="10"/>
  <c r="DE6" i="10"/>
  <c r="DF6" i="10"/>
  <c r="DE7" i="10"/>
  <c r="DF7" i="10"/>
  <c r="AZ6" i="10"/>
  <c r="BA6" i="10" s="1"/>
  <c r="AZ5" i="10"/>
  <c r="BA5" i="10" s="1"/>
  <c r="DJ4" i="10"/>
  <c r="DI4" i="10"/>
  <c r="CS4" i="10"/>
  <c r="CT4" i="10" s="1"/>
  <c r="CH4" i="10"/>
  <c r="CG4" i="10"/>
  <c r="CC4" i="10"/>
  <c r="CC16" i="10" s="1"/>
  <c r="BQ4" i="10"/>
  <c r="BR4" i="10" s="1"/>
  <c r="BE4" i="10"/>
  <c r="BD4" i="10"/>
  <c r="AZ4" i="10"/>
  <c r="AN4" i="10"/>
  <c r="AO4" i="10" s="1"/>
  <c r="AC4" i="10"/>
  <c r="AB4" i="10"/>
  <c r="X4" i="10"/>
  <c r="X16" i="10" s="1"/>
  <c r="L4" i="10"/>
  <c r="M4" i="10" s="1"/>
  <c r="AZ5" i="9"/>
  <c r="BA5" i="9" s="1"/>
  <c r="DJ4" i="9"/>
  <c r="DI4" i="9"/>
  <c r="DE4" i="9"/>
  <c r="DF4" i="9" s="1"/>
  <c r="DF16" i="9" s="1"/>
  <c r="DF17" i="9" s="1"/>
  <c r="CS4" i="9"/>
  <c r="CT4" i="9" s="1"/>
  <c r="CH4" i="9"/>
  <c r="CG4" i="9"/>
  <c r="CC4" i="9"/>
  <c r="CD4" i="9" s="1"/>
  <c r="CD16" i="9" s="1"/>
  <c r="CD17" i="9" s="1"/>
  <c r="BQ4" i="9"/>
  <c r="BR4" i="9" s="1"/>
  <c r="BE4" i="9"/>
  <c r="BD4" i="9"/>
  <c r="AZ4" i="9"/>
  <c r="BA4" i="9" s="1"/>
  <c r="AN4" i="9"/>
  <c r="AO4" i="9" s="1"/>
  <c r="AC4" i="9"/>
  <c r="AB4" i="9"/>
  <c r="X4" i="9"/>
  <c r="Y4" i="9" s="1"/>
  <c r="Y16" i="9" s="1"/>
  <c r="Y17" i="9" s="1"/>
  <c r="L4" i="9"/>
  <c r="M4" i="9" s="1"/>
  <c r="DJ4" i="8"/>
  <c r="AC4" i="8"/>
  <c r="BE4" i="8"/>
  <c r="CH4" i="8"/>
  <c r="AZ7" i="8"/>
  <c r="BA7" i="8" s="1"/>
  <c r="AZ8" i="8"/>
  <c r="BA8" i="8" s="1"/>
  <c r="AZ9" i="8"/>
  <c r="BA9" i="8" s="1"/>
  <c r="AZ10" i="8"/>
  <c r="BA10" i="8" s="1"/>
  <c r="AZ6" i="8"/>
  <c r="BA6" i="8" s="1"/>
  <c r="AZ5" i="8"/>
  <c r="DI4" i="8"/>
  <c r="DE4" i="8"/>
  <c r="DF4" i="8" s="1"/>
  <c r="CS4" i="8"/>
  <c r="CT4" i="8" s="1"/>
  <c r="CG4" i="8"/>
  <c r="CC4" i="8"/>
  <c r="CD4" i="8" s="1"/>
  <c r="BQ4" i="8"/>
  <c r="BR4" i="8" s="1"/>
  <c r="BD4" i="8"/>
  <c r="AZ4" i="8"/>
  <c r="BA4" i="8" s="1"/>
  <c r="AN4" i="8"/>
  <c r="AO4" i="8" s="1"/>
  <c r="AB4" i="8"/>
  <c r="X4" i="8"/>
  <c r="X16" i="8" s="1"/>
  <c r="L4" i="8"/>
  <c r="M4" i="8" s="1"/>
  <c r="DE5" i="7"/>
  <c r="DF5" i="7" s="1"/>
  <c r="AZ5" i="7"/>
  <c r="BA5" i="7" s="1"/>
  <c r="DI4" i="7"/>
  <c r="DJ4" i="7" s="1"/>
  <c r="DE4" i="7"/>
  <c r="DF4" i="7" s="1"/>
  <c r="CS4" i="7"/>
  <c r="CT4" i="7" s="1"/>
  <c r="CG4" i="7"/>
  <c r="CH4" i="7" s="1"/>
  <c r="CC4" i="7"/>
  <c r="CD4" i="7" s="1"/>
  <c r="BQ4" i="7"/>
  <c r="BR4" i="7" s="1"/>
  <c r="BD4" i="7"/>
  <c r="BE4" i="7" s="1"/>
  <c r="AZ4" i="7"/>
  <c r="BA4" i="7" s="1"/>
  <c r="AN4" i="7"/>
  <c r="AO4" i="7" s="1"/>
  <c r="AB4" i="7"/>
  <c r="AC4" i="7" s="1"/>
  <c r="X4" i="7"/>
  <c r="L4" i="7"/>
  <c r="M4" i="7" s="1"/>
  <c r="AZ5" i="5"/>
  <c r="BA5" i="5" s="1"/>
  <c r="DI4" i="5"/>
  <c r="DJ4" i="5" s="1"/>
  <c r="DF4" i="5"/>
  <c r="DE4" i="5"/>
  <c r="CS4" i="5"/>
  <c r="CT4" i="5" s="1"/>
  <c r="CG4" i="5"/>
  <c r="CH4" i="5" s="1"/>
  <c r="CC4" i="5"/>
  <c r="CD4" i="5" s="1"/>
  <c r="CD16" i="5" s="1"/>
  <c r="CD17" i="5" s="1"/>
  <c r="BQ4" i="5"/>
  <c r="BR4" i="5" s="1"/>
  <c r="BD4" i="5"/>
  <c r="BE4" i="5" s="1"/>
  <c r="AZ4" i="5"/>
  <c r="AZ16" i="5" s="1"/>
  <c r="AN4" i="5"/>
  <c r="AO4" i="5" s="1"/>
  <c r="AB4" i="5"/>
  <c r="AC4" i="5" s="1"/>
  <c r="X4" i="5"/>
  <c r="Y4" i="5" s="1"/>
  <c r="L4" i="5"/>
  <c r="M4" i="5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I4" i="1"/>
  <c r="DJ4" i="1" s="1"/>
  <c r="DE4" i="1"/>
  <c r="DF4" i="1" s="1"/>
  <c r="CS4" i="1"/>
  <c r="CT4" i="1" s="1"/>
  <c r="CG4" i="1"/>
  <c r="CH4" i="1" s="1"/>
  <c r="CC4" i="1"/>
  <c r="CD4" i="1" s="1"/>
  <c r="BQ4" i="1"/>
  <c r="BR4" i="1" s="1"/>
  <c r="AZ5" i="1"/>
  <c r="BA5" i="1" s="1"/>
  <c r="BD4" i="1"/>
  <c r="BE4" i="1" s="1"/>
  <c r="AZ4" i="1"/>
  <c r="BA4" i="1" s="1"/>
  <c r="AN4" i="1"/>
  <c r="AO4" i="1" s="1"/>
  <c r="X4" i="1"/>
  <c r="Y4" i="1" s="1"/>
  <c r="AZ16" i="28" l="1"/>
  <c r="CC16" i="27"/>
  <c r="X16" i="25"/>
  <c r="CD16" i="18"/>
  <c r="CD17" i="18" s="1"/>
  <c r="CI4" i="18" s="1"/>
  <c r="CI9" i="18" s="1"/>
  <c r="B18" i="18" s="1"/>
  <c r="CI4" i="17"/>
  <c r="CI9" i="17" s="1"/>
  <c r="B18" i="17" s="1"/>
  <c r="CC16" i="17"/>
  <c r="CC16" i="9"/>
  <c r="DF16" i="7"/>
  <c r="DF17" i="7" s="1"/>
  <c r="DK4" i="7" s="1"/>
  <c r="DK9" i="7" s="1"/>
  <c r="B19" i="7" s="1"/>
  <c r="X16" i="7"/>
  <c r="CD4" i="30"/>
  <c r="CD16" i="30" s="1"/>
  <c r="CD17" i="30" s="1"/>
  <c r="CI4" i="30" s="1"/>
  <c r="CI9" i="30" s="1"/>
  <c r="B18" i="30" s="1"/>
  <c r="AZ16" i="30"/>
  <c r="BA4" i="30"/>
  <c r="BA16" i="30" s="1"/>
  <c r="BA17" i="30" s="1"/>
  <c r="BF4" i="30" s="1"/>
  <c r="BF9" i="30" s="1"/>
  <c r="B17" i="30" s="1"/>
  <c r="Y16" i="30"/>
  <c r="Y17" i="30" s="1"/>
  <c r="AD4" i="30" s="1"/>
  <c r="DF16" i="30"/>
  <c r="DF17" i="30" s="1"/>
  <c r="DK4" i="30" s="1"/>
  <c r="DK9" i="30" s="1"/>
  <c r="B19" i="30" s="1"/>
  <c r="DE16" i="30"/>
  <c r="X16" i="30"/>
  <c r="DE16" i="29"/>
  <c r="CC16" i="29"/>
  <c r="BA16" i="29"/>
  <c r="BA17" i="29" s="1"/>
  <c r="BF4" i="29" s="1"/>
  <c r="BF9" i="29" s="1"/>
  <c r="B17" i="29" s="1"/>
  <c r="AZ16" i="29"/>
  <c r="X16" i="29"/>
  <c r="Y16" i="29"/>
  <c r="Y17" i="29" s="1"/>
  <c r="AD4" i="29" s="1"/>
  <c r="AD9" i="29" s="1"/>
  <c r="B16" i="29" s="1"/>
  <c r="CD16" i="29"/>
  <c r="CD17" i="29" s="1"/>
  <c r="CI4" i="29" s="1"/>
  <c r="CI9" i="29" s="1"/>
  <c r="B18" i="29" s="1"/>
  <c r="DF4" i="29"/>
  <c r="DF16" i="29" s="1"/>
  <c r="DF17" i="29" s="1"/>
  <c r="DK4" i="29" s="1"/>
  <c r="DK9" i="29" s="1"/>
  <c r="B19" i="29" s="1"/>
  <c r="CC16" i="28"/>
  <c r="AD4" i="28"/>
  <c r="AD9" i="28" s="1"/>
  <c r="B16" i="28" s="1"/>
  <c r="DF16" i="28"/>
  <c r="DF17" i="28" s="1"/>
  <c r="DK4" i="28" s="1"/>
  <c r="DK9" i="28" s="1"/>
  <c r="B19" i="28" s="1"/>
  <c r="CD4" i="28"/>
  <c r="CD16" i="28" s="1"/>
  <c r="CD17" i="28" s="1"/>
  <c r="CI4" i="28" s="1"/>
  <c r="CI9" i="28" s="1"/>
  <c r="B18" i="28" s="1"/>
  <c r="DE16" i="28"/>
  <c r="BA4" i="28"/>
  <c r="BA16" i="28" s="1"/>
  <c r="BA17" i="28" s="1"/>
  <c r="BF4" i="28" s="1"/>
  <c r="BF9" i="28" s="1"/>
  <c r="B17" i="28" s="1"/>
  <c r="X16" i="28"/>
  <c r="CI4" i="27"/>
  <c r="CI9" i="27" s="1"/>
  <c r="B18" i="27" s="1"/>
  <c r="AZ16" i="27"/>
  <c r="X16" i="27"/>
  <c r="Y4" i="27"/>
  <c r="Y16" i="27" s="1"/>
  <c r="Y17" i="27" s="1"/>
  <c r="AD4" i="27" s="1"/>
  <c r="AD9" i="27" s="1"/>
  <c r="B16" i="27" s="1"/>
  <c r="DF16" i="27"/>
  <c r="DF17" i="27" s="1"/>
  <c r="DK4" i="27" s="1"/>
  <c r="DK9" i="27" s="1"/>
  <c r="B19" i="27" s="1"/>
  <c r="BF4" i="27"/>
  <c r="BF9" i="27" s="1"/>
  <c r="B17" i="27" s="1"/>
  <c r="DE16" i="27"/>
  <c r="CI4" i="26"/>
  <c r="CI9" i="26" s="1"/>
  <c r="B18" i="26" s="1"/>
  <c r="CC16" i="26"/>
  <c r="BA16" i="26"/>
  <c r="BA17" i="26" s="1"/>
  <c r="BF4" i="26" s="1"/>
  <c r="BF9" i="26" s="1"/>
  <c r="B17" i="26" s="1"/>
  <c r="X16" i="26"/>
  <c r="DF16" i="26"/>
  <c r="DF17" i="26" s="1"/>
  <c r="DK4" i="26" s="1"/>
  <c r="DK9" i="26" s="1"/>
  <c r="B19" i="26" s="1"/>
  <c r="Y4" i="26"/>
  <c r="Y16" i="26" s="1"/>
  <c r="Y17" i="26" s="1"/>
  <c r="AD4" i="26" s="1"/>
  <c r="AD9" i="26" s="1"/>
  <c r="B16" i="26" s="1"/>
  <c r="DE16" i="26"/>
  <c r="AZ16" i="26"/>
  <c r="DF16" i="25"/>
  <c r="DF17" i="25" s="1"/>
  <c r="DK4" i="25" s="1"/>
  <c r="DK9" i="25" s="1"/>
  <c r="B19" i="25" s="1"/>
  <c r="DE16" i="25"/>
  <c r="CC16" i="25"/>
  <c r="CI4" i="25"/>
  <c r="CI9" i="25" s="1"/>
  <c r="B18" i="25" s="1"/>
  <c r="AZ16" i="25"/>
  <c r="Y4" i="25"/>
  <c r="Y16" i="25" s="1"/>
  <c r="Y17" i="25" s="1"/>
  <c r="AD4" i="25" s="1"/>
  <c r="AD9" i="25" s="1"/>
  <c r="B16" i="25" s="1"/>
  <c r="BA16" i="25"/>
  <c r="BA17" i="25" s="1"/>
  <c r="BF4" i="25" s="1"/>
  <c r="BF9" i="25" s="1"/>
  <c r="B17" i="25" s="1"/>
  <c r="DF4" i="24"/>
  <c r="DF16" i="24" s="1"/>
  <c r="DF17" i="24" s="1"/>
  <c r="DK4" i="24" s="1"/>
  <c r="DK9" i="24" s="1"/>
  <c r="B19" i="24" s="1"/>
  <c r="CD4" i="24"/>
  <c r="CD16" i="24" s="1"/>
  <c r="CD17" i="24" s="1"/>
  <c r="CI4" i="24" s="1"/>
  <c r="CI9" i="24" s="1"/>
  <c r="B18" i="24" s="1"/>
  <c r="AZ16" i="24"/>
  <c r="X16" i="24"/>
  <c r="BA4" i="24"/>
  <c r="BA16" i="24" s="1"/>
  <c r="BA17" i="24" s="1"/>
  <c r="BF4" i="24" s="1"/>
  <c r="BF9" i="24" s="1"/>
  <c r="B17" i="24" s="1"/>
  <c r="Y4" i="24"/>
  <c r="Y16" i="24" s="1"/>
  <c r="Y17" i="24" s="1"/>
  <c r="AD4" i="24" s="1"/>
  <c r="AD9" i="24" s="1"/>
  <c r="B16" i="24" s="1"/>
  <c r="CD16" i="23"/>
  <c r="CD17" i="23" s="1"/>
  <c r="CI4" i="23" s="1"/>
  <c r="CI9" i="23" s="1"/>
  <c r="B18" i="23" s="1"/>
  <c r="CC16" i="23"/>
  <c r="BA16" i="23"/>
  <c r="BA17" i="23" s="1"/>
  <c r="BF4" i="23" s="1"/>
  <c r="BF9" i="23" s="1"/>
  <c r="B17" i="23" s="1"/>
  <c r="Y16" i="23"/>
  <c r="Y17" i="23" s="1"/>
  <c r="AD4" i="23" s="1"/>
  <c r="AD9" i="23" s="1"/>
  <c r="B16" i="23" s="1"/>
  <c r="X16" i="23"/>
  <c r="DE16" i="23"/>
  <c r="DF4" i="23"/>
  <c r="DF16" i="23" s="1"/>
  <c r="DF17" i="23" s="1"/>
  <c r="DK4" i="23" s="1"/>
  <c r="DK9" i="23" s="1"/>
  <c r="B19" i="23" s="1"/>
  <c r="AZ16" i="23"/>
  <c r="DF16" i="22"/>
  <c r="DF17" i="22" s="1"/>
  <c r="DK4" i="22" s="1"/>
  <c r="DK9" i="22" s="1"/>
  <c r="B19" i="22" s="1"/>
  <c r="CI4" i="22"/>
  <c r="CI9" i="22" s="1"/>
  <c r="B18" i="22" s="1"/>
  <c r="AZ16" i="22"/>
  <c r="X16" i="22"/>
  <c r="BA5" i="22"/>
  <c r="BA16" i="22" s="1"/>
  <c r="BA17" i="22" s="1"/>
  <c r="BF4" i="22" s="1"/>
  <c r="BF9" i="22" s="1"/>
  <c r="B17" i="22" s="1"/>
  <c r="DE16" i="22"/>
  <c r="CC16" i="22"/>
  <c r="Y4" i="22"/>
  <c r="Y16" i="22" s="1"/>
  <c r="Y17" i="22" s="1"/>
  <c r="AD4" i="22" s="1"/>
  <c r="AD9" i="22" s="1"/>
  <c r="B16" i="22" s="1"/>
  <c r="DE16" i="21"/>
  <c r="DF4" i="21"/>
  <c r="DF16" i="21" s="1"/>
  <c r="DF17" i="21" s="1"/>
  <c r="DK4" i="21" s="1"/>
  <c r="DK9" i="21" s="1"/>
  <c r="B19" i="21" s="1"/>
  <c r="CD4" i="21"/>
  <c r="CD16" i="21" s="1"/>
  <c r="CD17" i="21" s="1"/>
  <c r="CI4" i="21" s="1"/>
  <c r="CI9" i="21" s="1"/>
  <c r="B18" i="21" s="1"/>
  <c r="Y16" i="21"/>
  <c r="Y17" i="21" s="1"/>
  <c r="AD4" i="21" s="1"/>
  <c r="AD9" i="21" s="1"/>
  <c r="B16" i="21" s="1"/>
  <c r="BA16" i="21"/>
  <c r="BA17" i="21" s="1"/>
  <c r="BF4" i="21" s="1"/>
  <c r="BF9" i="21" s="1"/>
  <c r="B17" i="21" s="1"/>
  <c r="AZ16" i="21"/>
  <c r="X16" i="21"/>
  <c r="DE16" i="19"/>
  <c r="BA16" i="19"/>
  <c r="BA17" i="19" s="1"/>
  <c r="BF4" i="19" s="1"/>
  <c r="BF9" i="19" s="1"/>
  <c r="B17" i="19" s="1"/>
  <c r="X16" i="19"/>
  <c r="CD4" i="19"/>
  <c r="CD16" i="19" s="1"/>
  <c r="CD17" i="19" s="1"/>
  <c r="CI4" i="19" s="1"/>
  <c r="CI9" i="19" s="1"/>
  <c r="B18" i="19" s="1"/>
  <c r="AZ16" i="19"/>
  <c r="DF4" i="19"/>
  <c r="DF16" i="19" s="1"/>
  <c r="DF17" i="19" s="1"/>
  <c r="DK4" i="19" s="1"/>
  <c r="DK9" i="19" s="1"/>
  <c r="B19" i="19" s="1"/>
  <c r="Y5" i="19"/>
  <c r="Y16" i="19" s="1"/>
  <c r="Y17" i="19" s="1"/>
  <c r="AD4" i="19" s="1"/>
  <c r="AD9" i="19" s="1"/>
  <c r="B16" i="19" s="1"/>
  <c r="BA16" i="18"/>
  <c r="BA17" i="18" s="1"/>
  <c r="BF4" i="18" s="1"/>
  <c r="BF9" i="18" s="1"/>
  <c r="B17" i="18" s="1"/>
  <c r="AZ16" i="18"/>
  <c r="Y16" i="18"/>
  <c r="Y17" i="18" s="1"/>
  <c r="AD4" i="18" s="1"/>
  <c r="AD9" i="18" s="1"/>
  <c r="B16" i="18" s="1"/>
  <c r="DF16" i="18"/>
  <c r="DF17" i="18" s="1"/>
  <c r="DK4" i="18" s="1"/>
  <c r="DK9" i="18" s="1"/>
  <c r="B19" i="18" s="1"/>
  <c r="X16" i="18"/>
  <c r="DE16" i="18"/>
  <c r="CC16" i="18"/>
  <c r="DF16" i="17"/>
  <c r="DF17" i="17" s="1"/>
  <c r="DK4" i="17" s="1"/>
  <c r="DK9" i="17" s="1"/>
  <c r="B19" i="17" s="1"/>
  <c r="AZ16" i="17"/>
  <c r="X16" i="17"/>
  <c r="Y16" i="17"/>
  <c r="Y17" i="17" s="1"/>
  <c r="AD4" i="17" s="1"/>
  <c r="AD9" i="17" s="1"/>
  <c r="B16" i="17" s="1"/>
  <c r="DE16" i="17"/>
  <c r="BA4" i="17"/>
  <c r="BA16" i="17" s="1"/>
  <c r="BA17" i="17" s="1"/>
  <c r="BF4" i="17" s="1"/>
  <c r="BF9" i="17" s="1"/>
  <c r="B17" i="17" s="1"/>
  <c r="DE16" i="16"/>
  <c r="CC16" i="16"/>
  <c r="CI4" i="16"/>
  <c r="CI9" i="16" s="1"/>
  <c r="B18" i="16" s="1"/>
  <c r="AZ16" i="16"/>
  <c r="X16" i="16"/>
  <c r="DF16" i="16"/>
  <c r="DF17" i="16" s="1"/>
  <c r="DK4" i="16" s="1"/>
  <c r="DK9" i="16" s="1"/>
  <c r="B19" i="16" s="1"/>
  <c r="BA4" i="16"/>
  <c r="BA16" i="16" s="1"/>
  <c r="BA17" i="16" s="1"/>
  <c r="BF4" i="16" s="1"/>
  <c r="BF9" i="16" s="1"/>
  <c r="B17" i="16" s="1"/>
  <c r="Y4" i="16"/>
  <c r="Y16" i="16" s="1"/>
  <c r="Y17" i="16" s="1"/>
  <c r="AD4" i="16" s="1"/>
  <c r="AD9" i="16" s="1"/>
  <c r="B16" i="16" s="1"/>
  <c r="CC16" i="15"/>
  <c r="BA4" i="15"/>
  <c r="BA16" i="15" s="1"/>
  <c r="BA17" i="15" s="1"/>
  <c r="BF4" i="15" s="1"/>
  <c r="BF9" i="15" s="1"/>
  <c r="B17" i="15" s="1"/>
  <c r="X16" i="15"/>
  <c r="CD16" i="15"/>
  <c r="CD17" i="15" s="1"/>
  <c r="CI4" i="15" s="1"/>
  <c r="CI9" i="15" s="1"/>
  <c r="B18" i="15" s="1"/>
  <c r="DF16" i="15"/>
  <c r="DF17" i="15" s="1"/>
  <c r="DK4" i="15" s="1"/>
  <c r="DK9" i="15" s="1"/>
  <c r="B19" i="15" s="1"/>
  <c r="DE16" i="15"/>
  <c r="Y16" i="15"/>
  <c r="Y17" i="15" s="1"/>
  <c r="AD4" i="15" s="1"/>
  <c r="DF16" i="14"/>
  <c r="DF17" i="14" s="1"/>
  <c r="DK4" i="14" s="1"/>
  <c r="CD16" i="14"/>
  <c r="CD17" i="14" s="1"/>
  <c r="CI4" i="14" s="1"/>
  <c r="CC16" i="14"/>
  <c r="AZ16" i="14"/>
  <c r="BA4" i="14"/>
  <c r="BA16" i="14" s="1"/>
  <c r="BA17" i="14" s="1"/>
  <c r="BF4" i="14" s="1"/>
  <c r="BF9" i="14" s="1"/>
  <c r="B17" i="14" s="1"/>
  <c r="Y16" i="14"/>
  <c r="Y17" i="14" s="1"/>
  <c r="AD4" i="14" s="1"/>
  <c r="AD9" i="14" s="1"/>
  <c r="B16" i="14" s="1"/>
  <c r="X16" i="14"/>
  <c r="DE16" i="14"/>
  <c r="DF16" i="13"/>
  <c r="DF17" i="13" s="1"/>
  <c r="BF4" i="13"/>
  <c r="BF9" i="13" s="1"/>
  <c r="B17" i="13" s="1"/>
  <c r="AZ16" i="13"/>
  <c r="Y4" i="13"/>
  <c r="Y16" i="13" s="1"/>
  <c r="Y17" i="13" s="1"/>
  <c r="AD4" i="13" s="1"/>
  <c r="DE16" i="13"/>
  <c r="CD4" i="13"/>
  <c r="CD16" i="13" s="1"/>
  <c r="CD17" i="13" s="1"/>
  <c r="CI4" i="13" s="1"/>
  <c r="CI9" i="13" s="1"/>
  <c r="B18" i="13" s="1"/>
  <c r="DE16" i="12"/>
  <c r="AZ16" i="12"/>
  <c r="Y4" i="12"/>
  <c r="Y16" i="12" s="1"/>
  <c r="Y17" i="12" s="1"/>
  <c r="AD4" i="12" s="1"/>
  <c r="BF4" i="12"/>
  <c r="BF9" i="12" s="1"/>
  <c r="B17" i="12" s="1"/>
  <c r="DF5" i="12"/>
  <c r="DF16" i="12" s="1"/>
  <c r="DF17" i="12" s="1"/>
  <c r="DK4" i="12" s="1"/>
  <c r="DK9" i="12" s="1"/>
  <c r="B19" i="12" s="1"/>
  <c r="CD4" i="12"/>
  <c r="CD16" i="12" s="1"/>
  <c r="CD17" i="12" s="1"/>
  <c r="CI4" i="12" s="1"/>
  <c r="CI9" i="12" s="1"/>
  <c r="B18" i="12" s="1"/>
  <c r="DE16" i="11"/>
  <c r="X16" i="11"/>
  <c r="AD4" i="11"/>
  <c r="BA16" i="11"/>
  <c r="BA17" i="11" s="1"/>
  <c r="BF4" i="11" s="1"/>
  <c r="BF9" i="11" s="1"/>
  <c r="B17" i="11" s="1"/>
  <c r="AZ16" i="11"/>
  <c r="DF4" i="11"/>
  <c r="DF16" i="11" s="1"/>
  <c r="DF17" i="11" s="1"/>
  <c r="DK4" i="11" s="1"/>
  <c r="DK9" i="11" s="1"/>
  <c r="B19" i="11" s="1"/>
  <c r="CD4" i="11"/>
  <c r="CD16" i="11" s="1"/>
  <c r="CD17" i="11" s="1"/>
  <c r="CI4" i="11" s="1"/>
  <c r="CI9" i="11" s="1"/>
  <c r="B18" i="11" s="1"/>
  <c r="DF16" i="10"/>
  <c r="DF17" i="10" s="1"/>
  <c r="DK4" i="10" s="1"/>
  <c r="DK9" i="10" s="1"/>
  <c r="B19" i="10" s="1"/>
  <c r="CD4" i="10"/>
  <c r="CD16" i="10" s="1"/>
  <c r="CD17" i="10" s="1"/>
  <c r="CI4" i="10"/>
  <c r="CI9" i="10" s="1"/>
  <c r="B18" i="10" s="1"/>
  <c r="AZ16" i="10"/>
  <c r="Y4" i="10"/>
  <c r="Y16" i="10" s="1"/>
  <c r="Y17" i="10" s="1"/>
  <c r="AD4" i="10" s="1"/>
  <c r="AD9" i="10" s="1"/>
  <c r="B16" i="10" s="1"/>
  <c r="DE16" i="10"/>
  <c r="BA4" i="10"/>
  <c r="BA16" i="10" s="1"/>
  <c r="BA17" i="10" s="1"/>
  <c r="BF4" i="10" s="1"/>
  <c r="BF9" i="10" s="1"/>
  <c r="B17" i="10" s="1"/>
  <c r="DK4" i="9"/>
  <c r="DK9" i="9" s="1"/>
  <c r="B19" i="9" s="1"/>
  <c r="X16" i="9"/>
  <c r="AD4" i="9"/>
  <c r="AD9" i="9" s="1"/>
  <c r="B16" i="9" s="1"/>
  <c r="CI4" i="9"/>
  <c r="CI9" i="9" s="1"/>
  <c r="B18" i="9" s="1"/>
  <c r="BA16" i="9"/>
  <c r="BA17" i="9" s="1"/>
  <c r="BF4" i="9" s="1"/>
  <c r="BF9" i="9" s="1"/>
  <c r="B17" i="9" s="1"/>
  <c r="DE16" i="9"/>
  <c r="AZ16" i="9"/>
  <c r="DE16" i="8"/>
  <c r="AZ16" i="8"/>
  <c r="CD16" i="8"/>
  <c r="CD17" i="8" s="1"/>
  <c r="Y4" i="8"/>
  <c r="Y16" i="8" s="1"/>
  <c r="Y17" i="8" s="1"/>
  <c r="BA5" i="8"/>
  <c r="BA16" i="8" s="1"/>
  <c r="BA17" i="8" s="1"/>
  <c r="CC16" i="8"/>
  <c r="DF16" i="8"/>
  <c r="DF17" i="8" s="1"/>
  <c r="DK4" i="8" s="1"/>
  <c r="CD16" i="7"/>
  <c r="CD17" i="7" s="1"/>
  <c r="CI4" i="7" s="1"/>
  <c r="CI9" i="7" s="1"/>
  <c r="B18" i="7" s="1"/>
  <c r="AZ16" i="7"/>
  <c r="CC16" i="5"/>
  <c r="CI4" i="5"/>
  <c r="CI9" i="5" s="1"/>
  <c r="B18" i="5" s="1"/>
  <c r="DE16" i="5"/>
  <c r="DF16" i="5"/>
  <c r="DF17" i="5" s="1"/>
  <c r="DK4" i="5" s="1"/>
  <c r="DK9" i="5" s="1"/>
  <c r="B19" i="5" s="1"/>
  <c r="BA16" i="7"/>
  <c r="BA17" i="7" s="1"/>
  <c r="BF4" i="7" s="1"/>
  <c r="BF9" i="7" s="1"/>
  <c r="B17" i="7" s="1"/>
  <c r="CC16" i="7"/>
  <c r="DE16" i="7"/>
  <c r="Y4" i="7"/>
  <c r="Y16" i="7" s="1"/>
  <c r="Y17" i="7" s="1"/>
  <c r="AD4" i="7" s="1"/>
  <c r="AD9" i="7" s="1"/>
  <c r="B16" i="7" s="1"/>
  <c r="Y16" i="5"/>
  <c r="Y17" i="5" s="1"/>
  <c r="AD4" i="5" s="1"/>
  <c r="AD9" i="5" s="1"/>
  <c r="B16" i="5" s="1"/>
  <c r="BA4" i="5"/>
  <c r="BA16" i="5" s="1"/>
  <c r="BA17" i="5" s="1"/>
  <c r="BF4" i="5" s="1"/>
  <c r="BF9" i="5" s="1"/>
  <c r="B17" i="5" s="1"/>
  <c r="X16" i="5"/>
  <c r="DE16" i="1"/>
  <c r="CD16" i="1"/>
  <c r="CD17" i="1" s="1"/>
  <c r="CI4" i="1" s="1"/>
  <c r="CI9" i="1" s="1"/>
  <c r="B18" i="1" s="1"/>
  <c r="BA16" i="1"/>
  <c r="BA17" i="1" s="1"/>
  <c r="BF4" i="1" s="1"/>
  <c r="BF9" i="1" s="1"/>
  <c r="B17" i="1" s="1"/>
  <c r="DF16" i="1"/>
  <c r="DF17" i="1" s="1"/>
  <c r="DK4" i="1" s="1"/>
  <c r="DK9" i="1" s="1"/>
  <c r="B19" i="1" s="1"/>
  <c r="CC16" i="1"/>
  <c r="AZ16" i="1"/>
  <c r="Y16" i="1"/>
  <c r="Y17" i="1" s="1"/>
  <c r="X16" i="1"/>
  <c r="AB4" i="1"/>
  <c r="AC4" i="1" s="1"/>
  <c r="L4" i="1"/>
  <c r="M4" i="1" s="1"/>
  <c r="DK4" i="13" l="1"/>
  <c r="DK9" i="13" s="1"/>
  <c r="B19" i="13" s="1"/>
  <c r="DK9" i="8"/>
  <c r="B19" i="8" s="1"/>
  <c r="CI4" i="8"/>
  <c r="CI9" i="8" s="1"/>
  <c r="B18" i="8" s="1"/>
  <c r="AD4" i="8"/>
  <c r="AD9" i="8" s="1"/>
  <c r="B16" i="8" s="1"/>
  <c r="AD9" i="11"/>
  <c r="B16" i="11" s="1"/>
  <c r="B20" i="11" s="1"/>
  <c r="AD9" i="12"/>
  <c r="B16" i="12" s="1"/>
  <c r="B20" i="12" s="1"/>
  <c r="AD9" i="13"/>
  <c r="B16" i="13" s="1"/>
  <c r="DK9" i="14"/>
  <c r="B19" i="14" s="1"/>
  <c r="CI9" i="14"/>
  <c r="B18" i="14" s="1"/>
  <c r="AD9" i="15"/>
  <c r="B16" i="15" s="1"/>
  <c r="B20" i="15" s="1"/>
  <c r="AD9" i="30"/>
  <c r="B16" i="30" s="1"/>
  <c r="B20" i="30" s="1"/>
  <c r="B20" i="29"/>
  <c r="B20" i="28"/>
  <c r="B20" i="27"/>
  <c r="B20" i="26"/>
  <c r="B20" i="25"/>
  <c r="B20" i="24"/>
  <c r="B20" i="23"/>
  <c r="B20" i="22"/>
  <c r="B20" i="21"/>
  <c r="B20" i="19"/>
  <c r="B20" i="18"/>
  <c r="B20" i="17"/>
  <c r="B20" i="16"/>
  <c r="BF4" i="8"/>
  <c r="BF9" i="8" s="1"/>
  <c r="B17" i="8" s="1"/>
  <c r="B20" i="10"/>
  <c r="B20" i="9"/>
  <c r="B20" i="7"/>
  <c r="B20" i="5"/>
  <c r="AD4" i="1"/>
  <c r="AD9" i="1" s="1"/>
  <c r="B16" i="1" s="1"/>
  <c r="B20" i="1" s="1"/>
  <c r="B20" i="13" l="1"/>
  <c r="B20" i="8"/>
  <c r="B20" i="14"/>
</calcChain>
</file>

<file path=xl/sharedStrings.xml><?xml version="1.0" encoding="utf-8"?>
<sst xmlns="http://schemas.openxmlformats.org/spreadsheetml/2006/main" count="4058" uniqueCount="80">
  <si>
    <t>File number</t>
  </si>
  <si>
    <t>File name</t>
  </si>
  <si>
    <t>SECTION</t>
  </si>
  <si>
    <t>Components</t>
  </si>
  <si>
    <t>Endpoints</t>
  </si>
  <si>
    <t>Free text</t>
  </si>
  <si>
    <t>Presence</t>
  </si>
  <si>
    <t>Precision</t>
  </si>
  <si>
    <t>Recall</t>
  </si>
  <si>
    <t>F1</t>
  </si>
  <si>
    <t>LD</t>
  </si>
  <si>
    <t>Tables</t>
  </si>
  <si>
    <t>Rows</t>
  </si>
  <si>
    <t>Columns</t>
  </si>
  <si>
    <t>Detection</t>
  </si>
  <si>
    <t>Image</t>
  </si>
  <si>
    <t>Weight</t>
  </si>
  <si>
    <t>Missing images</t>
  </si>
  <si>
    <t>λ</t>
  </si>
  <si>
    <t>Section</t>
  </si>
  <si>
    <t>Total</t>
  </si>
  <si>
    <t>Score images</t>
  </si>
  <si>
    <t>Statistical considerations</t>
  </si>
  <si>
    <t>Adverse events</t>
  </si>
  <si>
    <t>Total table score</t>
  </si>
  <si>
    <t>W~/Wgold</t>
  </si>
  <si>
    <t>4748-protocolv3.pdf</t>
  </si>
  <si>
    <t>Normalized, unweighted</t>
  </si>
  <si>
    <t>Weighted, unnormalized score free text</t>
  </si>
  <si>
    <t>Normalized</t>
  </si>
  <si>
    <t>Weighted, unnormalized score tables</t>
  </si>
  <si>
    <t>Unweighted, unnormalized score</t>
  </si>
  <si>
    <t>Normalized, weighted score</t>
  </si>
  <si>
    <t>Clinical laboratory</t>
  </si>
  <si>
    <t>NORMALIZED</t>
  </si>
  <si>
    <t>SCORE</t>
  </si>
  <si>
    <t>Score</t>
  </si>
  <si>
    <t>Stats</t>
  </si>
  <si>
    <t>Clinical lab</t>
  </si>
  <si>
    <t>Sheet</t>
  </si>
  <si>
    <t>nn6435-4826.pdf</t>
  </si>
  <si>
    <t>nn6018-4951.pdf</t>
  </si>
  <si>
    <t>nn9389-4681.pdf</t>
  </si>
  <si>
    <t>nn9535-7560.pdf</t>
  </si>
  <si>
    <t>nn7769-4992.pdf</t>
  </si>
  <si>
    <t>nn7614-7656.pdf</t>
  </si>
  <si>
    <t>nn6582-4838.pdf</t>
  </si>
  <si>
    <t>nn9500-4621.pdf</t>
  </si>
  <si>
    <t>4518-protocol-version-4.pdf</t>
  </si>
  <si>
    <t>7611 protocol v1.0_22FEB2024.pdf</t>
  </si>
  <si>
    <t>nn7535-7703.pdf</t>
  </si>
  <si>
    <t>nn7533-4470.pdf</t>
  </si>
  <si>
    <t>4492-protocol-version-3.pdf</t>
  </si>
  <si>
    <t>nn9389-4606.pdf</t>
  </si>
  <si>
    <t>nn9775-4708b.pdf</t>
  </si>
  <si>
    <t>nn6019-4940.pdf</t>
  </si>
  <si>
    <t>nn9490-7678.pdf</t>
  </si>
  <si>
    <t>4300-protocol-version-4.pdf</t>
  </si>
  <si>
    <t>Protocol  REAL4 protocol v10.pdf</t>
  </si>
  <si>
    <t>nn7088-4595.pdf</t>
  </si>
  <si>
    <t>nn6535-7519.pdf</t>
  </si>
  <si>
    <t>4373-protocol-version-4.0.pdf</t>
  </si>
  <si>
    <t>nn7535-7807.pdf</t>
  </si>
  <si>
    <t>nn9536-4741.pdf</t>
  </si>
  <si>
    <t>Clinical lab not present in this one, so average must be calculated without accounting for it</t>
  </si>
  <si>
    <t>Formula above has been modified to account for this</t>
  </si>
  <si>
    <t>Phase</t>
  </si>
  <si>
    <t>Disease</t>
  </si>
  <si>
    <t>cardiovascular disease</t>
  </si>
  <si>
    <t>chronic kidney disease</t>
  </si>
  <si>
    <t>diabetes</t>
  </si>
  <si>
    <t>haemophilia</t>
  </si>
  <si>
    <t>hereditary haemochromatosis (HH)</t>
  </si>
  <si>
    <t>non-alcoholic steatohepatitis (NASH)</t>
  </si>
  <si>
    <t>obesity</t>
  </si>
  <si>
    <t>sickle cell disease</t>
  </si>
  <si>
    <t>liver disease</t>
  </si>
  <si>
    <t>growth disorder</t>
  </si>
  <si>
    <t>inflammation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</si>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</sst>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2" fillId="0" borderId="0" xfId="0" applyFont="1"/>
    <xf numFmtId="0" fontId="2" fillId="4" borderId="0" xfId="0" applyFont="1" applyFill="1"/>
    <xf numFmtId="0" fontId="1" fillId="6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0" borderId="0" xfId="0" applyFont="1"/>
    <xf numFmtId="0" fontId="0" fillId="7" borderId="0" xfId="0" applyFill="1"/>
    <xf numFmtId="0" fontId="0" fillId="0" borderId="0" xfId="0" quotePrefix="1"/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BD79-EABF-4A20-AF21-58308A764E41}">
  <dimension ref="A1:DK20"/>
  <sheetViews>
    <sheetView workbookViewId="0">
      <selection activeCell="DQ5" sqref="DQ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</v>
      </c>
      <c r="B2" t="s">
        <v>26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0.2</v>
      </c>
      <c r="L4">
        <f>E4*(H4-I4*(J4+K4))</f>
        <v>0.9</v>
      </c>
      <c r="M4">
        <f>TANH(L4/E4)</f>
        <v>0.71629787019902458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0.09</v>
      </c>
      <c r="X4">
        <f>N4*O4*(P4+Q4+T4-U4*(V4+W4))</f>
        <v>2.9550000000000001</v>
      </c>
      <c r="Y4">
        <f>(X4/N4)</f>
        <v>2.9550000000000001</v>
      </c>
      <c r="Z4">
        <v>1</v>
      </c>
      <c r="AA4">
        <v>0</v>
      </c>
      <c r="AB4">
        <f>Z4*AA4</f>
        <v>0</v>
      </c>
      <c r="AC4">
        <f>TANH(AB4)</f>
        <v>0</v>
      </c>
      <c r="AD4">
        <f>D4*(E4*M4+N4*Y17+Z4*AC4)</f>
        <v>1.710888168546139</v>
      </c>
      <c r="AF4">
        <v>1</v>
      </c>
      <c r="AG4">
        <v>1</v>
      </c>
      <c r="AH4">
        <v>1</v>
      </c>
      <c r="AI4">
        <v>1</v>
      </c>
      <c r="AJ4">
        <v>1</v>
      </c>
      <c r="AK4">
        <v>0.5</v>
      </c>
      <c r="AL4">
        <v>0</v>
      </c>
      <c r="AM4">
        <v>0.13600000000000001</v>
      </c>
      <c r="AN4">
        <f>AG4*(AJ4-AK4*(AL4+AM4))</f>
        <v>0.93199999999999994</v>
      </c>
      <c r="AO4">
        <f>TANH(AN4/AG4)</f>
        <v>0.73152499945558525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0.17</v>
      </c>
      <c r="AZ4">
        <f>AP4*AQ4*(AR4+AS4+AV4-AW4*(AX4+AY4))</f>
        <v>2.915</v>
      </c>
      <c r="BA4">
        <f>(AZ4/AP4)</f>
        <v>2.915</v>
      </c>
      <c r="BB4">
        <v>1</v>
      </c>
      <c r="BC4">
        <v>0</v>
      </c>
      <c r="BD4">
        <f>BB4*BC4</f>
        <v>0</v>
      </c>
      <c r="BE4">
        <f>TANH(BD4)</f>
        <v>0</v>
      </c>
      <c r="BF4">
        <f>AF4*(AG4*AO4+AP4*BA17+BB4*BE4)</f>
        <v>1.7231795118560194</v>
      </c>
      <c r="BI4">
        <v>1</v>
      </c>
      <c r="BJ4">
        <v>1</v>
      </c>
      <c r="BK4">
        <v>0.95</v>
      </c>
      <c r="BL4">
        <v>0.75</v>
      </c>
      <c r="BM4">
        <v>0.84</v>
      </c>
      <c r="BN4">
        <v>0.5</v>
      </c>
      <c r="BO4">
        <v>0.24</v>
      </c>
      <c r="BP4">
        <v>0.09</v>
      </c>
      <c r="BQ4">
        <f>BJ4*(BM4-BN4*(BO4+BP4))</f>
        <v>0.67500000000000004</v>
      </c>
      <c r="BR4">
        <f>TANH(BQ4/BJ4)</f>
        <v>0.5882592563981055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</v>
      </c>
      <c r="CC4">
        <f>BS4*BT4*(BU4+BV4+BY4-BZ4*(CA4+CB4))</f>
        <v>3</v>
      </c>
      <c r="CD4">
        <f>(CC4/BS4)</f>
        <v>3</v>
      </c>
      <c r="CE4">
        <v>1</v>
      </c>
      <c r="CF4">
        <v>0</v>
      </c>
      <c r="CG4">
        <f>CE4*CF4</f>
        <v>0</v>
      </c>
      <c r="CH4">
        <f>TANH(CG4)</f>
        <v>0</v>
      </c>
      <c r="CI4">
        <f>BI4*(BJ4*BR4+BS4*CD17+CE4*CH4)</f>
        <v>1.5833140100848362</v>
      </c>
      <c r="CK4">
        <v>1</v>
      </c>
      <c r="CL4">
        <v>1</v>
      </c>
      <c r="CM4">
        <v>1</v>
      </c>
      <c r="CN4">
        <v>1</v>
      </c>
      <c r="CO4">
        <v>1</v>
      </c>
      <c r="CP4">
        <v>0.5</v>
      </c>
      <c r="CQ4">
        <v>0</v>
      </c>
      <c r="CR4">
        <v>0.13</v>
      </c>
      <c r="CS4">
        <f>CL4*(CO4-CP4*(CQ4+CR4))</f>
        <v>0.93500000000000005</v>
      </c>
      <c r="CT4">
        <f>TANH(CS4/CL4)</f>
        <v>0.73291655493357499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0.21</v>
      </c>
      <c r="DE4">
        <f>CU4*CV4*(CW4+CX4+DA4-DB4*(DC4+DD4))</f>
        <v>2.895</v>
      </c>
      <c r="DF4">
        <f>(DE4/CU4)</f>
        <v>2.895</v>
      </c>
      <c r="DG4">
        <v>1</v>
      </c>
      <c r="DH4">
        <v>0</v>
      </c>
      <c r="DI4">
        <f>DG4*DH4</f>
        <v>0</v>
      </c>
      <c r="DJ4">
        <f>TANH(DI4)</f>
        <v>0</v>
      </c>
      <c r="DK4">
        <f>CK4*(CL4*CT4+CU4*DF17+DG4*DJ4)</f>
        <v>1.7268192360731276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0.75</v>
      </c>
      <c r="AU5">
        <v>0.75</v>
      </c>
      <c r="AV5">
        <v>0.75</v>
      </c>
      <c r="AW5">
        <v>0.5</v>
      </c>
      <c r="AX5">
        <v>0.05</v>
      </c>
      <c r="AY5">
        <v>0.33</v>
      </c>
      <c r="AZ5">
        <f>AP5*AQ5*(AR5+AS5+AV5-AW5*(AX5+AY5))</f>
        <v>2.56</v>
      </c>
      <c r="BA5">
        <f>(AZ5/AP5)</f>
        <v>2.56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0.93675642326024011</v>
      </c>
      <c r="AP9">
        <v>1</v>
      </c>
      <c r="AW9">
        <v>0.5</v>
      </c>
      <c r="BF9" s="14">
        <f>TANH(BF4)</f>
        <v>0.93824474649183909</v>
      </c>
      <c r="BS9">
        <v>1</v>
      </c>
      <c r="BZ9">
        <v>0.5</v>
      </c>
      <c r="CI9" s="14">
        <f>TANH(CI4)</f>
        <v>0.91911787101743103</v>
      </c>
      <c r="CU9">
        <v>1</v>
      </c>
      <c r="DB9">
        <v>0.5</v>
      </c>
      <c r="DK9" s="14">
        <f>TANH(DK4)</f>
        <v>0.93867892520100926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0.93675642326024011</v>
      </c>
      <c r="W16" s="8" t="s">
        <v>24</v>
      </c>
      <c r="X16">
        <f>AVERAGE(X4:X15)</f>
        <v>2.9550000000000001</v>
      </c>
      <c r="Y16">
        <f>AVERAGE(Y4:Y15)</f>
        <v>2.9550000000000001</v>
      </c>
      <c r="AY16" s="8" t="s">
        <v>24</v>
      </c>
      <c r="AZ16">
        <f>AVERAGE(AZ4:AZ15)</f>
        <v>2.7374999999999998</v>
      </c>
      <c r="BA16">
        <f>AVERAGE(BA4:BA15)</f>
        <v>2.7374999999999998</v>
      </c>
      <c r="CB16" s="8" t="s">
        <v>24</v>
      </c>
      <c r="CC16">
        <f>AVERAGE(CC4:CC15)</f>
        <v>3</v>
      </c>
      <c r="CD16">
        <f>AVERAGE(CD4:CD15)</f>
        <v>3</v>
      </c>
      <c r="DD16" s="8" t="s">
        <v>24</v>
      </c>
      <c r="DE16">
        <f>AVERAGE(DE4:DE15)</f>
        <v>2.895</v>
      </c>
      <c r="DF16">
        <f>AVERAGE(DF4:DF15)</f>
        <v>2.895</v>
      </c>
    </row>
    <row r="17" spans="1:110" x14ac:dyDescent="0.3">
      <c r="A17" s="8" t="s">
        <v>37</v>
      </c>
      <c r="B17">
        <f>BF9</f>
        <v>0.93824474649183909</v>
      </c>
      <c r="X17" s="8" t="s">
        <v>29</v>
      </c>
      <c r="Y17">
        <f>TANH(Y16)</f>
        <v>0.99459029834711443</v>
      </c>
      <c r="AZ17" s="8" t="s">
        <v>29</v>
      </c>
      <c r="BA17">
        <f>TANH(BA16)</f>
        <v>0.99165451240043401</v>
      </c>
      <c r="CC17" s="8" t="s">
        <v>29</v>
      </c>
      <c r="CD17">
        <f>TANH(CD16)</f>
        <v>0.99505475368673058</v>
      </c>
      <c r="DE17" s="8" t="s">
        <v>29</v>
      </c>
      <c r="DF17">
        <f>TANH(DF16)</f>
        <v>0.99390268113955271</v>
      </c>
    </row>
    <row r="18" spans="1:110" x14ac:dyDescent="0.3">
      <c r="A18" s="8" t="s">
        <v>23</v>
      </c>
      <c r="B18">
        <f>CI9</f>
        <v>0.91911787101743103</v>
      </c>
    </row>
    <row r="19" spans="1:110" x14ac:dyDescent="0.3">
      <c r="A19" s="8" t="s">
        <v>38</v>
      </c>
      <c r="B19">
        <f>DK9</f>
        <v>0.93867892520100926</v>
      </c>
    </row>
    <row r="20" spans="1:110" x14ac:dyDescent="0.3">
      <c r="A20" s="8" t="s">
        <v>20</v>
      </c>
      <c r="B20" s="14">
        <f>(B16*0.25+B17*0.25+B18*0.25+B19*0.25)</f>
        <v>0.93319949149262982</v>
      </c>
    </row>
  </sheetData>
  <mergeCells count="16">
    <mergeCell ref="CK1:DK1"/>
    <mergeCell ref="BJ2:BQ2"/>
    <mergeCell ref="BS2:CC2"/>
    <mergeCell ref="CE2:CG2"/>
    <mergeCell ref="CL2:CS2"/>
    <mergeCell ref="CU2:DE2"/>
    <mergeCell ref="DG2:DI2"/>
    <mergeCell ref="BI1:CI1"/>
    <mergeCell ref="D1:AD1"/>
    <mergeCell ref="E2:L2"/>
    <mergeCell ref="N2:X2"/>
    <mergeCell ref="Z2:AB2"/>
    <mergeCell ref="AG2:AN2"/>
    <mergeCell ref="AF1:BF1"/>
    <mergeCell ref="AP2:AZ2"/>
    <mergeCell ref="BB2:B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74B3-E175-4653-8B5D-81D1FE6439AB}">
  <dimension ref="A1:DK20"/>
  <sheetViews>
    <sheetView workbookViewId="0">
      <selection activeCell="DC5" sqref="DC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10</v>
      </c>
      <c r="B2" t="s">
        <v>48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0.98</v>
      </c>
      <c r="G4">
        <v>1</v>
      </c>
      <c r="H4">
        <v>0.99</v>
      </c>
      <c r="I4">
        <v>0.5</v>
      </c>
      <c r="J4">
        <v>6.0000000000000001E-3</v>
      </c>
      <c r="K4">
        <v>0.1</v>
      </c>
      <c r="L4">
        <f>E4*(H4-I4*(J4+K4))</f>
        <v>0.93699999999999994</v>
      </c>
      <c r="M4">
        <f>TANH(L4/E4)</f>
        <v>0.73384086546319183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0.44</v>
      </c>
      <c r="X4">
        <f>N4*O4*(P4+Q4+T4-U4*(V4+W4))</f>
        <v>2.78</v>
      </c>
      <c r="Y4">
        <f>(X4/N4)</f>
        <v>2.78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1.7271212093835162</v>
      </c>
      <c r="AF4">
        <v>1</v>
      </c>
      <c r="AG4">
        <v>1</v>
      </c>
      <c r="AH4">
        <v>0.91</v>
      </c>
      <c r="AI4">
        <v>1</v>
      </c>
      <c r="AJ4">
        <v>0.95</v>
      </c>
      <c r="AK4">
        <v>0.5</v>
      </c>
      <c r="AL4">
        <v>0.08</v>
      </c>
      <c r="AM4">
        <v>0.15</v>
      </c>
      <c r="AN4">
        <f>AG4*(AJ4-AK4*(AL4+AM4))</f>
        <v>0.83499999999999996</v>
      </c>
      <c r="AO4">
        <f>TANH(AN4/AG4)</f>
        <v>0.6831516423100884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0.44</v>
      </c>
      <c r="AZ4">
        <f>AP4*AQ4*(AR4+AS4+AV4-AW4*(AX4+AY4))</f>
        <v>2.78</v>
      </c>
      <c r="BA4">
        <f>(AZ4/AP4)</f>
        <v>2.78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1.676415222727595</v>
      </c>
      <c r="BI4">
        <v>1</v>
      </c>
      <c r="BJ4">
        <v>1</v>
      </c>
      <c r="BK4">
        <v>1</v>
      </c>
      <c r="BL4">
        <v>1</v>
      </c>
      <c r="BM4">
        <v>1</v>
      </c>
      <c r="BN4">
        <v>0.5</v>
      </c>
      <c r="BO4">
        <v>0</v>
      </c>
      <c r="BP4">
        <v>0.13</v>
      </c>
      <c r="BQ4">
        <f>BJ4*(BM4-BN4*(BO4+BP4))</f>
        <v>0.93500000000000005</v>
      </c>
      <c r="BR4">
        <f>TANH(BQ4/BJ4)</f>
        <v>0.73291655493357499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0.25</v>
      </c>
      <c r="CC4">
        <f>BS4*BT4*(BU4+BV4+BY4-BZ4*(CA4+CB4))</f>
        <v>2.875</v>
      </c>
      <c r="CD4">
        <f>(CC4/BS4)</f>
        <v>2.875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1.7265711892486046</v>
      </c>
      <c r="CK4">
        <v>1</v>
      </c>
      <c r="CL4">
        <v>1</v>
      </c>
      <c r="CM4">
        <v>1</v>
      </c>
      <c r="CN4">
        <v>1</v>
      </c>
      <c r="CO4">
        <v>1</v>
      </c>
      <c r="CP4">
        <v>0.5</v>
      </c>
      <c r="CQ4">
        <v>0</v>
      </c>
      <c r="CR4">
        <v>0.3</v>
      </c>
      <c r="CS4">
        <f>CL4*(CO4-CP4*(CQ4+CR4))</f>
        <v>0.85</v>
      </c>
      <c r="CT4">
        <f>TANH(CS4/CL4)</f>
        <v>0.69106946983293072</v>
      </c>
      <c r="CU4">
        <v>1</v>
      </c>
      <c r="CV4">
        <v>1</v>
      </c>
      <c r="CW4">
        <v>0.45</v>
      </c>
      <c r="CX4">
        <v>1</v>
      </c>
      <c r="CY4">
        <v>1</v>
      </c>
      <c r="CZ4">
        <v>0.45</v>
      </c>
      <c r="DA4">
        <v>0.62</v>
      </c>
      <c r="DB4">
        <v>0.5</v>
      </c>
      <c r="DC4">
        <v>0.66</v>
      </c>
      <c r="DD4">
        <v>0.3</v>
      </c>
      <c r="DE4">
        <f>CU4*CV4*(CW4+CX4+DA4-DB4*(DC4+DD4))</f>
        <v>1.5899999999999999</v>
      </c>
      <c r="DF4">
        <f>(DE4/CU4)</f>
        <v>1.5899999999999999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1.6112188019273033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0.27</v>
      </c>
      <c r="X5">
        <f t="shared" ref="X5:X7" si="0">N5*O5*(P5+Q5+T5-U5*(V5+W5))</f>
        <v>2.8650000000000002</v>
      </c>
      <c r="Y5">
        <f t="shared" ref="Y5:Y7" si="1">(X5/N5)</f>
        <v>2.8650000000000002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0.27</v>
      </c>
      <c r="AZ5">
        <f t="shared" ref="AZ5:AZ7" si="2">AP5*AQ5*(AR5+AS5+AV5-AW5*(AX5+AY5))</f>
        <v>2.8650000000000002</v>
      </c>
      <c r="BA5">
        <f t="shared" ref="BA5:BA7" si="3">(AZ5/AP5)</f>
        <v>2.8650000000000002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0.28999999999999998</v>
      </c>
      <c r="X6">
        <f t="shared" si="0"/>
        <v>2.855</v>
      </c>
      <c r="Y6">
        <f t="shared" si="1"/>
        <v>2.855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0.28999999999999998</v>
      </c>
      <c r="AZ6">
        <f t="shared" si="2"/>
        <v>2.855</v>
      </c>
      <c r="BA6">
        <f t="shared" si="3"/>
        <v>2.855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0.5</v>
      </c>
      <c r="V7">
        <v>0</v>
      </c>
      <c r="W7">
        <v>0.23</v>
      </c>
      <c r="X7">
        <f t="shared" si="0"/>
        <v>2.8849999999999998</v>
      </c>
      <c r="Y7">
        <f t="shared" si="1"/>
        <v>2.8849999999999998</v>
      </c>
      <c r="AD7" s="8" t="s">
        <v>35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0.5</v>
      </c>
      <c r="AX7">
        <v>0</v>
      </c>
      <c r="AY7">
        <v>0.24</v>
      </c>
      <c r="AZ7">
        <f t="shared" si="2"/>
        <v>2.88</v>
      </c>
      <c r="BA7">
        <f t="shared" si="3"/>
        <v>2.88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0.93871481418042746</v>
      </c>
      <c r="AP9">
        <v>1</v>
      </c>
      <c r="AW9">
        <v>0.5</v>
      </c>
      <c r="BF9" s="14">
        <f>TANH(BF4)</f>
        <v>0.93239480045072265</v>
      </c>
      <c r="BS9">
        <v>1</v>
      </c>
      <c r="BZ9">
        <v>0.5</v>
      </c>
      <c r="CI9" s="14">
        <f>TANH(CI4)</f>
        <v>0.93864943006239232</v>
      </c>
      <c r="CU9">
        <v>1</v>
      </c>
      <c r="DB9">
        <v>0.5</v>
      </c>
      <c r="DK9" s="14">
        <f>IF(TANH(DK4)&gt;0,TANH(DK4),0)</f>
        <v>0.92333993562437211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0.93871481418042746</v>
      </c>
      <c r="W16" s="8" t="s">
        <v>24</v>
      </c>
      <c r="X16">
        <f>AVERAGE(X4:X15)</f>
        <v>2.8462499999999999</v>
      </c>
      <c r="Y16">
        <f>AVERAGE(Y4:Y15)</f>
        <v>2.8462499999999999</v>
      </c>
      <c r="AY16" s="8" t="s">
        <v>24</v>
      </c>
      <c r="AZ16">
        <f>AVERAGE(AZ4:AZ15)</f>
        <v>2.8449999999999998</v>
      </c>
      <c r="BA16">
        <f>AVERAGE(BA4:BA15)</f>
        <v>2.8449999999999998</v>
      </c>
      <c r="CB16" s="8" t="s">
        <v>24</v>
      </c>
      <c r="CC16">
        <f>AVERAGE(CC4:CC15)</f>
        <v>2.875</v>
      </c>
      <c r="CD16">
        <f>AVERAGE(CD4:CD15)</f>
        <v>2.875</v>
      </c>
      <c r="DD16" s="8" t="s">
        <v>24</v>
      </c>
      <c r="DE16">
        <f>AVERAGE(DE4:DE15)</f>
        <v>1.5899999999999999</v>
      </c>
      <c r="DF16">
        <f>AVERAGE(DF4:DF15)</f>
        <v>1.5899999999999999</v>
      </c>
    </row>
    <row r="17" spans="1:110" x14ac:dyDescent="0.3">
      <c r="A17" s="8" t="s">
        <v>37</v>
      </c>
      <c r="B17">
        <f>BF9</f>
        <v>0.93239480045072265</v>
      </c>
      <c r="X17" s="8" t="s">
        <v>29</v>
      </c>
      <c r="Y17">
        <f>TANH(Y16)</f>
        <v>0.99328034392032449</v>
      </c>
      <c r="AZ17" s="8" t="s">
        <v>29</v>
      </c>
      <c r="BA17">
        <f>TANH(BA16)</f>
        <v>0.99326358041750651</v>
      </c>
      <c r="CC17" s="8" t="s">
        <v>29</v>
      </c>
      <c r="CD17">
        <f>TANH(CD16)</f>
        <v>0.99365463431502954</v>
      </c>
      <c r="DE17" s="8" t="s">
        <v>29</v>
      </c>
      <c r="DF17">
        <f>TANH(DF16)</f>
        <v>0.92014933209437244</v>
      </c>
    </row>
    <row r="18" spans="1:110" x14ac:dyDescent="0.3">
      <c r="A18" s="8" t="s">
        <v>23</v>
      </c>
      <c r="B18">
        <f>CI9</f>
        <v>0.93864943006239232</v>
      </c>
    </row>
    <row r="19" spans="1:110" x14ac:dyDescent="0.3">
      <c r="A19" s="8" t="s">
        <v>38</v>
      </c>
      <c r="B19">
        <f>DK9</f>
        <v>0.92333993562437211</v>
      </c>
    </row>
    <row r="20" spans="1:110" x14ac:dyDescent="0.3">
      <c r="A20" s="8" t="s">
        <v>20</v>
      </c>
      <c r="B20" s="14">
        <f>(B16*0.25+B17*0.25+B18*0.25+B19*0.25)</f>
        <v>0.93327474507947861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48E2-C2E6-412F-9F44-C07317F44612}">
  <dimension ref="A1:DK20"/>
  <sheetViews>
    <sheetView workbookViewId="0">
      <selection activeCell="DH11" sqref="DH11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11</v>
      </c>
      <c r="B2" t="s">
        <v>49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0.12</v>
      </c>
      <c r="L4">
        <f>E4*(H4-I4*(J4+K4))</f>
        <v>0.94</v>
      </c>
      <c r="M4">
        <f>TANH(L4/E4)</f>
        <v>0.73522225291586907</v>
      </c>
      <c r="N4">
        <v>1</v>
      </c>
      <c r="O4">
        <v>1</v>
      </c>
      <c r="P4">
        <v>1</v>
      </c>
      <c r="Q4">
        <v>1</v>
      </c>
      <c r="R4">
        <v>0.82</v>
      </c>
      <c r="S4">
        <v>0.82</v>
      </c>
      <c r="T4">
        <v>0.82</v>
      </c>
      <c r="U4">
        <v>0.5</v>
      </c>
      <c r="V4">
        <v>3.0000000000000001E-3</v>
      </c>
      <c r="W4">
        <v>0.1</v>
      </c>
      <c r="X4">
        <f>N4*O4*(P4+Q4+T4-U4*(V4+W4))</f>
        <v>2.7685</v>
      </c>
      <c r="Y4">
        <f>(X4/N4)</f>
        <v>2.7685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1.7285778507030318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1E-3</v>
      </c>
      <c r="AM4">
        <v>0.12</v>
      </c>
      <c r="AN4">
        <f>AG4*(AJ4-AK4*(AL4+AM4))</f>
        <v>0.92949999999999999</v>
      </c>
      <c r="AO4">
        <f>TANH(AN4/AG4)</f>
        <v>0.73036069464810638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0.12</v>
      </c>
      <c r="AZ4">
        <f>AP4*AQ4*(AR4+AS4+AV4-AW4*(AX4+AY4))</f>
        <v>2.94</v>
      </c>
      <c r="BA4">
        <f>(AZ4/AP4)</f>
        <v>2.94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1.7247867022100218</v>
      </c>
      <c r="BI4">
        <v>1</v>
      </c>
      <c r="BJ4">
        <v>1</v>
      </c>
      <c r="BK4">
        <v>1</v>
      </c>
      <c r="BL4">
        <v>1</v>
      </c>
      <c r="BM4">
        <v>1</v>
      </c>
      <c r="BN4">
        <v>0.5</v>
      </c>
      <c r="BO4">
        <v>0</v>
      </c>
      <c r="BP4">
        <v>0.14000000000000001</v>
      </c>
      <c r="BQ4">
        <f>BJ4*(BM4-BN4*(BO4+BP4))</f>
        <v>0.92999999999999994</v>
      </c>
      <c r="BR4">
        <f>TANH(BQ4/BJ4)</f>
        <v>0.73059389609594372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0.36</v>
      </c>
      <c r="CC4">
        <f>BS4*BT4*(BU4+BV4+BY4-BZ4*(CA4+CB4))</f>
        <v>2.82</v>
      </c>
      <c r="CD4">
        <f>(CC4/BS4)</f>
        <v>2.82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1.723513315654051</v>
      </c>
      <c r="CK4">
        <v>1</v>
      </c>
      <c r="CL4">
        <v>1</v>
      </c>
      <c r="CM4">
        <v>1</v>
      </c>
      <c r="CN4">
        <v>1</v>
      </c>
      <c r="CO4">
        <v>1</v>
      </c>
      <c r="CP4">
        <v>0.5</v>
      </c>
      <c r="CQ4">
        <v>0</v>
      </c>
      <c r="CR4">
        <v>0.15</v>
      </c>
      <c r="CS4">
        <f>CL4*(CO4-CP4*(CQ4+CR4))</f>
        <v>0.92500000000000004</v>
      </c>
      <c r="CT4">
        <f>TANH(CS4/CL4)</f>
        <v>0.72825420598181145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0.56000000000000005</v>
      </c>
      <c r="DE4">
        <f>CU4*CV4*(CW4+CX4+DA4-DB4*(DC4+DD4))</f>
        <v>2.7199999999999998</v>
      </c>
      <c r="DF4">
        <f>(DE4/CU4)</f>
        <v>2.7199999999999998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1.7197831267001247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0.27</v>
      </c>
      <c r="X5">
        <f t="shared" ref="X5:X7" si="0">N5*O5*(P5+Q5+T5-U5*(V5+W5))</f>
        <v>2.8650000000000002</v>
      </c>
      <c r="Y5">
        <f t="shared" ref="Y5:Y7" si="1">(X5/N5)</f>
        <v>2.8650000000000002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0.03</v>
      </c>
      <c r="DD5">
        <v>0.49</v>
      </c>
      <c r="DE5">
        <f t="shared" ref="DE5" si="2">CU5*CV5*(CW5+CX5+DA5-DB5*(DC5+DD5))</f>
        <v>2.74</v>
      </c>
      <c r="DF5">
        <f t="shared" ref="DF5" si="3">(DE5/CU5)</f>
        <v>2.74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0.43</v>
      </c>
      <c r="V6">
        <v>0</v>
      </c>
      <c r="W6">
        <v>0.28999999999999998</v>
      </c>
      <c r="X6">
        <f t="shared" si="0"/>
        <v>2.8753000000000002</v>
      </c>
      <c r="Y6">
        <f t="shared" si="1"/>
        <v>2.8753000000000002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0.44</v>
      </c>
      <c r="V7">
        <v>0</v>
      </c>
      <c r="W7">
        <v>0.23</v>
      </c>
      <c r="X7">
        <f t="shared" si="0"/>
        <v>2.8988</v>
      </c>
      <c r="Y7">
        <f t="shared" si="1"/>
        <v>2.8988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IF(TANH(AD4)&gt;0,TANH(AD4),0)</f>
        <v>0.9388876478371122</v>
      </c>
      <c r="AP9">
        <v>1</v>
      </c>
      <c r="AW9">
        <v>0.5</v>
      </c>
      <c r="BF9" s="14">
        <f>TANH(BF4)</f>
        <v>0.93843683220853857</v>
      </c>
      <c r="BS9">
        <v>1</v>
      </c>
      <c r="BZ9">
        <v>0.5</v>
      </c>
      <c r="CI9" s="14">
        <f>TANH(CI4)</f>
        <v>0.93828468922571484</v>
      </c>
      <c r="CU9">
        <v>1</v>
      </c>
      <c r="DB9">
        <v>0.5</v>
      </c>
      <c r="DK9" s="14">
        <f>TANH(DK4)</f>
        <v>0.93783691201809949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0.9388876478371122</v>
      </c>
      <c r="W16" s="8" t="s">
        <v>24</v>
      </c>
      <c r="X16">
        <f>AVERAGE(X4:X15)</f>
        <v>2.8519000000000001</v>
      </c>
      <c r="Y16">
        <f>AVERAGE(Y4:Y15)</f>
        <v>2.8519000000000001</v>
      </c>
      <c r="AY16" s="8" t="s">
        <v>24</v>
      </c>
      <c r="AZ16">
        <f>AVERAGE(AZ4:AZ15)</f>
        <v>2.94</v>
      </c>
      <c r="BA16">
        <f>AVERAGE(BA4:BA15)</f>
        <v>2.94</v>
      </c>
      <c r="CB16" s="8" t="s">
        <v>24</v>
      </c>
      <c r="CC16">
        <f>AVERAGE(CC4:CC15)</f>
        <v>2.82</v>
      </c>
      <c r="CD16">
        <f>AVERAGE(CD4:CD15)</f>
        <v>2.82</v>
      </c>
      <c r="DD16" s="8" t="s">
        <v>24</v>
      </c>
      <c r="DE16">
        <f>AVERAGE(DE4:DE15)</f>
        <v>2.73</v>
      </c>
      <c r="DF16">
        <f>AVERAGE(DF4:DF15)</f>
        <v>2.73</v>
      </c>
    </row>
    <row r="17" spans="1:110" x14ac:dyDescent="0.3">
      <c r="A17" s="8" t="s">
        <v>37</v>
      </c>
      <c r="B17">
        <f>BF9</f>
        <v>0.93843683220853857</v>
      </c>
      <c r="X17" s="8" t="s">
        <v>29</v>
      </c>
      <c r="Y17">
        <f>TANH(Y16)</f>
        <v>0.99335559778716276</v>
      </c>
      <c r="AZ17" s="8" t="s">
        <v>29</v>
      </c>
      <c r="BA17">
        <f>TANH(BA16)</f>
        <v>0.99442600756191546</v>
      </c>
      <c r="CC17" s="8" t="s">
        <v>29</v>
      </c>
      <c r="CD17">
        <f>TANH(CD16)</f>
        <v>0.99291941955810714</v>
      </c>
      <c r="DE17" s="8" t="s">
        <v>29</v>
      </c>
      <c r="DF17">
        <f>TANH(DF16)</f>
        <v>0.99152892071831322</v>
      </c>
    </row>
    <row r="18" spans="1:110" x14ac:dyDescent="0.3">
      <c r="A18" s="8" t="s">
        <v>23</v>
      </c>
      <c r="B18">
        <f>CI9</f>
        <v>0.93828468922571484</v>
      </c>
    </row>
    <row r="19" spans="1:110" x14ac:dyDescent="0.3">
      <c r="A19" s="8" t="s">
        <v>38</v>
      </c>
      <c r="B19">
        <f>DK9</f>
        <v>0.93783691201809949</v>
      </c>
    </row>
    <row r="20" spans="1:110" x14ac:dyDescent="0.3">
      <c r="A20" s="8" t="s">
        <v>20</v>
      </c>
      <c r="B20" s="14">
        <f>(B16*0.25+B17*0.25+B18*0.25+B19*0.25)</f>
        <v>0.9383615203223663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CA3D-76E5-4356-AC9E-CEA49826B94B}">
  <dimension ref="A1:DK20"/>
  <sheetViews>
    <sheetView topLeftCell="A4" workbookViewId="0">
      <selection activeCell="DC6" sqref="DC6:DF6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12</v>
      </c>
      <c r="B2" t="s">
        <v>50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1</v>
      </c>
      <c r="K4">
        <v>0.36</v>
      </c>
      <c r="L4">
        <f>E4*(H4-I4*(J4+K4))</f>
        <v>0.32000000000000006</v>
      </c>
      <c r="M4">
        <f>TANH(L4/E4)</f>
        <v>0.30950692121263851</v>
      </c>
      <c r="N4">
        <v>1</v>
      </c>
      <c r="O4">
        <v>1</v>
      </c>
      <c r="P4">
        <v>1</v>
      </c>
      <c r="Q4">
        <v>1</v>
      </c>
      <c r="R4">
        <v>0.8</v>
      </c>
      <c r="S4">
        <v>0.8</v>
      </c>
      <c r="T4">
        <v>0.8</v>
      </c>
      <c r="U4">
        <v>0.5</v>
      </c>
      <c r="V4">
        <v>0.02</v>
      </c>
      <c r="W4">
        <v>0.06</v>
      </c>
      <c r="X4">
        <f>N4*O4*(P4+Q4+T4-U4*(V4+W4))</f>
        <v>2.76</v>
      </c>
      <c r="Y4">
        <f>(X4/N4)</f>
        <v>2.76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1.3015271909146504</v>
      </c>
      <c r="AF4">
        <v>1</v>
      </c>
      <c r="AG4">
        <v>1</v>
      </c>
      <c r="AH4">
        <v>1</v>
      </c>
      <c r="AI4">
        <v>1</v>
      </c>
      <c r="AJ4">
        <v>1</v>
      </c>
      <c r="AK4">
        <v>0.5</v>
      </c>
      <c r="AL4">
        <v>0</v>
      </c>
      <c r="AM4">
        <v>0.13</v>
      </c>
      <c r="AN4">
        <f>AG4*(AJ4-AK4*(AL4+AM4))</f>
        <v>0.93500000000000005</v>
      </c>
      <c r="AO4">
        <f>TANH(AN4/AG4)</f>
        <v>0.73291655493357499</v>
      </c>
      <c r="AP4">
        <v>1</v>
      </c>
      <c r="AQ4">
        <v>1</v>
      </c>
      <c r="AR4">
        <v>1</v>
      </c>
      <c r="AS4">
        <v>1</v>
      </c>
      <c r="AT4">
        <v>0.75</v>
      </c>
      <c r="AU4">
        <v>0.75</v>
      </c>
      <c r="AV4">
        <v>0.75</v>
      </c>
      <c r="AW4">
        <v>0.5</v>
      </c>
      <c r="AX4">
        <v>2E-3</v>
      </c>
      <c r="AY4">
        <v>0.17</v>
      </c>
      <c r="AZ4">
        <f>AP4*AQ4*(AR4+AS4+AV4-AW4*(AX4+AY4))</f>
        <v>2.6640000000000001</v>
      </c>
      <c r="BA4">
        <f>(AZ4/AP4)</f>
        <v>2.6640000000000001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1.7255020491848025</v>
      </c>
      <c r="BI4">
        <v>1</v>
      </c>
      <c r="BJ4">
        <v>1</v>
      </c>
      <c r="BK4">
        <v>0.97</v>
      </c>
      <c r="BL4">
        <v>0.97</v>
      </c>
      <c r="BM4">
        <v>0.97</v>
      </c>
      <c r="BN4">
        <v>0.5</v>
      </c>
      <c r="BO4">
        <v>5.0000000000000001E-3</v>
      </c>
      <c r="BP4">
        <v>0.12</v>
      </c>
      <c r="BQ4">
        <f>BJ4*(BM4-BN4*(BO4+BP4))</f>
        <v>0.90749999999999997</v>
      </c>
      <c r="BR4">
        <f>TANH(BQ4/BJ4)</f>
        <v>0.71993016874445459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</v>
      </c>
      <c r="CC4">
        <f>BS4*BT4*(BU4+BV4+BY4-BZ4*(CA4+CB4))</f>
        <v>3</v>
      </c>
      <c r="CD4">
        <f>(CC4/BS4)</f>
        <v>3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1.7149849224311851</v>
      </c>
      <c r="CK4">
        <v>1</v>
      </c>
      <c r="CL4">
        <v>1</v>
      </c>
      <c r="CM4">
        <v>0.99</v>
      </c>
      <c r="CN4">
        <v>1</v>
      </c>
      <c r="CO4">
        <v>0.99</v>
      </c>
      <c r="CP4">
        <v>0.5</v>
      </c>
      <c r="CQ4">
        <v>3.0000000000000001E-3</v>
      </c>
      <c r="CR4">
        <v>0.15</v>
      </c>
      <c r="CS4">
        <f>CL4*(CO4-CP4*(CQ4+CR4))</f>
        <v>0.91349999999999998</v>
      </c>
      <c r="CT4">
        <f>TANH(CS4/CL4)</f>
        <v>0.72280790690136754</v>
      </c>
      <c r="CU4">
        <v>1</v>
      </c>
      <c r="CV4">
        <v>1</v>
      </c>
      <c r="CW4">
        <v>1</v>
      </c>
      <c r="CX4">
        <v>1</v>
      </c>
      <c r="CY4">
        <v>0.5</v>
      </c>
      <c r="CZ4">
        <v>0.5</v>
      </c>
      <c r="DA4">
        <v>0.5</v>
      </c>
      <c r="DB4">
        <v>0.5</v>
      </c>
      <c r="DC4">
        <v>0.02</v>
      </c>
      <c r="DD4">
        <v>0.63</v>
      </c>
      <c r="DE4">
        <f>CU4*CV4*(CW4+CX4+DA4-DB4*(DC4+DD4))</f>
        <v>2.1749999999999998</v>
      </c>
      <c r="DF4">
        <f>(DE4/CU4)</f>
        <v>2.1749999999999998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1.6959016723039952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0.75</v>
      </c>
      <c r="AU5">
        <v>0.75</v>
      </c>
      <c r="AV5">
        <v>0.75</v>
      </c>
      <c r="AW5">
        <v>0.5</v>
      </c>
      <c r="AX5">
        <v>3.0000000000000001E-3</v>
      </c>
      <c r="AY5">
        <v>0.16</v>
      </c>
      <c r="AZ5">
        <f t="shared" ref="AZ5:AZ6" si="0">AP5*AQ5*(AR5+AS5+AV5-AW5*(AX5+AY5))</f>
        <v>2.6684999999999999</v>
      </c>
      <c r="BA5">
        <f t="shared" ref="BA5:BA6" si="1">(AZ5/AP5)</f>
        <v>2.6684999999999999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0.5</v>
      </c>
      <c r="CZ5">
        <v>0.5</v>
      </c>
      <c r="DA5">
        <v>0.5</v>
      </c>
      <c r="DB5">
        <v>0.5</v>
      </c>
      <c r="DC5">
        <v>0.47</v>
      </c>
      <c r="DD5">
        <v>0.28999999999999998</v>
      </c>
      <c r="DE5">
        <f t="shared" ref="DE5" si="2">CU5*CV5*(CW5+CX5+DA5-DB5*(DC5+DD5))</f>
        <v>2.12</v>
      </c>
      <c r="DF5">
        <f t="shared" ref="DF5" si="3">(DE5/CU5)</f>
        <v>2.12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0.18</v>
      </c>
      <c r="AZ6">
        <f t="shared" si="0"/>
        <v>2.91</v>
      </c>
      <c r="BA6">
        <f t="shared" si="1"/>
        <v>2.91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0.5</v>
      </c>
      <c r="AX7">
        <v>0</v>
      </c>
      <c r="AY7">
        <v>0.11</v>
      </c>
      <c r="AZ7">
        <f t="shared" ref="AZ7" si="4">AP7*AQ7*(AR7+AS7+AV7-AW7*(AX7+AY7))</f>
        <v>2.9449999999999998</v>
      </c>
      <c r="BA7">
        <f t="shared" ref="BA7" si="5">(AZ7/AP7)</f>
        <v>2.9449999999999998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0.8621157919364657</v>
      </c>
      <c r="AP9">
        <v>1</v>
      </c>
      <c r="AW9">
        <v>0.5</v>
      </c>
      <c r="BF9" s="14">
        <f>TANH(BF4)</f>
        <v>0.93852214179472171</v>
      </c>
      <c r="BS9">
        <v>1</v>
      </c>
      <c r="BZ9">
        <v>0.5</v>
      </c>
      <c r="CI9" s="14">
        <f>TANH(CI4)</f>
        <v>0.93725630284163108</v>
      </c>
      <c r="CU9">
        <v>1</v>
      </c>
      <c r="DB9">
        <v>0.5</v>
      </c>
      <c r="DK9" s="14">
        <f>TANH(DK4)</f>
        <v>0.93489477043970803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0.8621157919364657</v>
      </c>
      <c r="W16" s="8" t="s">
        <v>24</v>
      </c>
      <c r="X16">
        <f>AVERAGE(X4:X15)</f>
        <v>2.76</v>
      </c>
      <c r="Y16">
        <f>AVERAGE(Y4:Y15)</f>
        <v>2.76</v>
      </c>
      <c r="AY16" s="8" t="s">
        <v>24</v>
      </c>
      <c r="AZ16">
        <f>AVERAGE(AZ4:AZ15)</f>
        <v>2.796875</v>
      </c>
      <c r="BA16">
        <f>AVERAGE(BA4:BA15)</f>
        <v>2.796875</v>
      </c>
      <c r="CB16" s="8" t="s">
        <v>24</v>
      </c>
      <c r="CC16">
        <f>AVERAGE(CC4:CC15)</f>
        <v>3</v>
      </c>
      <c r="CD16">
        <f>AVERAGE(CD4:CD15)</f>
        <v>3</v>
      </c>
      <c r="DD16" s="8" t="s">
        <v>24</v>
      </c>
      <c r="DE16">
        <f>AVERAGE(DE4:DE15)</f>
        <v>2.1475</v>
      </c>
      <c r="DF16">
        <f>AVERAGE(DF4:DF15)</f>
        <v>2.1475</v>
      </c>
    </row>
    <row r="17" spans="1:110" x14ac:dyDescent="0.3">
      <c r="A17" s="8" t="s">
        <v>37</v>
      </c>
      <c r="B17">
        <f>BF9</f>
        <v>0.93852214179472171</v>
      </c>
      <c r="X17" s="8" t="s">
        <v>29</v>
      </c>
      <c r="Y17">
        <f>TANH(Y16)</f>
        <v>0.99202026970201185</v>
      </c>
      <c r="AZ17" s="8" t="s">
        <v>29</v>
      </c>
      <c r="BA17">
        <f>TANH(BA16)</f>
        <v>0.99258549425122766</v>
      </c>
      <c r="CC17" s="8" t="s">
        <v>29</v>
      </c>
      <c r="CD17">
        <f>TANH(CD16)</f>
        <v>0.99505475368673058</v>
      </c>
      <c r="DE17" s="8" t="s">
        <v>29</v>
      </c>
      <c r="DF17">
        <f>TANH(DF16)</f>
        <v>0.97309376540262771</v>
      </c>
    </row>
    <row r="18" spans="1:110" x14ac:dyDescent="0.3">
      <c r="A18" s="8" t="s">
        <v>23</v>
      </c>
      <c r="B18">
        <f>CI9</f>
        <v>0.93725630284163108</v>
      </c>
    </row>
    <row r="19" spans="1:110" x14ac:dyDescent="0.3">
      <c r="A19" s="8" t="s">
        <v>38</v>
      </c>
      <c r="B19">
        <f>DK9</f>
        <v>0.93489477043970803</v>
      </c>
    </row>
    <row r="20" spans="1:110" x14ac:dyDescent="0.3">
      <c r="A20" s="8" t="s">
        <v>20</v>
      </c>
      <c r="B20" s="14">
        <f>(B16*0.25+B17*0.25+B18*0.25+B19*0.25)</f>
        <v>0.9181972517531316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9851-D7E3-43E4-9AC0-AE43F28E3C5C}">
  <dimension ref="A1:DK20"/>
  <sheetViews>
    <sheetView workbookViewId="0">
      <selection activeCell="DD10" sqref="DD10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13</v>
      </c>
      <c r="B2" t="s">
        <v>51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0.97</v>
      </c>
      <c r="G4">
        <v>0.97</v>
      </c>
      <c r="H4">
        <v>0.97</v>
      </c>
      <c r="I4">
        <v>0.5</v>
      </c>
      <c r="J4">
        <v>4.0000000000000001E-3</v>
      </c>
      <c r="K4">
        <v>0.11</v>
      </c>
      <c r="L4">
        <f>E4*(H4-I4*(J4+K4))</f>
        <v>0.91299999999999992</v>
      </c>
      <c r="M4">
        <f>TANH(L4/E4)</f>
        <v>0.72256904623122153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0.46</v>
      </c>
      <c r="X4">
        <f>N4*O4*(P4+Q4+T4-U4*(V4+W4))</f>
        <v>2.77</v>
      </c>
      <c r="Y4">
        <f>(X4/N4)</f>
        <v>2.77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1.7132731132468724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5.0000000000000001E-3</v>
      </c>
      <c r="AM4">
        <v>0.1</v>
      </c>
      <c r="AN4">
        <f>AG4*(AJ4-AK4*(AL4+AM4))</f>
        <v>0.9375</v>
      </c>
      <c r="AO4">
        <f>TANH(AN4/AG4)</f>
        <v>0.73407151960434147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0.33</v>
      </c>
      <c r="AZ4">
        <f>AP4*AQ4*(AR4+AS4+AV4-AW4*(AX4+AY4))</f>
        <v>2.835</v>
      </c>
      <c r="BA4">
        <f>(AZ4/AP4)</f>
        <v>2.835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1.7276944490569535</v>
      </c>
      <c r="BI4">
        <v>1</v>
      </c>
      <c r="BJ4">
        <v>1</v>
      </c>
      <c r="BK4">
        <v>0.12</v>
      </c>
      <c r="BL4">
        <v>1</v>
      </c>
      <c r="BM4">
        <v>0.21</v>
      </c>
      <c r="BN4">
        <v>0.5</v>
      </c>
      <c r="BO4">
        <v>1</v>
      </c>
      <c r="BP4">
        <v>0.91</v>
      </c>
      <c r="BQ4">
        <f>BJ4*(BM4-BN4*(BO4+BP4))</f>
        <v>-0.74500000000000011</v>
      </c>
      <c r="BR4">
        <f>TANH(BQ4/BJ4)</f>
        <v>-0.63215654516099162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0.44</v>
      </c>
      <c r="CC4">
        <f>BS4*BT4*(BU4+BV4+BY4-BZ4*(CA4+CB4))</f>
        <v>2.78</v>
      </c>
      <c r="CD4">
        <f>(CC4/BS4)</f>
        <v>2.78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0.36017541461601343</v>
      </c>
      <c r="CK4">
        <v>1</v>
      </c>
      <c r="CL4">
        <v>1</v>
      </c>
      <c r="CM4">
        <v>0.98</v>
      </c>
      <c r="CN4">
        <v>0.99</v>
      </c>
      <c r="CO4">
        <v>0.98</v>
      </c>
      <c r="CP4">
        <v>0.5</v>
      </c>
      <c r="CQ4">
        <v>4.0000000000000001E-3</v>
      </c>
      <c r="CR4">
        <v>0.12</v>
      </c>
      <c r="CS4">
        <f>CL4*(CO4-CP4*(CQ4+CR4))</f>
        <v>0.91799999999999993</v>
      </c>
      <c r="CT4">
        <f>TANH(CS4/CL4)</f>
        <v>0.72494989462124193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0.46</v>
      </c>
      <c r="DE4">
        <f>CU4*CV4*(CW4+CX4+DA4-DB4*(DC4+DD4))</f>
        <v>2.77</v>
      </c>
      <c r="DF4">
        <f>(DE4/CU4)</f>
        <v>2.77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1.7164365346228081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0.98</v>
      </c>
      <c r="S5">
        <v>0.98</v>
      </c>
      <c r="T5">
        <v>0.98</v>
      </c>
      <c r="U5">
        <v>0.5</v>
      </c>
      <c r="V5">
        <v>0.02</v>
      </c>
      <c r="W5">
        <v>0.22</v>
      </c>
      <c r="X5">
        <f t="shared" ref="X5" si="0">N5*O5*(P5+Q5+T5-U5*(V5+W5))</f>
        <v>2.86</v>
      </c>
      <c r="Y5">
        <f t="shared" ref="Y5" si="1">(X5/N5)</f>
        <v>2.86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0.18</v>
      </c>
      <c r="AZ5">
        <f t="shared" ref="AZ5" si="2">AP5*AQ5*(AR5+AS5+AV5-AW5*(AX5+AY5))</f>
        <v>2.91</v>
      </c>
      <c r="BA5">
        <f t="shared" ref="BA5" si="3">(AZ5/AP5)</f>
        <v>2.91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0.4</v>
      </c>
      <c r="CZ5">
        <v>0.8</v>
      </c>
      <c r="DA5">
        <v>0.53</v>
      </c>
      <c r="DB5">
        <v>0.5</v>
      </c>
      <c r="DC5">
        <v>0.03</v>
      </c>
      <c r="DD5">
        <v>0.43</v>
      </c>
      <c r="DE5">
        <f t="shared" ref="DE5" si="4">CU5*CV5*(CW5+CX5+DA5-DB5*(DC5+DD5))</f>
        <v>2.3000000000000003</v>
      </c>
      <c r="DF5">
        <f t="shared" ref="DF5" si="5">(DE5/CU5)</f>
        <v>2.3000000000000003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0.5</v>
      </c>
      <c r="U6">
        <v>0.5</v>
      </c>
      <c r="V6">
        <v>0</v>
      </c>
      <c r="W6">
        <v>0.16</v>
      </c>
      <c r="X6">
        <f t="shared" ref="X6" si="6">N6*O6*(P6+Q6+T6-U6*(V6+W6))</f>
        <v>2.42</v>
      </c>
      <c r="Y6">
        <f t="shared" ref="Y6" si="7">(X6/N6)</f>
        <v>2.42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0.83</v>
      </c>
      <c r="CZ6">
        <v>0.83</v>
      </c>
      <c r="DA6">
        <v>0.83</v>
      </c>
      <c r="DB6">
        <v>0.5</v>
      </c>
      <c r="DC6">
        <v>0.02</v>
      </c>
      <c r="DD6">
        <v>0.24</v>
      </c>
      <c r="DE6">
        <f>CU6*CV6*(CW6+CX6+DA6-DB6*(DC6+DD6))</f>
        <v>2.7</v>
      </c>
      <c r="DF6">
        <f>(DE6/CU6)</f>
        <v>2.7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0.5</v>
      </c>
      <c r="DC7">
        <v>0</v>
      </c>
      <c r="DD7">
        <v>0.25</v>
      </c>
      <c r="DE7">
        <f t="shared" ref="DE7:DE9" si="8">CU7*CV7*(CW7+CX7+DA7-DB7*(DC7+DD7))</f>
        <v>2.875</v>
      </c>
      <c r="DF7">
        <f t="shared" ref="DF7:DF9" si="9">(DE7/CU7)</f>
        <v>2.875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0.5</v>
      </c>
      <c r="DC8">
        <v>0</v>
      </c>
      <c r="DD8">
        <v>0.31</v>
      </c>
      <c r="DE8">
        <f t="shared" si="8"/>
        <v>2.8450000000000002</v>
      </c>
      <c r="DF8">
        <f t="shared" si="9"/>
        <v>2.8450000000000002</v>
      </c>
    </row>
    <row r="9" spans="1:115" x14ac:dyDescent="0.3">
      <c r="N9">
        <v>1</v>
      </c>
      <c r="U9">
        <v>0.5</v>
      </c>
      <c r="AD9" s="14">
        <f>TANH(AD4)</f>
        <v>0.93704789720592951</v>
      </c>
      <c r="AP9">
        <v>1</v>
      </c>
      <c r="AW9">
        <v>0.5</v>
      </c>
      <c r="BF9" s="14">
        <f>TANH(BF4)</f>
        <v>0.93878288672637611</v>
      </c>
      <c r="BS9">
        <v>1</v>
      </c>
      <c r="BZ9">
        <v>0.5</v>
      </c>
      <c r="CI9" s="14">
        <f>TANH(CI4)</f>
        <v>0.34536853475551316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0.5</v>
      </c>
      <c r="DC9">
        <v>0</v>
      </c>
      <c r="DD9">
        <v>0.25</v>
      </c>
      <c r="DE9">
        <f t="shared" si="8"/>
        <v>2.875</v>
      </c>
      <c r="DF9">
        <f t="shared" si="9"/>
        <v>2.875</v>
      </c>
      <c r="DK9" s="14">
        <f>TANH(DK4)</f>
        <v>0.93743250735180483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0.93704789720592951</v>
      </c>
      <c r="W16" s="8" t="s">
        <v>24</v>
      </c>
      <c r="X16">
        <f>AVERAGE(X4:X15)</f>
        <v>2.6833333333333336</v>
      </c>
      <c r="Y16">
        <f>AVERAGE(Y4:Y15)</f>
        <v>2.6833333333333336</v>
      </c>
      <c r="AY16" s="8" t="s">
        <v>24</v>
      </c>
      <c r="AZ16">
        <f>AVERAGE(AZ4:AZ15)</f>
        <v>2.8725000000000001</v>
      </c>
      <c r="BA16">
        <f>AVERAGE(BA4:BA15)</f>
        <v>2.8725000000000001</v>
      </c>
      <c r="CB16" s="8" t="s">
        <v>24</v>
      </c>
      <c r="CC16">
        <f>AVERAGE(CC4:CC15)</f>
        <v>2.78</v>
      </c>
      <c r="CD16">
        <f>AVERAGE(CD4:CD15)</f>
        <v>2.78</v>
      </c>
      <c r="DD16" s="8" t="s">
        <v>24</v>
      </c>
      <c r="DE16">
        <f>AVERAGE(DE4:DE15)</f>
        <v>2.7275000000000005</v>
      </c>
      <c r="DF16">
        <f>AVERAGE(DF4:DF15)</f>
        <v>2.7275000000000005</v>
      </c>
    </row>
    <row r="17" spans="1:110" x14ac:dyDescent="0.3">
      <c r="A17" s="8" t="s">
        <v>37</v>
      </c>
      <c r="B17">
        <f>BF9</f>
        <v>0.93878288672637611</v>
      </c>
      <c r="X17" s="8" t="s">
        <v>29</v>
      </c>
      <c r="Y17">
        <f>TANH(Y16)</f>
        <v>0.99070406701565072</v>
      </c>
      <c r="AZ17" s="8" t="s">
        <v>29</v>
      </c>
      <c r="BA17">
        <f>TANH(BA16)</f>
        <v>0.99362292945261188</v>
      </c>
      <c r="CC17" s="8" t="s">
        <v>29</v>
      </c>
      <c r="CD17">
        <f>TANH(CD16)</f>
        <v>0.99233195977700506</v>
      </c>
      <c r="DE17" s="8" t="s">
        <v>29</v>
      </c>
      <c r="DF17">
        <f>TANH(DF16)</f>
        <v>0.99148664000156628</v>
      </c>
    </row>
    <row r="18" spans="1:110" x14ac:dyDescent="0.3">
      <c r="A18" s="8" t="s">
        <v>23</v>
      </c>
      <c r="B18">
        <f>CI9</f>
        <v>0.34536853475551316</v>
      </c>
    </row>
    <row r="19" spans="1:110" x14ac:dyDescent="0.3">
      <c r="A19" s="8" t="s">
        <v>38</v>
      </c>
      <c r="B19">
        <f>DK9</f>
        <v>0.93743250735180483</v>
      </c>
    </row>
    <row r="20" spans="1:110" x14ac:dyDescent="0.3">
      <c r="A20" s="8" t="s">
        <v>20</v>
      </c>
      <c r="B20" s="14">
        <f>(B16*0.25+B17*0.25+B18*0.25+B19*0.25)</f>
        <v>0.78965795650990589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57A7-BA50-426D-9958-8035762EFB95}">
  <dimension ref="A1:DK20"/>
  <sheetViews>
    <sheetView workbookViewId="0">
      <selection activeCell="DM6" sqref="DM6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14</v>
      </c>
      <c r="B2" t="s">
        <v>52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0.09</v>
      </c>
      <c r="L4">
        <f>E4*(H4-I4*(J4+K4))</f>
        <v>0.95499999999999996</v>
      </c>
      <c r="M4">
        <f>TANH(L4/E4)</f>
        <v>0.74203829570752855</v>
      </c>
      <c r="N4">
        <v>1</v>
      </c>
      <c r="O4">
        <v>1</v>
      </c>
      <c r="P4">
        <v>0.66</v>
      </c>
      <c r="Q4">
        <v>1</v>
      </c>
      <c r="R4">
        <v>0.72</v>
      </c>
      <c r="S4">
        <v>0.96</v>
      </c>
      <c r="T4">
        <v>0.82</v>
      </c>
      <c r="U4">
        <v>0.5</v>
      </c>
      <c r="V4">
        <v>0.4</v>
      </c>
      <c r="W4">
        <v>0.21</v>
      </c>
      <c r="X4">
        <f>N4*O4*(P4+Q4+T4-U4*(V4+W4))</f>
        <v>2.1749999999999998</v>
      </c>
      <c r="Y4">
        <f>(X4/N4)</f>
        <v>2.1749999999999998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1.7165535967793053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1E-4</v>
      </c>
      <c r="AM4">
        <v>0.12</v>
      </c>
      <c r="AN4">
        <f>AG4*(AJ4-AK4*(AL4+AM4))</f>
        <v>0.92994999999999994</v>
      </c>
      <c r="AO4">
        <f>TANH(AN4/AG4)</f>
        <v>0.73057058361641602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0.46</v>
      </c>
      <c r="AZ4">
        <f>AP4*AQ4*(AR4+AS4+AV4-AW4*(AX4+AY4))</f>
        <v>2.77</v>
      </c>
      <c r="BA4">
        <f>(AZ4/AP4)</f>
        <v>2.77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1.7227482445640323</v>
      </c>
      <c r="BI4">
        <v>1</v>
      </c>
      <c r="BJ4">
        <v>1</v>
      </c>
      <c r="BK4">
        <v>0.17</v>
      </c>
      <c r="BL4">
        <v>0.97</v>
      </c>
      <c r="BM4">
        <v>0.28999999999999998</v>
      </c>
      <c r="BN4">
        <v>0.5</v>
      </c>
      <c r="BO4">
        <v>1</v>
      </c>
      <c r="BP4">
        <v>0.8</v>
      </c>
      <c r="BQ4">
        <f>BJ4*(BM4-BN4*(BO4+BP4))</f>
        <v>-0.6100000000000001</v>
      </c>
      <c r="BR4">
        <f>TANH(BQ4/BJ4)</f>
        <v>-0.54412709885356758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0.37</v>
      </c>
      <c r="CC4">
        <f>BS4*BT4*(BU4+BV4+BY4-BZ4*(CA4+CB4))</f>
        <v>2.8149999999999999</v>
      </c>
      <c r="CD4">
        <f>(CC4/BS4)</f>
        <v>2.8149999999999999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0.44872141414158806</v>
      </c>
      <c r="CK4">
        <v>1</v>
      </c>
      <c r="CL4">
        <v>1</v>
      </c>
      <c r="CM4">
        <v>0.77</v>
      </c>
      <c r="CN4">
        <v>0.97</v>
      </c>
      <c r="CO4">
        <v>0.85</v>
      </c>
      <c r="CP4">
        <v>0.5</v>
      </c>
      <c r="CQ4">
        <v>0.25</v>
      </c>
      <c r="CR4">
        <v>0.17</v>
      </c>
      <c r="CS4">
        <f>CL4*(CO4-CP4*(CQ4+CR4))</f>
        <v>0.6399999999999999</v>
      </c>
      <c r="CT4">
        <f>TANH(CS4/CL4)</f>
        <v>0.56489955284622495</v>
      </c>
      <c r="CU4">
        <v>1</v>
      </c>
      <c r="CV4">
        <v>1</v>
      </c>
      <c r="CW4">
        <v>1</v>
      </c>
      <c r="CX4">
        <v>1</v>
      </c>
      <c r="CY4">
        <v>0.5</v>
      </c>
      <c r="CZ4">
        <v>0.5</v>
      </c>
      <c r="DA4">
        <v>0.5</v>
      </c>
      <c r="DB4">
        <v>0.5</v>
      </c>
      <c r="DC4">
        <v>0.04</v>
      </c>
      <c r="DD4">
        <v>0.52</v>
      </c>
      <c r="DE4">
        <f>CU4*CV4*(CW4+CX4+DA4-DB4*(DC4+DD4))</f>
        <v>2.2199999999999998</v>
      </c>
      <c r="DF4">
        <f>(DE4/CU4)</f>
        <v>2.2199999999999998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1.4819253142428332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0.46</v>
      </c>
      <c r="AZ5">
        <f t="shared" ref="AZ5" si="0">AP5*AQ5*(AR5+AS5+AV5-AW5*(AX5+AY5))</f>
        <v>2.77</v>
      </c>
      <c r="BA5">
        <f t="shared" ref="BA5" si="1">(AZ5/AP5)</f>
        <v>2.77</v>
      </c>
      <c r="BS5">
        <v>1</v>
      </c>
      <c r="BZ5">
        <v>0.5</v>
      </c>
      <c r="CU5">
        <v>1</v>
      </c>
      <c r="CV5">
        <v>1</v>
      </c>
      <c r="CW5">
        <v>0.2</v>
      </c>
      <c r="CX5">
        <v>1</v>
      </c>
      <c r="CY5">
        <v>0.5</v>
      </c>
      <c r="CZ5">
        <v>0.1</v>
      </c>
      <c r="DA5">
        <v>0.17</v>
      </c>
      <c r="DB5">
        <v>0.5</v>
      </c>
      <c r="DC5">
        <v>0.86</v>
      </c>
      <c r="DD5">
        <v>0.04</v>
      </c>
      <c r="DE5">
        <f t="shared" ref="DE5" si="2">CU5*CV5*(CW5+CX5+DA5-DB5*(DC5+DD5))</f>
        <v>0.91999999999999993</v>
      </c>
      <c r="DF5">
        <f t="shared" ref="DF5" si="3">(DE5/CU5)</f>
        <v>0.91999999999999993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0.93744669610374232</v>
      </c>
      <c r="AP9">
        <v>1</v>
      </c>
      <c r="AW9">
        <v>0.5</v>
      </c>
      <c r="BF9" s="14">
        <f>TANH(BF4)</f>
        <v>0.93819310428590186</v>
      </c>
      <c r="BS9">
        <v>1</v>
      </c>
      <c r="BZ9">
        <v>0.5</v>
      </c>
      <c r="CI9" s="14">
        <f>TANH(CI4)</f>
        <v>0.4208474394251</v>
      </c>
      <c r="CU9">
        <v>1</v>
      </c>
      <c r="DB9">
        <v>0.5</v>
      </c>
      <c r="DK9" s="14">
        <f>TANH(DK4)</f>
        <v>0.90182808055570629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0.93744669610374232</v>
      </c>
      <c r="W16" s="8" t="s">
        <v>24</v>
      </c>
      <c r="X16">
        <f>AVERAGE(X4:X15)</f>
        <v>2.1749999999999998</v>
      </c>
      <c r="Y16">
        <f>AVERAGE(Y4:Y15)</f>
        <v>2.1749999999999998</v>
      </c>
      <c r="AY16" s="8" t="s">
        <v>24</v>
      </c>
      <c r="AZ16">
        <f>AVERAGE(AZ4:AZ15)</f>
        <v>2.77</v>
      </c>
      <c r="BA16">
        <f>AVERAGE(BA4:BA15)</f>
        <v>2.77</v>
      </c>
      <c r="CB16" s="8" t="s">
        <v>24</v>
      </c>
      <c r="CC16">
        <f>AVERAGE(CC4:CC15)</f>
        <v>2.8149999999999999</v>
      </c>
      <c r="CD16">
        <f>AVERAGE(CD4:CD15)</f>
        <v>2.8149999999999999</v>
      </c>
      <c r="DD16" s="8" t="s">
        <v>24</v>
      </c>
      <c r="DE16">
        <f>AVERAGE(DE4:DE15)</f>
        <v>1.5699999999999998</v>
      </c>
      <c r="DF16">
        <f>AVERAGE(DF4:DF15)</f>
        <v>1.5699999999999998</v>
      </c>
    </row>
    <row r="17" spans="1:110" x14ac:dyDescent="0.3">
      <c r="A17" s="8" t="s">
        <v>37</v>
      </c>
      <c r="B17">
        <f>BF9</f>
        <v>0.93819310428590186</v>
      </c>
      <c r="X17" s="8" t="s">
        <v>29</v>
      </c>
      <c r="Y17">
        <f>TANH(Y16)</f>
        <v>0.97451530107177664</v>
      </c>
      <c r="AZ17" s="8" t="s">
        <v>29</v>
      </c>
      <c r="BA17">
        <f>TANH(BA16)</f>
        <v>0.99217766094761617</v>
      </c>
      <c r="CC17" s="8" t="s">
        <v>29</v>
      </c>
      <c r="CD17">
        <f>TANH(CD16)</f>
        <v>0.99284851299515564</v>
      </c>
      <c r="DE17" s="8" t="s">
        <v>29</v>
      </c>
      <c r="DF17">
        <f>TANH(DF16)</f>
        <v>0.9170257613966083</v>
      </c>
    </row>
    <row r="18" spans="1:110" x14ac:dyDescent="0.3">
      <c r="A18" s="8" t="s">
        <v>23</v>
      </c>
      <c r="B18">
        <f>CI9</f>
        <v>0.4208474394251</v>
      </c>
    </row>
    <row r="19" spans="1:110" x14ac:dyDescent="0.3">
      <c r="A19" s="8" t="s">
        <v>38</v>
      </c>
      <c r="B19">
        <f>DK9</f>
        <v>0.90182808055570629</v>
      </c>
    </row>
    <row r="20" spans="1:110" x14ac:dyDescent="0.3">
      <c r="A20" s="8" t="s">
        <v>20</v>
      </c>
      <c r="B20" s="14">
        <f>(B16*0.25+B17*0.25+B18*0.25+B19*0.25)</f>
        <v>0.79957883009261255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9D4-8DFF-4DCE-B8E9-18D8190CA687}">
  <dimension ref="A1:DK20"/>
  <sheetViews>
    <sheetView workbookViewId="0">
      <selection activeCell="F17" sqref="F17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15</v>
      </c>
      <c r="B2" t="s">
        <v>53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0.8</v>
      </c>
      <c r="G4">
        <v>1</v>
      </c>
      <c r="H4">
        <v>0.9</v>
      </c>
      <c r="I4">
        <v>0.5</v>
      </c>
      <c r="J4">
        <v>0.21</v>
      </c>
      <c r="K4">
        <v>0.12</v>
      </c>
      <c r="L4">
        <f>E4*(H4-I4*(J4+K4))</f>
        <v>0.7350000000000001</v>
      </c>
      <c r="M4">
        <f>TANH(L4/E4)</f>
        <v>0.62611477206390731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0.1</v>
      </c>
      <c r="X4">
        <f>N4*O4*(P4+Q4+T4-U4*(V4+W4))</f>
        <v>2.95</v>
      </c>
      <c r="Y4">
        <f>(X4/N4)</f>
        <v>2.95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1.6204661733584504</v>
      </c>
      <c r="AF4">
        <v>1</v>
      </c>
      <c r="AG4">
        <v>1</v>
      </c>
      <c r="AH4">
        <v>0.94</v>
      </c>
      <c r="AI4">
        <v>0.99</v>
      </c>
      <c r="AJ4">
        <v>0.96</v>
      </c>
      <c r="AK4">
        <v>0.5</v>
      </c>
      <c r="AL4">
        <v>0.06</v>
      </c>
      <c r="AM4">
        <v>0.1</v>
      </c>
      <c r="AN4">
        <f>AG4*(AJ4-AK4*(AL4+AM4))</f>
        <v>0.88</v>
      </c>
      <c r="AO4">
        <f>TANH(AN4/AG4)</f>
        <v>0.70641932039723521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0.15</v>
      </c>
      <c r="AZ4">
        <f>AP4*AQ4*(AR4+AS4+AV4-AW4*(AX4+AY4))</f>
        <v>2.9249999999999998</v>
      </c>
      <c r="BA4">
        <f>(AZ4/AP4)</f>
        <v>2.9249999999999998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1.6980488636832398</v>
      </c>
      <c r="BI4">
        <v>1</v>
      </c>
      <c r="BJ4">
        <v>1</v>
      </c>
      <c r="BK4">
        <v>0.16</v>
      </c>
      <c r="BL4">
        <v>1</v>
      </c>
      <c r="BM4">
        <v>0.28000000000000003</v>
      </c>
      <c r="BN4">
        <v>0.5</v>
      </c>
      <c r="BO4">
        <v>1</v>
      </c>
      <c r="BP4">
        <v>0.7</v>
      </c>
      <c r="BQ4">
        <f>BJ4*(BM4-BN4*(BO4+BP4))</f>
        <v>-0.56999999999999995</v>
      </c>
      <c r="BR4">
        <f>TANH(BQ4/BJ4)</f>
        <v>-0.51535927800740966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0.36</v>
      </c>
      <c r="CC4">
        <f>BS4*BT4*(BU4+BV4+BY4-BZ4*(CA4+CB4))</f>
        <v>2.82</v>
      </c>
      <c r="CD4">
        <f>(CC4/BS4)</f>
        <v>2.82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0.47756014155069748</v>
      </c>
      <c r="CK4">
        <v>1</v>
      </c>
      <c r="CL4">
        <v>1</v>
      </c>
      <c r="CM4">
        <v>0.99</v>
      </c>
      <c r="CN4">
        <v>0.99</v>
      </c>
      <c r="CO4">
        <v>0.99</v>
      </c>
      <c r="CP4">
        <v>0.5</v>
      </c>
      <c r="CQ4">
        <v>0.01</v>
      </c>
      <c r="CR4">
        <v>0.14000000000000001</v>
      </c>
      <c r="CS4">
        <f>CL4*(CO4-CP4*(CQ4+CR4))</f>
        <v>0.91500000000000004</v>
      </c>
      <c r="CT4">
        <f>TANH(CS4/CL4)</f>
        <v>0.72352345365501192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0.33</v>
      </c>
      <c r="DE4">
        <f>CU4*CV4*(CW4+CX4+DA4-DB4*(DC4+DD4))</f>
        <v>2.835</v>
      </c>
      <c r="DF4">
        <f>(DE4/CU4)</f>
        <v>2.835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1.7168869935014555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0.1</v>
      </c>
      <c r="X5">
        <f t="shared" ref="X5" si="0">N5*O5*(P5+Q5+T5-U5*(V5+W5))</f>
        <v>2.95</v>
      </c>
      <c r="Y5">
        <f t="shared" ref="Y5" si="1">(X5/N5)</f>
        <v>2.95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0.1</v>
      </c>
      <c r="AZ5">
        <f t="shared" ref="AZ5" si="2">AP5*AQ5*(AR5+AS5+AV5-AW5*(AX5+AY5))</f>
        <v>2.95</v>
      </c>
      <c r="BA5">
        <f t="shared" ref="BA5" si="3">(AZ5/AP5)</f>
        <v>2.95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0.26</v>
      </c>
      <c r="DE5">
        <f t="shared" ref="DE5" si="4">CU5*CV5*(CW5+CX5+DA5-DB5*(DC5+DD5))</f>
        <v>2.87</v>
      </c>
      <c r="DF5">
        <f t="shared" ref="DF5" si="5">(DE5/CU5)</f>
        <v>2.87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0.2</v>
      </c>
      <c r="X6">
        <f t="shared" ref="X6" si="6">N6*O6*(P6+Q6+T6-U6*(V6+W6))</f>
        <v>2.9</v>
      </c>
      <c r="Y6">
        <f t="shared" ref="Y6" si="7">(X6/N6)</f>
        <v>2.9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0.75</v>
      </c>
      <c r="AU6">
        <v>0.75</v>
      </c>
      <c r="AV6">
        <v>0.75</v>
      </c>
      <c r="AW6">
        <v>0.5</v>
      </c>
      <c r="AX6">
        <v>0.09</v>
      </c>
      <c r="AY6">
        <v>0.6</v>
      </c>
      <c r="AZ6">
        <f t="shared" ref="AZ6:AZ8" si="8">AP6*AQ6*(AR6+AS6+AV6-AW6*(AX6+AY6))</f>
        <v>2.4050000000000002</v>
      </c>
      <c r="BA6">
        <f t="shared" ref="BA6:BA8" si="9">(AZ6/AP6)</f>
        <v>2.4050000000000002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0.5</v>
      </c>
      <c r="AX7">
        <v>0</v>
      </c>
      <c r="AY7">
        <v>0.3</v>
      </c>
      <c r="AZ7">
        <f t="shared" si="8"/>
        <v>2.85</v>
      </c>
      <c r="BA7">
        <f t="shared" si="9"/>
        <v>2.85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0.5</v>
      </c>
      <c r="AX8">
        <v>0</v>
      </c>
      <c r="AY8">
        <v>0.9</v>
      </c>
      <c r="AZ8">
        <f t="shared" si="8"/>
        <v>2.5499999999999998</v>
      </c>
      <c r="BA8">
        <f t="shared" si="9"/>
        <v>2.5499999999999998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0.92469181763462449</v>
      </c>
      <c r="AP9">
        <v>1</v>
      </c>
      <c r="AW9">
        <v>0.5</v>
      </c>
      <c r="BF9" s="14">
        <f>TANH(BF4)</f>
        <v>0.9351647136361434</v>
      </c>
      <c r="BS9">
        <v>1</v>
      </c>
      <c r="BZ9">
        <v>0.5</v>
      </c>
      <c r="CI9" s="14">
        <f>TANH(CI4)</f>
        <v>0.44428748311622773</v>
      </c>
      <c r="CU9">
        <v>1</v>
      </c>
      <c r="DB9">
        <v>0.5</v>
      </c>
      <c r="DK9" s="14">
        <f>TANH(DK4)</f>
        <v>0.93748708905741096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0.92469181763462449</v>
      </c>
      <c r="W16" s="8" t="s">
        <v>24</v>
      </c>
      <c r="X16">
        <f>AVERAGE(X4:X15)</f>
        <v>2.9333333333333336</v>
      </c>
      <c r="Y16">
        <f>AVERAGE(Y4:Y15)</f>
        <v>2.9333333333333336</v>
      </c>
      <c r="AY16" s="8" t="s">
        <v>24</v>
      </c>
      <c r="AZ16">
        <f>AVERAGE(AZ4:AZ15)</f>
        <v>2.7359999999999998</v>
      </c>
      <c r="BA16">
        <f>AVERAGE(BA4:BA15)</f>
        <v>2.7359999999999998</v>
      </c>
      <c r="CB16" s="8" t="s">
        <v>24</v>
      </c>
      <c r="CC16">
        <f>AVERAGE(CC4:CC15)</f>
        <v>2.82</v>
      </c>
      <c r="CD16">
        <f>AVERAGE(CD4:CD15)</f>
        <v>2.82</v>
      </c>
      <c r="DD16" s="8" t="s">
        <v>24</v>
      </c>
      <c r="DE16">
        <f>AVERAGE(DE4:DE15)</f>
        <v>2.8525</v>
      </c>
      <c r="DF16">
        <f>AVERAGE(DF4:DF15)</f>
        <v>2.8525</v>
      </c>
    </row>
    <row r="17" spans="1:110" x14ac:dyDescent="0.3">
      <c r="A17" s="8" t="s">
        <v>37</v>
      </c>
      <c r="B17">
        <f>BF9</f>
        <v>0.9351647136361434</v>
      </c>
      <c r="X17" s="8" t="s">
        <v>29</v>
      </c>
      <c r="Y17">
        <f>TANH(Y16)</f>
        <v>0.99435140129454314</v>
      </c>
      <c r="AZ17" s="8" t="s">
        <v>29</v>
      </c>
      <c r="BA17">
        <f>TANH(BA16)</f>
        <v>0.99162954328600461</v>
      </c>
      <c r="CC17" s="8" t="s">
        <v>29</v>
      </c>
      <c r="CD17">
        <f>TANH(CD16)</f>
        <v>0.99291941955810714</v>
      </c>
      <c r="DE17" s="8" t="s">
        <v>29</v>
      </c>
      <c r="DF17">
        <f>TANH(DF16)</f>
        <v>0.99336353984644343</v>
      </c>
    </row>
    <row r="18" spans="1:110" x14ac:dyDescent="0.3">
      <c r="A18" s="8" t="s">
        <v>23</v>
      </c>
      <c r="B18">
        <f>CI9</f>
        <v>0.44428748311622773</v>
      </c>
    </row>
    <row r="19" spans="1:110" x14ac:dyDescent="0.3">
      <c r="A19" s="8" t="s">
        <v>38</v>
      </c>
      <c r="B19">
        <f>DK9</f>
        <v>0.93748708905741096</v>
      </c>
    </row>
    <row r="20" spans="1:110" x14ac:dyDescent="0.3">
      <c r="A20" s="8" t="s">
        <v>20</v>
      </c>
      <c r="B20" s="14">
        <f>(B16*0.25+B17*0.25+B18*0.25+B19*0.25)</f>
        <v>0.81040777586110169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DA5E-498D-4D1A-8DE9-D0615E7841F7}">
  <dimension ref="A1:DK20"/>
  <sheetViews>
    <sheetView workbookViewId="0">
      <selection activeCell="DC6" sqref="DC6:DF6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16</v>
      </c>
      <c r="B2" t="s">
        <v>54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7.0000000000000007E-2</v>
      </c>
      <c r="L4">
        <f>E4*(H4-I4*(J4+K4))</f>
        <v>0.96499999999999997</v>
      </c>
      <c r="M4">
        <f>TANH(L4/E4)</f>
        <v>0.74649883975571851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0.18</v>
      </c>
      <c r="X4">
        <f>N4*O4*(P4+Q4+T4-U4*(V4+W4))</f>
        <v>2.91</v>
      </c>
      <c r="Y4">
        <f>(X4/N4)</f>
        <v>2.91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1.740551616576909</v>
      </c>
      <c r="AF4">
        <v>1</v>
      </c>
      <c r="AG4">
        <v>1</v>
      </c>
      <c r="AH4">
        <v>0.93</v>
      </c>
      <c r="AI4">
        <v>0.98</v>
      </c>
      <c r="AJ4">
        <v>0.96</v>
      </c>
      <c r="AK4">
        <v>0.5</v>
      </c>
      <c r="AL4">
        <v>7.0000000000000007E-2</v>
      </c>
      <c r="AM4">
        <v>0.1</v>
      </c>
      <c r="AN4">
        <f>AG4*(AJ4-AK4*(AL4+AM4))</f>
        <v>0.875</v>
      </c>
      <c r="AO4">
        <f>TANH(AN4/AG4)</f>
        <v>0.70390560393662105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0.13</v>
      </c>
      <c r="AZ4">
        <f>AP4*AQ4*(AR4+AS4+AV4-AW4*(AX4+AY4))</f>
        <v>2.9350000000000001</v>
      </c>
      <c r="BA4">
        <f>(AZ4/AP4)</f>
        <v>2.9350000000000001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1.6965615548058814</v>
      </c>
      <c r="BI4">
        <v>1</v>
      </c>
      <c r="BJ4">
        <v>1</v>
      </c>
      <c r="BK4">
        <v>0.99</v>
      </c>
      <c r="BL4">
        <v>0.99</v>
      </c>
      <c r="BM4">
        <v>0.99</v>
      </c>
      <c r="BN4">
        <v>0.5</v>
      </c>
      <c r="BO4">
        <v>6.0000000000000001E-3</v>
      </c>
      <c r="BP4">
        <v>0.15</v>
      </c>
      <c r="BQ4">
        <f>BJ4*(BM4-BN4*(BO4+BP4))</f>
        <v>0.91200000000000003</v>
      </c>
      <c r="BR4">
        <f>TANH(BQ4/BJ4)</f>
        <v>0.72209080685623717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</v>
      </c>
      <c r="CC4">
        <f>BS4*BT4*(BU4+BV4+BY4-BZ4*(CA4+CB4))</f>
        <v>3</v>
      </c>
      <c r="CD4">
        <f>(CC4/BS4)</f>
        <v>3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1.7171455605429677</v>
      </c>
      <c r="CK4">
        <v>1</v>
      </c>
      <c r="CL4">
        <v>1</v>
      </c>
      <c r="CM4">
        <v>1</v>
      </c>
      <c r="CN4">
        <v>1</v>
      </c>
      <c r="CO4">
        <v>1</v>
      </c>
      <c r="CP4">
        <v>0.5</v>
      </c>
      <c r="CQ4">
        <v>0</v>
      </c>
      <c r="CR4">
        <v>0.13</v>
      </c>
      <c r="CS4">
        <f>CL4*(CO4-CP4*(CQ4+CR4))</f>
        <v>0.93500000000000005</v>
      </c>
      <c r="CT4">
        <f>TANH(CS4/CL4)</f>
        <v>0.73291655493357499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0.82</v>
      </c>
      <c r="DE4">
        <f>CU4*CV4*(CW4+CX4+DA4-DB4*(DC4+DD4))</f>
        <v>2.59</v>
      </c>
      <c r="DF4">
        <f>(DE4/CU4)</f>
        <v>2.59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1.7244031949351413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0.17</v>
      </c>
      <c r="X5">
        <f t="shared" ref="X5:X6" si="0">N5*O5*(P5+Q5+T5-U5*(V5+W5))</f>
        <v>2.915</v>
      </c>
      <c r="Y5">
        <f t="shared" ref="Y5:Y6" si="1">(X5/N5)</f>
        <v>2.915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0.86</v>
      </c>
      <c r="AZ5">
        <f t="shared" ref="AZ5:AZ6" si="2">AP5*AQ5*(AR5+AS5+AV5-AW5*(AX5+AY5))</f>
        <v>2.57</v>
      </c>
      <c r="BA5">
        <f t="shared" ref="BA5:BA6" si="3">(AZ5/AP5)</f>
        <v>2.57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0.27</v>
      </c>
      <c r="DE5">
        <f t="shared" ref="DE5" si="4">CU5*CV5*(CW5+CX5+DA5-DB5*(DC5+DD5))</f>
        <v>2.8650000000000002</v>
      </c>
      <c r="DF5">
        <f t="shared" ref="DF5" si="5">(DE5/CU5)</f>
        <v>2.8650000000000002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0.27</v>
      </c>
      <c r="X6">
        <f t="shared" si="0"/>
        <v>2.8650000000000002</v>
      </c>
      <c r="Y6">
        <f t="shared" si="1"/>
        <v>2.8650000000000002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0.2</v>
      </c>
      <c r="AZ6">
        <f t="shared" si="2"/>
        <v>2.9</v>
      </c>
      <c r="BA6">
        <f t="shared" si="3"/>
        <v>2.9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0.5</v>
      </c>
      <c r="V7">
        <v>0</v>
      </c>
      <c r="W7">
        <v>0.12</v>
      </c>
      <c r="X7">
        <f t="shared" ref="X7" si="6">N7*O7*(P7+Q7+T7-U7*(V7+W7))</f>
        <v>2.94</v>
      </c>
      <c r="Y7">
        <f t="shared" ref="Y7" si="7">(X7/N7)</f>
        <v>2.94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0.94029058033039337</v>
      </c>
      <c r="AP9">
        <v>1</v>
      </c>
      <c r="AW9">
        <v>0.5</v>
      </c>
      <c r="BF9" s="14">
        <f>TANH(BF4)</f>
        <v>0.93497784574234588</v>
      </c>
      <c r="BS9">
        <v>1</v>
      </c>
      <c r="BZ9">
        <v>0.5</v>
      </c>
      <c r="CI9" s="14">
        <f>TANH(CI4)</f>
        <v>0.93751839857921859</v>
      </c>
      <c r="CU9">
        <v>1</v>
      </c>
      <c r="DB9">
        <v>0.5</v>
      </c>
      <c r="DK9" s="14">
        <f>TANH(DK4)</f>
        <v>0.93839104938987594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0.94029058033039337</v>
      </c>
      <c r="W16" s="8" t="s">
        <v>24</v>
      </c>
      <c r="X16">
        <f>AVERAGE(X4:X15)</f>
        <v>2.9075000000000002</v>
      </c>
      <c r="Y16">
        <f>AVERAGE(Y4:Y15)</f>
        <v>2.9075000000000002</v>
      </c>
      <c r="AY16" s="8" t="s">
        <v>24</v>
      </c>
      <c r="AZ16">
        <f>AVERAGE(AZ4:AZ15)</f>
        <v>2.8016666666666663</v>
      </c>
      <c r="BA16">
        <f>AVERAGE(BA4:BA15)</f>
        <v>2.8016666666666663</v>
      </c>
      <c r="CB16" s="8" t="s">
        <v>24</v>
      </c>
      <c r="CC16">
        <f>AVERAGE(CC4:CC15)</f>
        <v>3</v>
      </c>
      <c r="CD16">
        <f>AVERAGE(CD4:CD15)</f>
        <v>3</v>
      </c>
      <c r="DD16" s="8" t="s">
        <v>24</v>
      </c>
      <c r="DE16">
        <f>AVERAGE(DE4:DE15)</f>
        <v>2.7275</v>
      </c>
      <c r="DF16">
        <f>AVERAGE(DF4:DF15)</f>
        <v>2.7275</v>
      </c>
    </row>
    <row r="17" spans="1:110" x14ac:dyDescent="0.3">
      <c r="A17" s="8" t="s">
        <v>37</v>
      </c>
      <c r="B17">
        <f>BF9</f>
        <v>0.93497784574234588</v>
      </c>
      <c r="X17" s="8" t="s">
        <v>29</v>
      </c>
      <c r="Y17">
        <f>TANH(Y16)</f>
        <v>0.99405277682119053</v>
      </c>
      <c r="AZ17" s="8" t="s">
        <v>29</v>
      </c>
      <c r="BA17">
        <f>TANH(BA16)</f>
        <v>0.9926559508692604</v>
      </c>
      <c r="CC17" s="8" t="s">
        <v>29</v>
      </c>
      <c r="CD17">
        <f>TANH(CD16)</f>
        <v>0.99505475368673058</v>
      </c>
      <c r="DE17" s="8" t="s">
        <v>29</v>
      </c>
      <c r="DF17">
        <f>TANH(DF16)</f>
        <v>0.99148664000156628</v>
      </c>
    </row>
    <row r="18" spans="1:110" x14ac:dyDescent="0.3">
      <c r="A18" s="8" t="s">
        <v>23</v>
      </c>
      <c r="B18">
        <f>CI9</f>
        <v>0.93751839857921859</v>
      </c>
    </row>
    <row r="19" spans="1:110" x14ac:dyDescent="0.3">
      <c r="A19" s="8" t="s">
        <v>38</v>
      </c>
      <c r="B19">
        <f>DK9</f>
        <v>0.93839104938987594</v>
      </c>
    </row>
    <row r="20" spans="1:110" x14ac:dyDescent="0.3">
      <c r="A20" s="8" t="s">
        <v>20</v>
      </c>
      <c r="B20" s="14">
        <f>(B16*0.25+B17*0.25+B18*0.25+B19*0.25)</f>
        <v>0.93779446851045845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BC82-98BE-43A6-A748-4217316E3074}">
  <dimension ref="A1:DK20"/>
  <sheetViews>
    <sheetView workbookViewId="0">
      <selection activeCell="W5" sqref="W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17</v>
      </c>
      <c r="B2" t="s">
        <v>55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0.92</v>
      </c>
      <c r="G4">
        <v>0.98</v>
      </c>
      <c r="H4">
        <v>0.95</v>
      </c>
      <c r="I4">
        <v>0.5</v>
      </c>
      <c r="J4">
        <v>7.0000000000000007E-2</v>
      </c>
      <c r="K4">
        <v>0.13</v>
      </c>
      <c r="L4">
        <f>E4*(H4-I4*(J4+K4))</f>
        <v>0.85</v>
      </c>
      <c r="M4">
        <f>TANH(L4/E4)</f>
        <v>0.69106946983293072</v>
      </c>
      <c r="N4">
        <v>1</v>
      </c>
      <c r="O4">
        <v>1</v>
      </c>
      <c r="P4">
        <v>1</v>
      </c>
      <c r="Q4">
        <v>1</v>
      </c>
      <c r="R4">
        <v>0.81</v>
      </c>
      <c r="S4">
        <v>0.81</v>
      </c>
      <c r="T4">
        <v>0.8</v>
      </c>
      <c r="U4">
        <v>0.5</v>
      </c>
      <c r="V4">
        <v>8.9999999999999998E-4</v>
      </c>
      <c r="W4">
        <v>0.1</v>
      </c>
      <c r="X4">
        <f>N4*O4*(P4+Q4+T4-U4*(V4+W4))</f>
        <v>2.7495499999999997</v>
      </c>
      <c r="Y4">
        <f>(X4/N4)</f>
        <v>2.7495499999999997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1.6826714611630829</v>
      </c>
      <c r="AF4">
        <v>1</v>
      </c>
      <c r="AG4">
        <v>1</v>
      </c>
      <c r="AH4">
        <v>0.99</v>
      </c>
      <c r="AI4">
        <v>1</v>
      </c>
      <c r="AJ4">
        <v>1</v>
      </c>
      <c r="AK4">
        <v>0.5</v>
      </c>
      <c r="AL4">
        <v>0.03</v>
      </c>
      <c r="AM4">
        <v>0.12</v>
      </c>
      <c r="AN4">
        <f>AG4*(AJ4-AK4*(AL4+AM4))</f>
        <v>0.92500000000000004</v>
      </c>
      <c r="AO4">
        <f>TANH(AN4/AG4)</f>
        <v>0.72825420598181145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0.19</v>
      </c>
      <c r="AZ4">
        <f>AP4*AQ4*(AR4+AS4+AV4-AW4*(AX4+AY4))</f>
        <v>2.9049999999999998</v>
      </c>
      <c r="BA4">
        <f>(AZ4/AP4)</f>
        <v>2.9049999999999998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1.7220340961877503</v>
      </c>
      <c r="BI4">
        <v>1</v>
      </c>
      <c r="BJ4">
        <v>1</v>
      </c>
      <c r="BK4">
        <v>0.9</v>
      </c>
      <c r="BL4">
        <v>0.99</v>
      </c>
      <c r="BM4">
        <v>0.94</v>
      </c>
      <c r="BN4">
        <v>0.5</v>
      </c>
      <c r="BO4">
        <v>0.1</v>
      </c>
      <c r="BP4">
        <v>0.17</v>
      </c>
      <c r="BQ4">
        <f>BJ4*(BM4-BN4*(BO4+BP4))</f>
        <v>0.80499999999999994</v>
      </c>
      <c r="BR4">
        <f>TANH(BQ4/BJ4)</f>
        <v>0.66682277284908065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0.4</v>
      </c>
      <c r="CC4">
        <f>BS4*BT4*(BU4+BV4+BY4-BZ4*(CA4+CB4))</f>
        <v>2.8</v>
      </c>
      <c r="CD4">
        <f>(CC4/BS4)</f>
        <v>2.8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1.6594542930502085</v>
      </c>
      <c r="CK4">
        <v>1</v>
      </c>
      <c r="CL4">
        <v>1</v>
      </c>
      <c r="CM4">
        <v>0.96</v>
      </c>
      <c r="CN4">
        <v>1</v>
      </c>
      <c r="CO4">
        <v>0.98</v>
      </c>
      <c r="CP4">
        <v>0.5</v>
      </c>
      <c r="CQ4">
        <v>0.04</v>
      </c>
      <c r="CR4">
        <v>0.16</v>
      </c>
      <c r="CS4">
        <f>CL4*(CO4-CP4*(CQ4+CR4))</f>
        <v>0.88</v>
      </c>
      <c r="CT4">
        <f>TANH(CS4/CL4)</f>
        <v>0.70641932039723521</v>
      </c>
      <c r="CU4">
        <v>1</v>
      </c>
      <c r="CV4">
        <v>1</v>
      </c>
      <c r="CW4">
        <v>1</v>
      </c>
      <c r="CX4">
        <v>1</v>
      </c>
      <c r="CY4">
        <v>0.5</v>
      </c>
      <c r="CZ4">
        <v>0.5</v>
      </c>
      <c r="DA4">
        <v>0.5</v>
      </c>
      <c r="DB4">
        <v>0.5</v>
      </c>
      <c r="DC4">
        <v>0.05</v>
      </c>
      <c r="DD4">
        <v>0.5</v>
      </c>
      <c r="DE4">
        <f>CU4*CV4*(CW4+CX4+DA4-DB4*(DC4+DD4))</f>
        <v>2.2250000000000001</v>
      </c>
      <c r="DF4">
        <f>(DE4/CU4)</f>
        <v>2.2250000000000001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1.6873831893438587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0.75</v>
      </c>
      <c r="S5">
        <v>0.75</v>
      </c>
      <c r="T5">
        <v>0.75</v>
      </c>
      <c r="U5">
        <v>0.5</v>
      </c>
      <c r="V5">
        <v>3.0000000000000001E-3</v>
      </c>
      <c r="W5">
        <v>0.31</v>
      </c>
      <c r="X5">
        <f t="shared" ref="X5:X6" si="0">N5*O5*(P5+Q5+T5-U5*(V5+W5))</f>
        <v>2.5935000000000001</v>
      </c>
      <c r="Y5">
        <f t="shared" ref="Y5:Y6" si="1">(X5/N5)</f>
        <v>2.5935000000000001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0.27</v>
      </c>
      <c r="AZ5">
        <f t="shared" ref="AZ5" si="2">AP5*AQ5*(AR5+AS5+AV5-AW5*(AX5+AY5))</f>
        <v>2.8650000000000002</v>
      </c>
      <c r="BA5">
        <f t="shared" ref="BA5" si="3">(AZ5/AP5)</f>
        <v>2.8650000000000002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0.56999999999999995</v>
      </c>
      <c r="CZ5">
        <v>0.56999999999999995</v>
      </c>
      <c r="DA5">
        <v>0.56999999999999995</v>
      </c>
      <c r="DB5">
        <v>0.5</v>
      </c>
      <c r="DC5">
        <v>0.05</v>
      </c>
      <c r="DD5">
        <v>0.25</v>
      </c>
      <c r="DE5">
        <f t="shared" ref="DE5" si="4">CU5*CV5*(CW5+CX5+DA5-DB5*(DC5+DD5))</f>
        <v>2.42</v>
      </c>
      <c r="DF5">
        <f t="shared" ref="DF5" si="5">(DE5/CU5)</f>
        <v>2.42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0.28000000000000003</v>
      </c>
      <c r="X6">
        <f t="shared" si="0"/>
        <v>2.86</v>
      </c>
      <c r="Y6">
        <f t="shared" si="1"/>
        <v>2.86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0.93320736452160213</v>
      </c>
      <c r="AP9">
        <v>1</v>
      </c>
      <c r="AW9">
        <v>0.5</v>
      </c>
      <c r="BF9" s="14">
        <f>TANH(BF4)</f>
        <v>0.93810749646675906</v>
      </c>
      <c r="BS9">
        <v>1</v>
      </c>
      <c r="BZ9">
        <v>0.5</v>
      </c>
      <c r="CI9" s="14">
        <f>TANH(CI4)</f>
        <v>0.93014364107281144</v>
      </c>
      <c r="CU9">
        <v>1</v>
      </c>
      <c r="DB9">
        <v>0.5</v>
      </c>
      <c r="DK9" s="14">
        <f>TANH(DK4)</f>
        <v>0.93381309389466727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0.93320736452160213</v>
      </c>
      <c r="W16" s="8" t="s">
        <v>24</v>
      </c>
      <c r="X16">
        <f>AVERAGE(X4:X15)</f>
        <v>2.7343499999999996</v>
      </c>
      <c r="Y16">
        <f>AVERAGE(Y4:Y15)</f>
        <v>2.7343499999999996</v>
      </c>
      <c r="AY16" s="8" t="s">
        <v>24</v>
      </c>
      <c r="AZ16">
        <f>AVERAGE(AZ4:AZ15)</f>
        <v>2.8849999999999998</v>
      </c>
      <c r="BA16">
        <f>AVERAGE(BA4:BA15)</f>
        <v>2.8849999999999998</v>
      </c>
      <c r="CB16" s="8" t="s">
        <v>24</v>
      </c>
      <c r="CC16">
        <f>AVERAGE(CC4:CC15)</f>
        <v>2.8</v>
      </c>
      <c r="CD16">
        <f>AVERAGE(CD4:CD15)</f>
        <v>2.8</v>
      </c>
      <c r="DD16" s="8" t="s">
        <v>24</v>
      </c>
      <c r="DE16">
        <f>AVERAGE(DE4:DE15)</f>
        <v>2.3224999999999998</v>
      </c>
      <c r="DF16">
        <f>AVERAGE(DF4:DF15)</f>
        <v>2.3224999999999998</v>
      </c>
    </row>
    <row r="17" spans="1:110" x14ac:dyDescent="0.3">
      <c r="A17" s="8" t="s">
        <v>37</v>
      </c>
      <c r="B17">
        <f>BF9</f>
        <v>0.93810749646675906</v>
      </c>
      <c r="X17" s="8" t="s">
        <v>29</v>
      </c>
      <c r="Y17">
        <f>TANH(Y16)</f>
        <v>0.99160199133015203</v>
      </c>
      <c r="AZ17" s="8" t="s">
        <v>29</v>
      </c>
      <c r="BA17">
        <f>TANH(BA16)</f>
        <v>0.99377989020593882</v>
      </c>
      <c r="CC17" s="8" t="s">
        <v>29</v>
      </c>
      <c r="CD17">
        <f>TANH(CD16)</f>
        <v>0.99263152020112788</v>
      </c>
      <c r="DE17" s="8" t="s">
        <v>29</v>
      </c>
      <c r="DF17">
        <f>TANH(DF16)</f>
        <v>0.98096386894662346</v>
      </c>
    </row>
    <row r="18" spans="1:110" x14ac:dyDescent="0.3">
      <c r="A18" s="8" t="s">
        <v>23</v>
      </c>
      <c r="B18">
        <f>CI9</f>
        <v>0.93014364107281144</v>
      </c>
    </row>
    <row r="19" spans="1:110" x14ac:dyDescent="0.3">
      <c r="A19" s="8" t="s">
        <v>38</v>
      </c>
      <c r="B19">
        <f>DK9</f>
        <v>0.93381309389466727</v>
      </c>
    </row>
    <row r="20" spans="1:110" x14ac:dyDescent="0.3">
      <c r="A20" s="8" t="s">
        <v>20</v>
      </c>
      <c r="B20" s="14">
        <f>(B16*0.25+B17*0.25+B18*0.25+B19*0.25)</f>
        <v>0.93381789898895995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4AA5-08E9-4C90-84BD-07007B42EF91}">
  <dimension ref="A1:DK20"/>
  <sheetViews>
    <sheetView workbookViewId="0">
      <selection activeCell="DD8" sqref="DD8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18</v>
      </c>
      <c r="B2" t="s">
        <v>56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0.86</v>
      </c>
      <c r="G4">
        <v>0.98</v>
      </c>
      <c r="H4">
        <v>0.91</v>
      </c>
      <c r="I4">
        <v>0.5</v>
      </c>
      <c r="J4">
        <v>0.13</v>
      </c>
      <c r="K4">
        <v>0.11</v>
      </c>
      <c r="L4">
        <f>E4*(H4-I4*(J4+K4))</f>
        <v>0.79</v>
      </c>
      <c r="M4">
        <f>TANH(L4/E4)</f>
        <v>0.65840903595525102</v>
      </c>
      <c r="N4">
        <v>1</v>
      </c>
      <c r="O4">
        <v>1</v>
      </c>
      <c r="P4">
        <v>1</v>
      </c>
      <c r="Q4">
        <v>1</v>
      </c>
      <c r="R4">
        <v>0.93</v>
      </c>
      <c r="S4">
        <v>0.93</v>
      </c>
      <c r="T4">
        <v>0.93</v>
      </c>
      <c r="U4">
        <v>0.5</v>
      </c>
      <c r="V4">
        <v>4.0000000000000001E-3</v>
      </c>
      <c r="W4">
        <v>0.12</v>
      </c>
      <c r="X4">
        <f>N4*O4*(P4+Q4+T4-U4*(V4+W4))</f>
        <v>2.8680000000000003</v>
      </c>
      <c r="Y4">
        <f>(X4/N4)</f>
        <v>2.8680000000000003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1.65215368937108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1E-3</v>
      </c>
      <c r="AM4">
        <v>0.1</v>
      </c>
      <c r="AN4">
        <f>AG4*(AJ4-AK4*(AL4+AM4))</f>
        <v>0.9395</v>
      </c>
      <c r="AO4">
        <f>TANH(AN4/AG4)</f>
        <v>0.73499244433542021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</v>
      </c>
      <c r="AZ4">
        <f>AP4*AQ4*(AR4+AS4+AV4-AW4*(AX4+AY4))</f>
        <v>2.85</v>
      </c>
      <c r="BA4">
        <f>(AZ4/AP4)</f>
        <v>2.85</v>
      </c>
      <c r="BB4">
        <v>1</v>
      </c>
      <c r="BC4">
        <v>4</v>
      </c>
      <c r="BD4">
        <f>BB4*BC4</f>
        <v>4</v>
      </c>
      <c r="BE4">
        <f>TANH(BC4)</f>
        <v>0.99932929973906692</v>
      </c>
      <c r="BF4">
        <f>AF4*(AG4*AO4+AP4*BA17-BB4*BE4)</f>
        <v>0.66774170897417962</v>
      </c>
      <c r="BI4">
        <v>1</v>
      </c>
      <c r="BJ4">
        <v>1</v>
      </c>
      <c r="BK4">
        <v>0.19</v>
      </c>
      <c r="BL4">
        <v>1</v>
      </c>
      <c r="BM4">
        <v>0.32</v>
      </c>
      <c r="BN4">
        <v>0.5</v>
      </c>
      <c r="BO4">
        <v>1</v>
      </c>
      <c r="BP4">
        <v>0.53</v>
      </c>
      <c r="BQ4">
        <f>BJ4*(BM4-BN4*(BO4+BP4))</f>
        <v>-0.44500000000000001</v>
      </c>
      <c r="BR4">
        <f>TANH(BQ4/BJ4)</f>
        <v>-0.41778034513223988</v>
      </c>
      <c r="BS4">
        <v>1</v>
      </c>
      <c r="BT4">
        <v>1</v>
      </c>
      <c r="BU4">
        <v>0.91</v>
      </c>
      <c r="BV4">
        <v>1</v>
      </c>
      <c r="BW4">
        <v>1</v>
      </c>
      <c r="BX4">
        <v>0.93</v>
      </c>
      <c r="BY4">
        <v>0.96</v>
      </c>
      <c r="BZ4">
        <v>0.5</v>
      </c>
      <c r="CA4">
        <v>0.25</v>
      </c>
      <c r="CB4">
        <v>0.16</v>
      </c>
      <c r="CC4">
        <f>BS4*BT4*(BU4+BV4+BY4-BZ4*(CA4+CB4))</f>
        <v>2.665</v>
      </c>
      <c r="CD4">
        <f>(CC4/BS4)</f>
        <v>2.665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0.57257821863539049</v>
      </c>
      <c r="CK4">
        <v>1</v>
      </c>
      <c r="CL4">
        <v>1</v>
      </c>
      <c r="CM4">
        <v>1</v>
      </c>
      <c r="CN4">
        <v>1</v>
      </c>
      <c r="CO4">
        <v>1</v>
      </c>
      <c r="CP4">
        <v>0.5</v>
      </c>
      <c r="CQ4">
        <v>0</v>
      </c>
      <c r="CR4">
        <v>0.15</v>
      </c>
      <c r="CS4">
        <f>CL4*(CO4-CP4*(CQ4+CR4))</f>
        <v>0.92500000000000004</v>
      </c>
      <c r="CT4">
        <f>TANH(CS4/CL4)</f>
        <v>0.72825420598181145</v>
      </c>
      <c r="CU4">
        <v>1</v>
      </c>
      <c r="CV4">
        <v>1</v>
      </c>
      <c r="CW4">
        <v>0.96</v>
      </c>
      <c r="CX4">
        <v>1</v>
      </c>
      <c r="CY4">
        <v>0.92</v>
      </c>
      <c r="CZ4">
        <v>0.96</v>
      </c>
      <c r="DA4">
        <v>0.94</v>
      </c>
      <c r="DB4">
        <v>0.5</v>
      </c>
      <c r="DC4">
        <v>0.03</v>
      </c>
      <c r="DD4">
        <v>0.59</v>
      </c>
      <c r="DE4">
        <f>CU4*CV4*(CW4+CX4+DA4-DB4*(DC4+DD4))</f>
        <v>2.59</v>
      </c>
      <c r="DF4">
        <f>(DE4/CU4)</f>
        <v>2.59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1.7018216072807102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0.12</v>
      </c>
      <c r="X5">
        <f t="shared" ref="X5:X6" si="0">N5*O5*(P5+Q5+T5-U5*(V5+W5))</f>
        <v>2.94</v>
      </c>
      <c r="Y5">
        <f t="shared" ref="Y5:Y6" si="1">(X5/N5)</f>
        <v>2.94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0.18</v>
      </c>
      <c r="AZ5">
        <f t="shared" ref="AZ5" si="2">AP5*AQ5*(AR5+AS5+AV5-AW5*(AX5+AY5))</f>
        <v>2.91</v>
      </c>
      <c r="BA5">
        <f t="shared" ref="BA5" si="3">(AZ5/AP5)</f>
        <v>2.91</v>
      </c>
      <c r="BS5">
        <v>1</v>
      </c>
      <c r="BZ5">
        <v>0.5</v>
      </c>
      <c r="CU5">
        <v>1</v>
      </c>
      <c r="CV5">
        <v>1</v>
      </c>
      <c r="CW5">
        <v>0.82</v>
      </c>
      <c r="CX5">
        <v>0.06</v>
      </c>
      <c r="CY5">
        <v>0.28999999999999998</v>
      </c>
      <c r="CZ5">
        <v>0.01</v>
      </c>
      <c r="DA5">
        <v>0.03</v>
      </c>
      <c r="DB5">
        <v>0.5</v>
      </c>
      <c r="DC5">
        <v>0.37</v>
      </c>
      <c r="DD5">
        <v>0.33</v>
      </c>
      <c r="DE5">
        <f t="shared" ref="DE5" si="4">CU5*CV5*(CW5+CX5+DA5-DB5*(DC5+DD5))</f>
        <v>0.55999999999999994</v>
      </c>
      <c r="DF5">
        <f t="shared" ref="DF5" si="5">(DE5/CU5)</f>
        <v>0.55999999999999994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0.93</v>
      </c>
      <c r="S6">
        <v>0.93</v>
      </c>
      <c r="T6">
        <v>0.93</v>
      </c>
      <c r="U6">
        <v>0.5</v>
      </c>
      <c r="V6">
        <v>3.0000000000000001E-3</v>
      </c>
      <c r="W6">
        <v>0.18</v>
      </c>
      <c r="X6">
        <f t="shared" si="0"/>
        <v>2.8385000000000002</v>
      </c>
      <c r="Y6">
        <f t="shared" si="1"/>
        <v>2.8385000000000002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0.87</v>
      </c>
      <c r="AU6">
        <v>0.87</v>
      </c>
      <c r="AV6">
        <v>0.87</v>
      </c>
      <c r="AW6">
        <v>0.5</v>
      </c>
      <c r="AX6">
        <v>0.04</v>
      </c>
      <c r="AY6">
        <v>0.48</v>
      </c>
      <c r="AZ6">
        <f t="shared" ref="AZ6:AZ8" si="6">AP6*AQ6*(AR6+AS6+AV6-AW6*(AX6+AY6))</f>
        <v>2.6100000000000003</v>
      </c>
      <c r="BA6">
        <f t="shared" ref="BA6:BA8" si="7">(AZ6/AP6)</f>
        <v>2.6100000000000003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0.5</v>
      </c>
      <c r="DC6">
        <v>0.11</v>
      </c>
      <c r="DD6">
        <v>0.65</v>
      </c>
      <c r="DE6">
        <f>CU6*CV6*(CW6+CX6+DA6-DB6*(DC6+DD6))</f>
        <v>2.62</v>
      </c>
      <c r="DF6">
        <f>(DE6/CU6)</f>
        <v>2.62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AZ7">
        <f t="shared" si="6"/>
        <v>0</v>
      </c>
      <c r="BA7">
        <f t="shared" si="7"/>
        <v>0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0.5</v>
      </c>
      <c r="DC7">
        <v>0.4</v>
      </c>
      <c r="DD7">
        <v>0.4</v>
      </c>
      <c r="DE7">
        <f t="shared" ref="DE7:DE12" si="8">CU7*CV7*(CW7+CX7+DA7-DB7*(DC7+DD7))</f>
        <v>2.6</v>
      </c>
      <c r="DF7">
        <f t="shared" ref="DF7:DF12" si="9">(DE7/CU7)</f>
        <v>2.6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AZ8">
        <f t="shared" si="6"/>
        <v>0</v>
      </c>
      <c r="BA8">
        <f t="shared" si="7"/>
        <v>0</v>
      </c>
      <c r="BS8">
        <v>1</v>
      </c>
      <c r="BZ8">
        <v>0.5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0.5</v>
      </c>
      <c r="DC8">
        <v>0.24</v>
      </c>
      <c r="DD8">
        <v>0.54</v>
      </c>
      <c r="DE8">
        <f t="shared" si="8"/>
        <v>2.61</v>
      </c>
      <c r="DF8">
        <f t="shared" si="9"/>
        <v>2.61</v>
      </c>
    </row>
    <row r="9" spans="1:115" x14ac:dyDescent="0.3">
      <c r="N9">
        <v>1</v>
      </c>
      <c r="U9">
        <v>0.5</v>
      </c>
      <c r="AD9" s="14">
        <f>TANH(AD4)</f>
        <v>0.92915256780162636</v>
      </c>
      <c r="AP9">
        <v>1</v>
      </c>
      <c r="AW9">
        <v>0.5</v>
      </c>
      <c r="BF9" s="14">
        <f>TANH(BF4)</f>
        <v>0.58349241985710054</v>
      </c>
      <c r="BS9">
        <v>1</v>
      </c>
      <c r="BZ9">
        <v>0.5</v>
      </c>
      <c r="CI9" s="14">
        <f>TANH(CI4)</f>
        <v>0.51725021748832867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0.5</v>
      </c>
      <c r="DC9">
        <v>0.06</v>
      </c>
      <c r="DD9">
        <v>0.72</v>
      </c>
      <c r="DE9">
        <f t="shared" si="8"/>
        <v>2.61</v>
      </c>
      <c r="DF9">
        <f t="shared" si="9"/>
        <v>2.61</v>
      </c>
      <c r="DK9" s="14">
        <f>TANH(DK4)</f>
        <v>0.93563640188148689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CV10">
        <v>1</v>
      </c>
      <c r="CW10">
        <v>1</v>
      </c>
      <c r="CX10">
        <v>1</v>
      </c>
      <c r="CY10">
        <v>0.99</v>
      </c>
      <c r="CZ10">
        <v>0.99</v>
      </c>
      <c r="DA10">
        <v>0.99</v>
      </c>
      <c r="DB10">
        <v>0.5</v>
      </c>
      <c r="DC10">
        <v>3.0000000000000001E-3</v>
      </c>
      <c r="DD10">
        <v>0.42</v>
      </c>
      <c r="DE10">
        <f t="shared" si="8"/>
        <v>2.7785000000000002</v>
      </c>
      <c r="DF10">
        <f t="shared" si="9"/>
        <v>2.7785000000000002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CV11">
        <v>1</v>
      </c>
      <c r="CW11">
        <v>1</v>
      </c>
      <c r="CX11">
        <v>1</v>
      </c>
      <c r="CY11">
        <v>0.96</v>
      </c>
      <c r="CZ11">
        <v>0.96</v>
      </c>
      <c r="DA11">
        <v>0.96</v>
      </c>
      <c r="DB11">
        <v>0.5</v>
      </c>
      <c r="DC11">
        <v>0.09</v>
      </c>
      <c r="DD11">
        <v>0.26</v>
      </c>
      <c r="DE11">
        <f t="shared" si="8"/>
        <v>2.7850000000000001</v>
      </c>
      <c r="DF11">
        <f t="shared" si="9"/>
        <v>2.7850000000000001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CV12">
        <v>1</v>
      </c>
      <c r="CW12">
        <v>0.71</v>
      </c>
      <c r="CX12">
        <v>0.04</v>
      </c>
      <c r="CY12">
        <v>0.28000000000000003</v>
      </c>
      <c r="CZ12">
        <v>0.01</v>
      </c>
      <c r="DA12">
        <v>0.03</v>
      </c>
      <c r="DB12">
        <v>0.5</v>
      </c>
      <c r="DC12">
        <v>0.53</v>
      </c>
      <c r="DD12">
        <v>0.52</v>
      </c>
      <c r="DE12">
        <f t="shared" si="8"/>
        <v>0.255</v>
      </c>
      <c r="DF12">
        <f t="shared" si="9"/>
        <v>0.255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0.92915256780162636</v>
      </c>
      <c r="W16" s="8" t="s">
        <v>24</v>
      </c>
      <c r="X16">
        <f>AVERAGE(X4:X15)</f>
        <v>2.8821666666666665</v>
      </c>
      <c r="Y16">
        <f>AVERAGE(Y4:Y15)</f>
        <v>2.8821666666666665</v>
      </c>
      <c r="AY16" s="8" t="s">
        <v>24</v>
      </c>
      <c r="AZ16">
        <f>AVERAGE(AZ4:AZ15)</f>
        <v>1.6740000000000002</v>
      </c>
      <c r="BA16">
        <f>AVERAGE(BA4:BA15)</f>
        <v>1.6740000000000002</v>
      </c>
      <c r="CB16" s="8" t="s">
        <v>24</v>
      </c>
      <c r="CC16">
        <f>AVERAGE(CC4:CC15)</f>
        <v>2.665</v>
      </c>
      <c r="CD16">
        <f>AVERAGE(CD4:CD15)</f>
        <v>2.665</v>
      </c>
      <c r="DD16" s="8" t="s">
        <v>24</v>
      </c>
      <c r="DE16">
        <f>AVERAGE(DE4:DE15)</f>
        <v>2.1564999999999994</v>
      </c>
      <c r="DF16">
        <f>AVERAGE(DF4:DF15)</f>
        <v>2.1564999999999994</v>
      </c>
    </row>
    <row r="17" spans="1:110" x14ac:dyDescent="0.3">
      <c r="A17" s="8" t="s">
        <v>37</v>
      </c>
      <c r="B17">
        <f>BF9</f>
        <v>0.58349241985710054</v>
      </c>
      <c r="X17" s="8" t="s">
        <v>29</v>
      </c>
      <c r="Y17">
        <f>TANH(Y16)</f>
        <v>0.99374465341582907</v>
      </c>
      <c r="AZ17" s="8" t="s">
        <v>29</v>
      </c>
      <c r="BA17">
        <f>TANH(BA16)</f>
        <v>0.93207856437782621</v>
      </c>
      <c r="CC17" s="8" t="s">
        <v>29</v>
      </c>
      <c r="CD17">
        <f>TANH(CD16)</f>
        <v>0.99035856376763032</v>
      </c>
      <c r="DE17" s="8" t="s">
        <v>29</v>
      </c>
      <c r="DF17">
        <f>TANH(DF16)</f>
        <v>0.97356740129889874</v>
      </c>
    </row>
    <row r="18" spans="1:110" x14ac:dyDescent="0.3">
      <c r="A18" s="8" t="s">
        <v>23</v>
      </c>
      <c r="B18">
        <f>CI9</f>
        <v>0.51725021748832867</v>
      </c>
    </row>
    <row r="19" spans="1:110" x14ac:dyDescent="0.3">
      <c r="A19" s="8" t="s">
        <v>38</v>
      </c>
      <c r="B19">
        <f>DK9</f>
        <v>0.93563640188148689</v>
      </c>
    </row>
    <row r="20" spans="1:110" x14ac:dyDescent="0.3">
      <c r="A20" s="8" t="s">
        <v>20</v>
      </c>
      <c r="B20" s="14">
        <f>(B16*0.25+B17*0.25+B18*0.25+B19*0.25)</f>
        <v>0.74138290175713562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2E5D-6B8F-4263-9BF5-0E2EACDCBC60}">
  <dimension ref="A1:DK20"/>
  <sheetViews>
    <sheetView topLeftCell="A7" workbookViewId="0">
      <selection activeCell="DM5" sqref="DM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19</v>
      </c>
      <c r="B2" t="s">
        <v>57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0.11</v>
      </c>
      <c r="L4">
        <f>E4*(H4-I4*(J4+K4))</f>
        <v>0.94499999999999995</v>
      </c>
      <c r="M4">
        <f>TANH(L4/E4)</f>
        <v>0.73751106112295317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</v>
      </c>
      <c r="X4">
        <f>N4*O4*(P4+Q4+T4-U4*(V4+W4))</f>
        <v>3</v>
      </c>
      <c r="Y4">
        <f>(X4/N4)</f>
        <v>3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1.7325658148096839</v>
      </c>
      <c r="AF4">
        <v>1</v>
      </c>
      <c r="AG4">
        <v>1</v>
      </c>
      <c r="AH4">
        <v>0.94</v>
      </c>
      <c r="AI4">
        <v>0.99</v>
      </c>
      <c r="AJ4">
        <v>0.97</v>
      </c>
      <c r="AK4">
        <v>0.5</v>
      </c>
      <c r="AL4">
        <v>7.0000000000000007E-2</v>
      </c>
      <c r="AM4">
        <v>7.0000000000000007E-2</v>
      </c>
      <c r="AN4">
        <f>AG4*(AJ4-AK4*(AL4+AM4))</f>
        <v>0.89999999999999991</v>
      </c>
      <c r="AO4">
        <f>TANH(AN4/AG4)</f>
        <v>0.71629787019902436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0.37</v>
      </c>
      <c r="AZ4">
        <f>AP4*AQ4*(AR4+AS4+AV4-AW4*(AX4+AY4))</f>
        <v>2.8149999999999999</v>
      </c>
      <c r="BA4">
        <f>(AZ4/AP4)</f>
        <v>2.8149999999999999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1.7087435610135437</v>
      </c>
      <c r="BI4">
        <v>1</v>
      </c>
      <c r="BJ4">
        <v>1</v>
      </c>
      <c r="BK4">
        <v>1</v>
      </c>
      <c r="BL4">
        <v>1</v>
      </c>
      <c r="BM4">
        <v>1</v>
      </c>
      <c r="BN4">
        <v>0.5</v>
      </c>
      <c r="BO4">
        <v>0</v>
      </c>
      <c r="BP4">
        <v>0.12</v>
      </c>
      <c r="BQ4">
        <f>BJ4*(BM4-BN4*(BO4+BP4))</f>
        <v>0.94</v>
      </c>
      <c r="BR4">
        <f>TANH(BQ4/BJ4)</f>
        <v>0.73522225291586907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</v>
      </c>
      <c r="CC4">
        <f>BS4*BT4*(BU4+BV4+BY4-BZ4*(CA4+CB4))</f>
        <v>3</v>
      </c>
      <c r="CD4">
        <f>(CC4/BS4)</f>
        <v>3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1.7302770066025996</v>
      </c>
      <c r="CK4">
        <v>1</v>
      </c>
      <c r="CL4">
        <v>1</v>
      </c>
      <c r="CM4">
        <v>0.3</v>
      </c>
      <c r="CN4">
        <v>1</v>
      </c>
      <c r="CO4">
        <v>0.47</v>
      </c>
      <c r="CP4">
        <v>0.5</v>
      </c>
      <c r="CQ4">
        <v>1</v>
      </c>
      <c r="CR4">
        <v>0.31</v>
      </c>
      <c r="CS4">
        <f>CL4*(CO4-CP4*(CQ4+CR4))</f>
        <v>-0.18500000000000005</v>
      </c>
      <c r="CT4">
        <f>TANH(CS4/CL4)</f>
        <v>-0.1829179568655602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0.4</v>
      </c>
      <c r="DE4">
        <f>CU4*CV4*(CW4+CX4+DA4-DB4*(DC4+DD4))</f>
        <v>2.8</v>
      </c>
      <c r="DF4">
        <f>(DE4/CU4)</f>
        <v>2.8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0.80971356333556765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0.48</v>
      </c>
      <c r="AZ5">
        <f t="shared" ref="AZ5" si="0">AP5*AQ5*(AR5+AS5+AV5-AW5*(AX5+AY5))</f>
        <v>2.76</v>
      </c>
      <c r="BA5">
        <f t="shared" ref="BA5" si="1">(AZ5/AP5)</f>
        <v>2.76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0.93935841647199814</v>
      </c>
      <c r="AP9">
        <v>1</v>
      </c>
      <c r="AW9">
        <v>0.5</v>
      </c>
      <c r="BF9" s="14">
        <f>TANH(BF4)</f>
        <v>0.93649320746169928</v>
      </c>
      <c r="BS9">
        <v>1</v>
      </c>
      <c r="BZ9">
        <v>0.5</v>
      </c>
      <c r="CI9" s="14">
        <f>TANH(CI4)</f>
        <v>0.939088659922378</v>
      </c>
      <c r="CU9">
        <v>1</v>
      </c>
      <c r="DB9">
        <v>0.5</v>
      </c>
      <c r="DK9" s="14">
        <f>TANH(DK4)</f>
        <v>0.66943221684491261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0.93935841647199814</v>
      </c>
      <c r="W16" s="8" t="s">
        <v>24</v>
      </c>
      <c r="X16">
        <f>AVERAGE(X4:X15)</f>
        <v>3</v>
      </c>
      <c r="Y16">
        <f>AVERAGE(Y4:Y15)</f>
        <v>3</v>
      </c>
      <c r="AY16" s="8" t="s">
        <v>24</v>
      </c>
      <c r="AZ16">
        <f>AVERAGE(AZ4:AZ15)</f>
        <v>2.7874999999999996</v>
      </c>
      <c r="BA16">
        <f>AVERAGE(BA4:BA15)</f>
        <v>2.7874999999999996</v>
      </c>
      <c r="CB16" s="8" t="s">
        <v>24</v>
      </c>
      <c r="CC16">
        <f>AVERAGE(CC4:CC15)</f>
        <v>3</v>
      </c>
      <c r="CD16">
        <f>AVERAGE(CD4:CD15)</f>
        <v>3</v>
      </c>
      <c r="DD16" s="8" t="s">
        <v>24</v>
      </c>
      <c r="DE16">
        <f>AVERAGE(DE4:DE15)</f>
        <v>2.8</v>
      </c>
      <c r="DF16">
        <f>AVERAGE(DF4:DF15)</f>
        <v>2.8</v>
      </c>
    </row>
    <row r="17" spans="1:110" x14ac:dyDescent="0.3">
      <c r="A17" s="8" t="s">
        <v>37</v>
      </c>
      <c r="B17">
        <f>BF9</f>
        <v>0.93649320746169928</v>
      </c>
      <c r="X17" s="8" t="s">
        <v>29</v>
      </c>
      <c r="Y17">
        <f>TANH(Y16)</f>
        <v>0.99505475368673058</v>
      </c>
      <c r="AZ17" s="8" t="s">
        <v>29</v>
      </c>
      <c r="BA17">
        <f>TANH(BA16)</f>
        <v>0.9924456908145195</v>
      </c>
      <c r="CC17" s="8" t="s">
        <v>29</v>
      </c>
      <c r="CD17">
        <f>TANH(CD16)</f>
        <v>0.99505475368673058</v>
      </c>
      <c r="DE17" s="8" t="s">
        <v>29</v>
      </c>
      <c r="DF17">
        <f>TANH(DF16)</f>
        <v>0.99263152020112788</v>
      </c>
    </row>
    <row r="18" spans="1:110" x14ac:dyDescent="0.3">
      <c r="A18" s="8" t="s">
        <v>23</v>
      </c>
      <c r="B18">
        <f>CI9</f>
        <v>0.939088659922378</v>
      </c>
    </row>
    <row r="19" spans="1:110" x14ac:dyDescent="0.3">
      <c r="A19" s="8" t="s">
        <v>38</v>
      </c>
      <c r="B19">
        <f>DK9</f>
        <v>0.66943221684491261</v>
      </c>
    </row>
    <row r="20" spans="1:110" x14ac:dyDescent="0.3">
      <c r="A20" s="8" t="s">
        <v>20</v>
      </c>
      <c r="B20" s="14">
        <f>(B16*0.25+B17*0.25+B18*0.25+B19*0.25)</f>
        <v>0.87109312517524706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D72A-9432-4654-9F84-6F049F14B981}">
  <dimension ref="A1:DK20"/>
  <sheetViews>
    <sheetView workbookViewId="0">
      <selection activeCell="DD5" sqref="DD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2</v>
      </c>
      <c r="B2" t="s">
        <v>40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0.11</v>
      </c>
      <c r="L4">
        <f>E4*(H4-I4*(J4+K4))</f>
        <v>0.94499999999999995</v>
      </c>
      <c r="M4">
        <f>TANH(L4/E4)</f>
        <v>0.73751106112295317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0.122</v>
      </c>
      <c r="X4">
        <f>N4*O4*(P4+Q4+T4-U4*(V4+W4))</f>
        <v>2.9390000000000001</v>
      </c>
      <c r="Y4">
        <f>(X4/N4)</f>
        <v>2.9390000000000001</v>
      </c>
      <c r="Z4">
        <v>1</v>
      </c>
      <c r="AA4">
        <v>0</v>
      </c>
      <c r="AB4">
        <f>Z4*AA4</f>
        <v>0</v>
      </c>
      <c r="AC4">
        <f>TANH(AB4)</f>
        <v>0</v>
      </c>
      <c r="AD4">
        <f>D4*(E4*M4+N4*Y17+Z4*AC4)</f>
        <v>1.731925940707143</v>
      </c>
      <c r="AF4">
        <v>1</v>
      </c>
      <c r="AG4">
        <v>1</v>
      </c>
      <c r="AH4">
        <v>0.997</v>
      </c>
      <c r="AI4">
        <v>0.995</v>
      </c>
      <c r="AJ4">
        <v>0.996</v>
      </c>
      <c r="AK4">
        <v>0.5</v>
      </c>
      <c r="AL4">
        <v>2.9999999999999997E-4</v>
      </c>
      <c r="AM4">
        <v>0.15</v>
      </c>
      <c r="AN4">
        <f>AG4*(AJ4-AK4*(AL4+AM4))</f>
        <v>0.92084999999999995</v>
      </c>
      <c r="AO4">
        <f>TANH(AN4/AG4)</f>
        <v>0.72629927879874467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0.125</v>
      </c>
      <c r="AZ4">
        <f>AP4*AQ4*(AR4+AS4+AV4-AW4*(AX4+AY4))</f>
        <v>2.9375</v>
      </c>
      <c r="BA4">
        <f>(AZ4/AP4)</f>
        <v>2.9375</v>
      </c>
      <c r="BB4">
        <v>1</v>
      </c>
      <c r="BC4">
        <v>0</v>
      </c>
      <c r="BD4">
        <f>BB4*BC4</f>
        <v>0</v>
      </c>
      <c r="BE4">
        <f>TANH(BD4)</f>
        <v>0</v>
      </c>
      <c r="BF4">
        <f>AF4*(AG4*AO4+AP4*BA17+BB4*BE4)</f>
        <v>1.720110095928421</v>
      </c>
      <c r="BI4">
        <v>1</v>
      </c>
      <c r="BJ4">
        <v>1</v>
      </c>
      <c r="BK4">
        <v>0.94</v>
      </c>
      <c r="BL4">
        <v>0.88</v>
      </c>
      <c r="BM4">
        <v>0.92</v>
      </c>
      <c r="BN4">
        <v>0.5</v>
      </c>
      <c r="BO4">
        <v>9.5000000000000001E-2</v>
      </c>
      <c r="BP4">
        <v>0.11</v>
      </c>
      <c r="BQ4">
        <f>BJ4*(BM4-BN4*(BO4+BP4))</f>
        <v>0.8175</v>
      </c>
      <c r="BR4">
        <f>TANH(BQ4/BJ4)</f>
        <v>0.67370687571886168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</v>
      </c>
      <c r="CC4">
        <f>BS4*BT4*(BU4+BV4+BY4-BZ4*(CA4+CB4))</f>
        <v>3</v>
      </c>
      <c r="CD4">
        <f>(CC4/BS4)</f>
        <v>3</v>
      </c>
      <c r="CE4">
        <v>1</v>
      </c>
      <c r="CF4">
        <v>0</v>
      </c>
      <c r="CG4">
        <f>CE4*CF4</f>
        <v>0</v>
      </c>
      <c r="CH4">
        <f>TANH(CG4)</f>
        <v>0</v>
      </c>
      <c r="CI4">
        <f>BI4*(BJ4*BR4+BS4*CD17+CE4*CH4)</f>
        <v>1.6687616294055923</v>
      </c>
      <c r="CK4">
        <v>1</v>
      </c>
      <c r="CL4">
        <v>1</v>
      </c>
      <c r="CM4">
        <v>1</v>
      </c>
      <c r="CN4">
        <v>0.98399999999999999</v>
      </c>
      <c r="CO4">
        <v>0.99</v>
      </c>
      <c r="CP4">
        <v>0.5</v>
      </c>
      <c r="CQ4">
        <v>5.0000000000000001E-3</v>
      </c>
      <c r="CR4">
        <v>0.14000000000000001</v>
      </c>
      <c r="CS4">
        <f>CL4*(CO4-CP4*(CQ4+CR4))</f>
        <v>0.91749999999999998</v>
      </c>
      <c r="CT4">
        <f>TANH(CS4/CL4)</f>
        <v>0.7247125847970074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0.24</v>
      </c>
      <c r="DE4">
        <f>CU4*CV4*(CW4+CX4+DA4-DB4*(DC4+DD4))</f>
        <v>2.88</v>
      </c>
      <c r="DF4">
        <f>(DE4/CU4)</f>
        <v>2.88</v>
      </c>
      <c r="DG4">
        <v>1</v>
      </c>
      <c r="DH4">
        <v>0</v>
      </c>
      <c r="DI4">
        <f>DG4*DH4</f>
        <v>0</v>
      </c>
      <c r="DJ4">
        <f>TANH(DI4)</f>
        <v>0</v>
      </c>
      <c r="DK4">
        <f>CK4*(CL4*CT4+CU4*DF17+DG4*DJ4)</f>
        <v>1.7184301582273487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0.31</v>
      </c>
      <c r="AZ5">
        <f>AP5*AQ5*(AR5+AS5+AV5-AW5*(AX5+AY5))</f>
        <v>2.8450000000000002</v>
      </c>
      <c r="BA5">
        <f>(AZ5/AP5)</f>
        <v>2.8450000000000002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0.24</v>
      </c>
      <c r="AZ6">
        <f>AP6*AQ6*(AR6+AS6+AV6-AW6*(AX6+AY6))</f>
        <v>2.88</v>
      </c>
      <c r="BA6">
        <f>(AZ6/AP6)</f>
        <v>2.88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0.93928311833915046</v>
      </c>
      <c r="AP9">
        <v>1</v>
      </c>
      <c r="AW9">
        <v>0.5</v>
      </c>
      <c r="BF9" s="14">
        <f>TANH(BF4)</f>
        <v>0.93787628728564676</v>
      </c>
      <c r="BS9">
        <v>1</v>
      </c>
      <c r="BZ9">
        <v>0.5</v>
      </c>
      <c r="CI9" s="14">
        <f>TANH(CI4)</f>
        <v>0.93138776882178842</v>
      </c>
      <c r="CU9">
        <v>1</v>
      </c>
      <c r="DB9">
        <v>0.5</v>
      </c>
      <c r="DK9" s="14">
        <f>TANH(DK4)</f>
        <v>0.93767372386547232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0.93928311833915046</v>
      </c>
      <c r="W16" s="8" t="s">
        <v>24</v>
      </c>
      <c r="X16">
        <f>AVERAGE(X4:X15)</f>
        <v>2.9390000000000001</v>
      </c>
      <c r="Y16">
        <f>AVERAGE(Y4:Y15)</f>
        <v>2.9390000000000001</v>
      </c>
      <c r="AY16" s="8" t="s">
        <v>24</v>
      </c>
      <c r="AZ16">
        <f>AVERAGE(AZ4:AZ15)</f>
        <v>2.8875000000000006</v>
      </c>
      <c r="BA16">
        <f>AVERAGE(BA4:BA15)</f>
        <v>2.8875000000000006</v>
      </c>
      <c r="CB16" s="8" t="s">
        <v>24</v>
      </c>
      <c r="CC16">
        <f>AVERAGE(CC4:CC15)</f>
        <v>3</v>
      </c>
      <c r="CD16">
        <f>AVERAGE(CD4:CD15)</f>
        <v>3</v>
      </c>
      <c r="DD16" s="8" t="s">
        <v>24</v>
      </c>
      <c r="DE16">
        <f>AVERAGE(DE4:DE15)</f>
        <v>2.88</v>
      </c>
      <c r="DF16">
        <f>AVERAGE(DF4:DF15)</f>
        <v>2.88</v>
      </c>
    </row>
    <row r="17" spans="1:110" x14ac:dyDescent="0.3">
      <c r="A17" s="8" t="s">
        <v>37</v>
      </c>
      <c r="B17">
        <f>BF9</f>
        <v>0.93787628728564676</v>
      </c>
      <c r="X17" s="8" t="s">
        <v>29</v>
      </c>
      <c r="Y17">
        <f>TANH(Y16)</f>
        <v>0.99441487958418984</v>
      </c>
      <c r="AZ17" s="8" t="s">
        <v>29</v>
      </c>
      <c r="BA17">
        <f>TANH(BA16)</f>
        <v>0.99381081712967634</v>
      </c>
      <c r="CC17" s="8" t="s">
        <v>29</v>
      </c>
      <c r="CD17">
        <f>TANH(CD16)</f>
        <v>0.99505475368673058</v>
      </c>
      <c r="DE17" s="8" t="s">
        <v>29</v>
      </c>
      <c r="DF17">
        <f>TANH(DF16)</f>
        <v>0.99371757343034117</v>
      </c>
    </row>
    <row r="18" spans="1:110" x14ac:dyDescent="0.3">
      <c r="A18" s="8" t="s">
        <v>23</v>
      </c>
      <c r="B18">
        <f>CI9</f>
        <v>0.93138776882178842</v>
      </c>
    </row>
    <row r="19" spans="1:110" x14ac:dyDescent="0.3">
      <c r="A19" s="8" t="s">
        <v>38</v>
      </c>
      <c r="B19">
        <f>DK9</f>
        <v>0.93767372386547232</v>
      </c>
    </row>
    <row r="20" spans="1:110" x14ac:dyDescent="0.3">
      <c r="A20" s="8" t="s">
        <v>20</v>
      </c>
      <c r="B20" s="14">
        <f>(B16*0.25+B17*0.25+B18*0.25+B19*0.25)</f>
        <v>0.93655522457801443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9D6C-F42F-473F-A875-A2A56BF9686B}">
  <dimension ref="A1:DK20"/>
  <sheetViews>
    <sheetView workbookViewId="0">
      <selection activeCell="BP5" sqref="BP5"/>
    </sheetView>
  </sheetViews>
  <sheetFormatPr defaultRowHeight="14.4" x14ac:dyDescent="0.3"/>
  <cols>
    <col min="1" max="1" width="16" customWidth="1"/>
    <col min="2" max="2" width="23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20</v>
      </c>
      <c r="B2" t="s">
        <v>58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0.14000000000000001</v>
      </c>
      <c r="L4">
        <f>E4*(H4-I4*(J4+K4))</f>
        <v>0.92999999999999994</v>
      </c>
      <c r="M4">
        <f>TANH(L4/E4)</f>
        <v>0.73059389609594372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0.46</v>
      </c>
      <c r="X4">
        <f>N4*O4*(P4+Q4+T4-U4*(V4+W4))</f>
        <v>2.77</v>
      </c>
      <c r="Y4">
        <f>(X4/N4)</f>
        <v>2.77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1.7226538068647663</v>
      </c>
      <c r="AF4">
        <v>1</v>
      </c>
      <c r="AG4">
        <v>1</v>
      </c>
      <c r="AH4">
        <v>1</v>
      </c>
      <c r="AI4">
        <v>1</v>
      </c>
      <c r="AJ4">
        <v>1</v>
      </c>
      <c r="AK4">
        <v>0.5</v>
      </c>
      <c r="AL4">
        <v>1E-3</v>
      </c>
      <c r="AM4">
        <v>0.1</v>
      </c>
      <c r="AN4">
        <f>AG4*(AJ4-AK4*(AL4+AM4))</f>
        <v>0.94950000000000001</v>
      </c>
      <c r="AO4">
        <f>TANH(AN4/AG4)</f>
        <v>0.73955660701453807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0.8</v>
      </c>
      <c r="AZ4">
        <f>AP4*AQ4*(AR4+AS4+AV4-AW4*(AX4+AY4))</f>
        <v>2.6</v>
      </c>
      <c r="BA4">
        <f>(AZ4/AP4)</f>
        <v>2.6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1.7285840092156373</v>
      </c>
      <c r="BI4">
        <v>1</v>
      </c>
      <c r="BJ4">
        <v>1</v>
      </c>
      <c r="BK4">
        <v>1</v>
      </c>
      <c r="BL4">
        <v>1</v>
      </c>
      <c r="BM4">
        <v>1</v>
      </c>
      <c r="BN4">
        <v>0.5</v>
      </c>
      <c r="BO4">
        <v>0</v>
      </c>
      <c r="BP4">
        <v>0.12</v>
      </c>
      <c r="BQ4">
        <f>BJ4*(BM4-BN4*(BO4+BP4))</f>
        <v>0.94</v>
      </c>
      <c r="BR4">
        <f>TANH(BQ4/BJ4)</f>
        <v>0.73522225291586907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0.5</v>
      </c>
      <c r="CC4">
        <f>BS4*BT4*(BU4+BV4+BY4-BZ4*(CA4+CB4))</f>
        <v>2.75</v>
      </c>
      <c r="CD4">
        <f>(CC4/BS4)</f>
        <v>2.75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1.7270819774840769</v>
      </c>
      <c r="CK4">
        <v>1</v>
      </c>
      <c r="CL4">
        <v>1</v>
      </c>
      <c r="CM4">
        <v>0.99</v>
      </c>
      <c r="CN4">
        <v>1</v>
      </c>
      <c r="CO4">
        <v>0.99</v>
      </c>
      <c r="CP4">
        <v>0.5</v>
      </c>
      <c r="CQ4">
        <v>8.9999999999999993E-3</v>
      </c>
      <c r="CR4">
        <v>0.1</v>
      </c>
      <c r="CS4">
        <f>CL4*(CO4-CP4*(CQ4+CR4))</f>
        <v>0.9355</v>
      </c>
      <c r="CT4">
        <f>TANH(CS4/CL4)</f>
        <v>0.73314788680257126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0.1</v>
      </c>
      <c r="DE4">
        <f>CU4*CV4*(CW4+CX4+DA4-DB4*(DC4+DD4))</f>
        <v>2.95</v>
      </c>
      <c r="DF4">
        <f>(DE4/CU4)</f>
        <v>2.95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1.727683965276549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0.24</v>
      </c>
      <c r="X5">
        <f t="shared" ref="X5:X9" si="0">N5*O5*(P5+Q5+T5-U5*(V5+W5))</f>
        <v>2.88</v>
      </c>
      <c r="Y5">
        <f t="shared" ref="Y5:Y9" si="1">(X5/N5)</f>
        <v>2.88</v>
      </c>
      <c r="AP5">
        <v>1</v>
      </c>
      <c r="AW5">
        <v>0.5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0.14000000000000001</v>
      </c>
      <c r="X6">
        <f t="shared" si="0"/>
        <v>2.93</v>
      </c>
      <c r="Y6">
        <f t="shared" si="1"/>
        <v>2.93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0.5</v>
      </c>
      <c r="V7">
        <v>0</v>
      </c>
      <c r="W7">
        <v>0.13</v>
      </c>
      <c r="X7">
        <f t="shared" si="0"/>
        <v>2.9350000000000001</v>
      </c>
      <c r="Y7">
        <f t="shared" si="1"/>
        <v>2.9350000000000001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O8">
        <v>1</v>
      </c>
      <c r="P8">
        <v>0.75</v>
      </c>
      <c r="Q8">
        <v>1</v>
      </c>
      <c r="R8">
        <v>1</v>
      </c>
      <c r="S8">
        <v>0.75</v>
      </c>
      <c r="T8">
        <v>0.85</v>
      </c>
      <c r="U8">
        <v>0.5</v>
      </c>
      <c r="V8">
        <v>0.4</v>
      </c>
      <c r="W8">
        <v>0.4</v>
      </c>
      <c r="X8">
        <f t="shared" si="0"/>
        <v>2.2000000000000002</v>
      </c>
      <c r="Y8">
        <f t="shared" si="1"/>
        <v>2.2000000000000002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0.5</v>
      </c>
      <c r="V9">
        <v>0</v>
      </c>
      <c r="W9">
        <v>0.28000000000000003</v>
      </c>
      <c r="X9">
        <f t="shared" si="0"/>
        <v>2.86</v>
      </c>
      <c r="Y9">
        <f t="shared" si="1"/>
        <v>2.86</v>
      </c>
      <c r="AD9" s="14">
        <f>TANH(AD4)</f>
        <v>0.93818179024217552</v>
      </c>
      <c r="AP9">
        <v>1</v>
      </c>
      <c r="AW9">
        <v>0.5</v>
      </c>
      <c r="BF9" s="14">
        <f>TANH(BF4)</f>
        <v>0.93888837755495735</v>
      </c>
      <c r="BS9">
        <v>1</v>
      </c>
      <c r="BZ9">
        <v>0.5</v>
      </c>
      <c r="CI9" s="14">
        <f>TANH(CI4)</f>
        <v>0.9387101526903352</v>
      </c>
      <c r="CU9">
        <v>1</v>
      </c>
      <c r="DB9">
        <v>0.5</v>
      </c>
      <c r="DK9" s="14">
        <f>TANH(DK4)</f>
        <v>0.93878164242891815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0.93818179024217552</v>
      </c>
      <c r="W16" s="8" t="s">
        <v>24</v>
      </c>
      <c r="X16">
        <f>AVERAGE(X4:X15)</f>
        <v>2.7624999999999997</v>
      </c>
      <c r="Y16">
        <f>AVERAGE(Y4:Y15)</f>
        <v>2.7624999999999997</v>
      </c>
      <c r="AY16" s="8" t="s">
        <v>24</v>
      </c>
      <c r="AZ16">
        <f>AVERAGE(AZ4:AZ15)</f>
        <v>2.6</v>
      </c>
      <c r="BA16">
        <f>AVERAGE(BA4:BA15)</f>
        <v>2.6</v>
      </c>
      <c r="CB16" s="8" t="s">
        <v>24</v>
      </c>
      <c r="CC16">
        <f>AVERAGE(CC4:CC15)</f>
        <v>2.75</v>
      </c>
      <c r="CD16">
        <f>AVERAGE(CD4:CD15)</f>
        <v>2.75</v>
      </c>
      <c r="DD16" s="8" t="s">
        <v>24</v>
      </c>
      <c r="DE16">
        <f>AVERAGE(DE4:DE15)</f>
        <v>2.95</v>
      </c>
      <c r="DF16">
        <f>AVERAGE(DF4:DF15)</f>
        <v>2.95</v>
      </c>
    </row>
    <row r="17" spans="1:110" x14ac:dyDescent="0.3">
      <c r="A17" s="8" t="s">
        <v>37</v>
      </c>
      <c r="B17">
        <f>BF9</f>
        <v>0.93888837755495735</v>
      </c>
      <c r="X17" s="8" t="s">
        <v>29</v>
      </c>
      <c r="Y17">
        <f>TANH(Y16)</f>
        <v>0.99205991076882261</v>
      </c>
      <c r="AZ17" s="8" t="s">
        <v>29</v>
      </c>
      <c r="BA17">
        <f>TANH(BA16)</f>
        <v>0.9890274022010993</v>
      </c>
      <c r="CC17" s="8" t="s">
        <v>29</v>
      </c>
      <c r="CD17">
        <f>TANH(CD16)</f>
        <v>0.99185972456820781</v>
      </c>
      <c r="DE17" s="8" t="s">
        <v>29</v>
      </c>
      <c r="DF17">
        <f>TANH(DF16)</f>
        <v>0.99453607847397774</v>
      </c>
    </row>
    <row r="18" spans="1:110" x14ac:dyDescent="0.3">
      <c r="A18" s="8" t="s">
        <v>23</v>
      </c>
      <c r="B18">
        <f>CI9</f>
        <v>0.9387101526903352</v>
      </c>
    </row>
    <row r="19" spans="1:110" x14ac:dyDescent="0.3">
      <c r="A19" s="8" t="s">
        <v>38</v>
      </c>
      <c r="B19">
        <f>DK9</f>
        <v>0.93878164242891815</v>
      </c>
    </row>
    <row r="20" spans="1:110" x14ac:dyDescent="0.3">
      <c r="A20" s="8" t="s">
        <v>20</v>
      </c>
      <c r="B20" s="14">
        <f>(B16*0.25+B17*0.25+B18*0.25+B19*0.25)</f>
        <v>0.9386404907290965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5BBD-00CF-4042-B5E9-A4A27864AC39}">
  <dimension ref="A1:DK20"/>
  <sheetViews>
    <sheetView workbookViewId="0">
      <selection activeCell="W7" sqref="W7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21</v>
      </c>
      <c r="B2" t="s">
        <v>59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0.7</v>
      </c>
      <c r="G4">
        <v>1</v>
      </c>
      <c r="H4">
        <v>0.82</v>
      </c>
      <c r="I4">
        <v>0.5</v>
      </c>
      <c r="J4">
        <v>0.35</v>
      </c>
      <c r="K4">
        <v>0.17</v>
      </c>
      <c r="L4">
        <f>E4*(H4-I4*(J4+K4))</f>
        <v>0.55999999999999994</v>
      </c>
      <c r="M4">
        <f>TANH(L4/E4)</f>
        <v>0.5079774328978961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0.31</v>
      </c>
      <c r="X4">
        <f>N4*O4*(P4+Q4+T4-U4*(V4+W4))</f>
        <v>2.8450000000000002</v>
      </c>
      <c r="Y4">
        <f>(X4/N4)</f>
        <v>2.8450000000000002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1.5016740960756965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1E-4</v>
      </c>
      <c r="AM4">
        <v>0.12</v>
      </c>
      <c r="AN4">
        <f>AG4*(AJ4-AK4*(AL4+AM4))</f>
        <v>0.92994999999999994</v>
      </c>
      <c r="AO4">
        <f>TANH(AN4/AG4)</f>
        <v>0.73057058361641602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0.31</v>
      </c>
      <c r="AZ4">
        <f>AP4*AQ4*(AR4+AS4+AV4-AW4*(AX4+AY4))</f>
        <v>2.8450000000000002</v>
      </c>
      <c r="BA4">
        <f>(AZ4/AP4)</f>
        <v>2.8450000000000002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1.724350473822355</v>
      </c>
      <c r="BI4">
        <v>1</v>
      </c>
      <c r="BJ4">
        <v>1</v>
      </c>
      <c r="BK4">
        <v>0.13</v>
      </c>
      <c r="BL4">
        <v>1</v>
      </c>
      <c r="BM4">
        <v>0.23</v>
      </c>
      <c r="BN4">
        <v>0.5</v>
      </c>
      <c r="BO4">
        <v>1</v>
      </c>
      <c r="BP4">
        <v>0.86</v>
      </c>
      <c r="BQ4">
        <f>BJ4*(BM4-BN4*(BO4+BP4))</f>
        <v>-0.7</v>
      </c>
      <c r="BR4">
        <f>TANH(BQ4/BJ4)</f>
        <v>-0.60436777711716361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0.5</v>
      </c>
      <c r="CC4">
        <f>BS4*BT4*(BU4+BV4+BY4-BZ4*(CA4+CB4))</f>
        <v>2.75</v>
      </c>
      <c r="CD4">
        <f>(CC4/BS4)</f>
        <v>2.75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0.38749194745104421</v>
      </c>
      <c r="CK4">
        <v>1</v>
      </c>
      <c r="CL4">
        <v>1</v>
      </c>
      <c r="CM4">
        <v>0.98</v>
      </c>
      <c r="CN4">
        <v>1</v>
      </c>
      <c r="CO4">
        <v>0.99</v>
      </c>
      <c r="CP4">
        <v>0.5</v>
      </c>
      <c r="CQ4">
        <v>0.02</v>
      </c>
      <c r="CR4">
        <v>0.12</v>
      </c>
      <c r="CS4">
        <f>CL4*(CO4-CP4*(CQ4+CR4))</f>
        <v>0.92</v>
      </c>
      <c r="CT4">
        <f>TANH(CS4/CL4)</f>
        <v>0.72589741484908077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0.4</v>
      </c>
      <c r="DE4">
        <f>CU4*CV4*(CW4+CX4+DA4-DB4*(DC4+DD4))</f>
        <v>2.8</v>
      </c>
      <c r="DF4">
        <f>(DE4/CU4)</f>
        <v>2.8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1.7185289350502087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0.23</v>
      </c>
      <c r="X5">
        <f t="shared" ref="X5:X6" si="0">N5*O5*(P5+Q5+T5-U5*(V5+W5))</f>
        <v>2.8849999999999998</v>
      </c>
      <c r="Y5">
        <f t="shared" ref="Y5:Y6" si="1">(X5/N5)</f>
        <v>2.8849999999999998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0.23</v>
      </c>
      <c r="AZ5">
        <f t="shared" ref="AZ5:AZ7" si="2">AP5*AQ5*(AR5+AS5+AV5-AW5*(AX5+AY5))</f>
        <v>2.8849999999999998</v>
      </c>
      <c r="BA5">
        <f t="shared" ref="BA5:BA7" si="3">(AZ5/AP5)</f>
        <v>2.8849999999999998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0.19</v>
      </c>
      <c r="X6">
        <f t="shared" si="0"/>
        <v>2.9049999999999998</v>
      </c>
      <c r="Y6">
        <f t="shared" si="1"/>
        <v>2.9049999999999998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0.22</v>
      </c>
      <c r="AZ6">
        <f t="shared" si="2"/>
        <v>2.89</v>
      </c>
      <c r="BA6">
        <f t="shared" si="3"/>
        <v>2.89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0.5</v>
      </c>
      <c r="AX7">
        <v>0</v>
      </c>
      <c r="AY7">
        <v>0.16</v>
      </c>
      <c r="AZ7">
        <f t="shared" si="2"/>
        <v>2.92</v>
      </c>
      <c r="BA7">
        <f t="shared" si="3"/>
        <v>2.92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0.90545031592123482</v>
      </c>
      <c r="AP9">
        <v>1</v>
      </c>
      <c r="AW9">
        <v>0.5</v>
      </c>
      <c r="BF9" s="14">
        <f>TANH(BF4)</f>
        <v>0.93838475300507962</v>
      </c>
      <c r="BS9">
        <v>1</v>
      </c>
      <c r="BZ9">
        <v>0.5</v>
      </c>
      <c r="CI9" s="14">
        <f>TANH(CI4)</f>
        <v>0.36919604572706732</v>
      </c>
      <c r="CU9">
        <v>1</v>
      </c>
      <c r="DB9">
        <v>0.5</v>
      </c>
      <c r="DK9" s="14">
        <f>TANH(DK4)</f>
        <v>0.93768565183877506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0.90545031592123482</v>
      </c>
      <c r="W16" s="8" t="s">
        <v>24</v>
      </c>
      <c r="X16">
        <f>AVERAGE(X4:X15)</f>
        <v>2.8783333333333334</v>
      </c>
      <c r="Y16">
        <f>AVERAGE(Y4:Y15)</f>
        <v>2.8783333333333334</v>
      </c>
      <c r="AY16" s="8" t="s">
        <v>24</v>
      </c>
      <c r="AZ16">
        <f>AVERAGE(AZ4:AZ15)</f>
        <v>2.8850000000000002</v>
      </c>
      <c r="BA16">
        <f>AVERAGE(BA4:BA15)</f>
        <v>2.8850000000000002</v>
      </c>
      <c r="CB16" s="8" t="s">
        <v>24</v>
      </c>
      <c r="CC16">
        <f>AVERAGE(CC4:CC15)</f>
        <v>2.75</v>
      </c>
      <c r="CD16">
        <f>AVERAGE(CD4:CD15)</f>
        <v>2.75</v>
      </c>
      <c r="DD16" s="8" t="s">
        <v>24</v>
      </c>
      <c r="DE16">
        <f>AVERAGE(DE4:DE15)</f>
        <v>2.8</v>
      </c>
      <c r="DF16">
        <f>AVERAGE(DF4:DF15)</f>
        <v>2.8</v>
      </c>
    </row>
    <row r="17" spans="1:110" x14ac:dyDescent="0.3">
      <c r="A17" s="8" t="s">
        <v>37</v>
      </c>
      <c r="B17">
        <f>BF9</f>
        <v>0.93838475300507962</v>
      </c>
      <c r="X17" s="8" t="s">
        <v>29</v>
      </c>
      <c r="Y17">
        <f>TANH(Y16)</f>
        <v>0.99369666317780037</v>
      </c>
      <c r="AZ17" s="8" t="s">
        <v>29</v>
      </c>
      <c r="BA17">
        <f>TANH(BA16)</f>
        <v>0.99377989020593882</v>
      </c>
      <c r="CC17" s="8" t="s">
        <v>29</v>
      </c>
      <c r="CD17">
        <f>TANH(CD16)</f>
        <v>0.99185972456820781</v>
      </c>
      <c r="DE17" s="8" t="s">
        <v>29</v>
      </c>
      <c r="DF17">
        <f>TANH(DF16)</f>
        <v>0.99263152020112788</v>
      </c>
    </row>
    <row r="18" spans="1:110" x14ac:dyDescent="0.3">
      <c r="A18" s="8" t="s">
        <v>23</v>
      </c>
      <c r="B18">
        <f>CI9</f>
        <v>0.36919604572706732</v>
      </c>
    </row>
    <row r="19" spans="1:110" x14ac:dyDescent="0.3">
      <c r="A19" s="8" t="s">
        <v>38</v>
      </c>
      <c r="B19">
        <f>DK9</f>
        <v>0.93768565183877506</v>
      </c>
    </row>
    <row r="20" spans="1:110" x14ac:dyDescent="0.3">
      <c r="A20" s="8" t="s">
        <v>20</v>
      </c>
      <c r="B20" s="14">
        <f>(B16*0.25+B17*0.25+B18*0.25+B19*0.25)</f>
        <v>0.78767919162303923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6D7C-4C88-492F-BE3D-0B151EBC686F}">
  <dimension ref="A1:DK20"/>
  <sheetViews>
    <sheetView topLeftCell="B1" workbookViewId="0">
      <selection activeCell="V5" sqref="V5:Y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22</v>
      </c>
      <c r="B2" t="s">
        <v>60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0.19</v>
      </c>
      <c r="L4">
        <f>E4*(H4-I4*(J4+K4))</f>
        <v>0.90500000000000003</v>
      </c>
      <c r="M4">
        <f>TANH(L4/E4)</f>
        <v>0.7187237485317316</v>
      </c>
      <c r="N4">
        <v>1</v>
      </c>
      <c r="O4">
        <v>1</v>
      </c>
      <c r="P4">
        <v>1</v>
      </c>
      <c r="Q4">
        <v>1</v>
      </c>
      <c r="R4">
        <v>0.93</v>
      </c>
      <c r="S4">
        <v>0.93</v>
      </c>
      <c r="T4">
        <v>0.93</v>
      </c>
      <c r="U4">
        <v>0.5</v>
      </c>
      <c r="V4">
        <v>0.03</v>
      </c>
      <c r="W4">
        <v>0.12</v>
      </c>
      <c r="X4">
        <f>N4*O4*(P4+Q4+T4-U4*(V4+W4))</f>
        <v>2.855</v>
      </c>
      <c r="Y4">
        <f>(X4/N4)</f>
        <v>2.855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1.7121202785755569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5.0000000000000001E-4</v>
      </c>
      <c r="AM4">
        <v>0.11</v>
      </c>
      <c r="AN4">
        <f>AG4*(AJ4-AK4*(AL4+AM4))</f>
        <v>0.93474999999999997</v>
      </c>
      <c r="AO4">
        <f>TANH(AN4/AG4)</f>
        <v>0.73280082540008706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0.35</v>
      </c>
      <c r="AZ4">
        <f>AP4*AQ4*(AR4+AS4+AV4-AW4*(AX4+AY4))</f>
        <v>2.8250000000000002</v>
      </c>
      <c r="BA4">
        <f>(AZ4/AP4)</f>
        <v>2.8250000000000002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1.7257904509599542</v>
      </c>
      <c r="BI4">
        <v>1</v>
      </c>
      <c r="BJ4">
        <v>1</v>
      </c>
      <c r="BK4">
        <v>0.15</v>
      </c>
      <c r="BL4">
        <v>1</v>
      </c>
      <c r="BM4">
        <v>0.25</v>
      </c>
      <c r="BN4">
        <v>0.5</v>
      </c>
      <c r="BO4">
        <v>1</v>
      </c>
      <c r="BP4">
        <v>0.75</v>
      </c>
      <c r="BQ4">
        <f>BJ4*(BM4-BN4*(BO4+BP4))</f>
        <v>-0.625</v>
      </c>
      <c r="BR4">
        <f>TANH(BQ4/BJ4)</f>
        <v>-0.55459972234938226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0.28000000000000003</v>
      </c>
      <c r="CC4">
        <f>BS4*BT4*(BU4+BV4+BY4-BZ4*(CA4+CB4))</f>
        <v>2.86</v>
      </c>
      <c r="CD4">
        <f>(CC4/BS4)</f>
        <v>2.86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0.43886229852734038</v>
      </c>
      <c r="CK4">
        <v>1</v>
      </c>
      <c r="CL4">
        <v>1</v>
      </c>
      <c r="CM4">
        <v>1</v>
      </c>
      <c r="CN4">
        <v>1</v>
      </c>
      <c r="CO4">
        <v>1</v>
      </c>
      <c r="CP4">
        <v>0.5</v>
      </c>
      <c r="CQ4">
        <v>0</v>
      </c>
      <c r="CR4">
        <v>0.15</v>
      </c>
      <c r="CS4">
        <f>CL4*(CO4-CP4*(CQ4+CR4))</f>
        <v>0.92500000000000004</v>
      </c>
      <c r="CT4">
        <f>TANH(CS4/CL4)</f>
        <v>0.72825420598181145</v>
      </c>
      <c r="CU4">
        <v>1</v>
      </c>
      <c r="CV4">
        <v>1</v>
      </c>
      <c r="CW4">
        <v>1</v>
      </c>
      <c r="CX4">
        <v>1</v>
      </c>
      <c r="CY4">
        <v>0.5</v>
      </c>
      <c r="CZ4">
        <v>0.5</v>
      </c>
      <c r="DA4">
        <v>0.5</v>
      </c>
      <c r="DB4">
        <v>0.5</v>
      </c>
      <c r="DC4">
        <v>0.03</v>
      </c>
      <c r="DD4">
        <v>0.27</v>
      </c>
      <c r="DE4">
        <f>CU4*CV4*(CW4+CX4+DA4-DB4*(DC4+DD4))</f>
        <v>2.35</v>
      </c>
      <c r="DF4">
        <f>(DE4/CU4)</f>
        <v>2.35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1.7102276086761159</v>
      </c>
    </row>
    <row r="5" spans="1:115" x14ac:dyDescent="0.3">
      <c r="N5">
        <v>1</v>
      </c>
      <c r="U5">
        <v>0.5</v>
      </c>
      <c r="AP5">
        <v>1</v>
      </c>
      <c r="AW5">
        <v>0.5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0.93690716715562272</v>
      </c>
      <c r="AP9">
        <v>1</v>
      </c>
      <c r="AW9">
        <v>0.5</v>
      </c>
      <c r="BF9" s="14">
        <f>TANH(BF4)</f>
        <v>0.93855650311770744</v>
      </c>
      <c r="BS9">
        <v>1</v>
      </c>
      <c r="BZ9">
        <v>0.5</v>
      </c>
      <c r="CI9" s="14">
        <f>TANH(CI4)</f>
        <v>0.41270095979906041</v>
      </c>
      <c r="CU9">
        <v>1</v>
      </c>
      <c r="DB9">
        <v>0.5</v>
      </c>
      <c r="DK9" s="14">
        <f>TANH(DK4)</f>
        <v>0.93667546291174875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0.93690716715562272</v>
      </c>
      <c r="W16" s="8" t="s">
        <v>24</v>
      </c>
      <c r="X16">
        <f>AVERAGE(X4:X15)</f>
        <v>2.855</v>
      </c>
      <c r="Y16">
        <f>AVERAGE(Y4:Y15)</f>
        <v>2.855</v>
      </c>
      <c r="AY16" s="8" t="s">
        <v>24</v>
      </c>
      <c r="AZ16">
        <f>AVERAGE(AZ4:AZ15)</f>
        <v>2.8250000000000002</v>
      </c>
      <c r="BA16">
        <f>AVERAGE(BA4:BA15)</f>
        <v>2.8250000000000002</v>
      </c>
      <c r="CB16" s="8" t="s">
        <v>24</v>
      </c>
      <c r="CC16">
        <f>AVERAGE(CC4:CC15)</f>
        <v>2.86</v>
      </c>
      <c r="CD16">
        <f>AVERAGE(CD4:CD15)</f>
        <v>2.86</v>
      </c>
      <c r="DD16" s="8" t="s">
        <v>24</v>
      </c>
      <c r="DE16">
        <f>AVERAGE(DE4:DE15)</f>
        <v>2.35</v>
      </c>
      <c r="DF16">
        <f>AVERAGE(DF4:DF15)</f>
        <v>2.35</v>
      </c>
    </row>
    <row r="17" spans="1:110" x14ac:dyDescent="0.3">
      <c r="A17" s="8" t="s">
        <v>37</v>
      </c>
      <c r="B17">
        <f>BF9</f>
        <v>0.93855650311770744</v>
      </c>
      <c r="X17" s="8" t="s">
        <v>29</v>
      </c>
      <c r="Y17">
        <f>TANH(Y16)</f>
        <v>0.99339653004382522</v>
      </c>
      <c r="AZ17" s="8" t="s">
        <v>29</v>
      </c>
      <c r="BA17">
        <f>TANH(BA16)</f>
        <v>0.99298962555986714</v>
      </c>
      <c r="CC17" s="8" t="s">
        <v>29</v>
      </c>
      <c r="CD17">
        <f>TANH(CD16)</f>
        <v>0.99346202087672264</v>
      </c>
      <c r="DE17" s="8" t="s">
        <v>29</v>
      </c>
      <c r="DF17">
        <f>TANH(DF16)</f>
        <v>0.98197340269430444</v>
      </c>
    </row>
    <row r="18" spans="1:110" x14ac:dyDescent="0.3">
      <c r="A18" s="8" t="s">
        <v>23</v>
      </c>
      <c r="B18">
        <f>CI9</f>
        <v>0.41270095979906041</v>
      </c>
    </row>
    <row r="19" spans="1:110" x14ac:dyDescent="0.3">
      <c r="A19" s="8" t="s">
        <v>38</v>
      </c>
      <c r="B19">
        <f>DK9</f>
        <v>0.93667546291174875</v>
      </c>
    </row>
    <row r="20" spans="1:110" x14ac:dyDescent="0.3">
      <c r="A20" s="8" t="s">
        <v>20</v>
      </c>
      <c r="B20" s="14">
        <f>(B16*0.25+B17*0.25+B18*0.25+B19*0.25)</f>
        <v>0.80621002324603475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49C6-F618-4555-9726-074CD19369FD}">
  <dimension ref="A1:DK20"/>
  <sheetViews>
    <sheetView topLeftCell="F1" workbookViewId="0">
      <selection activeCell="Q4" sqref="Q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23</v>
      </c>
      <c r="B2" t="s">
        <v>61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0.93</v>
      </c>
      <c r="G4">
        <v>0.93</v>
      </c>
      <c r="H4">
        <v>0.93</v>
      </c>
      <c r="I4">
        <v>0.5</v>
      </c>
      <c r="J4">
        <v>0.01</v>
      </c>
      <c r="K4">
        <v>0.1</v>
      </c>
      <c r="L4">
        <f>E4*(H4-I4*(J4+K4))</f>
        <v>0.875</v>
      </c>
      <c r="M4">
        <f>TANH(L4/E4)</f>
        <v>0.70390560393662105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</v>
      </c>
      <c r="X4">
        <f>N4*O4*(P4+Q4+T4-U4*(V4+W4))</f>
        <v>3</v>
      </c>
      <c r="Y4">
        <f>(X4/N4)</f>
        <v>3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1.6989603576233516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0.01</v>
      </c>
      <c r="AM4">
        <v>0.1</v>
      </c>
      <c r="AN4">
        <f>AG4*(AJ4-AK4*(AL4+AM4))</f>
        <v>0.93499999999999994</v>
      </c>
      <c r="AO4">
        <f>TANH(AN4/AG4)</f>
        <v>0.73291655493357499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0.12</v>
      </c>
      <c r="AZ4">
        <f>AP4*AQ4*(AR4+AS4+AV4-AW4*(AX4+AY4))</f>
        <v>2.94</v>
      </c>
      <c r="BA4">
        <f>(AZ4/AP4)</f>
        <v>2.94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1.7262966103610764</v>
      </c>
      <c r="BI4">
        <v>1</v>
      </c>
      <c r="BJ4">
        <v>1</v>
      </c>
      <c r="BK4">
        <v>1</v>
      </c>
      <c r="BL4">
        <v>1</v>
      </c>
      <c r="BM4">
        <v>1</v>
      </c>
      <c r="BN4">
        <v>0.5</v>
      </c>
      <c r="BO4">
        <v>0</v>
      </c>
      <c r="BP4">
        <v>0.12</v>
      </c>
      <c r="BQ4">
        <f>BJ4*(BM4-BN4*(BO4+BP4))</f>
        <v>0.94</v>
      </c>
      <c r="BR4">
        <f>TANH(BQ4/BJ4)</f>
        <v>0.73522225291586907</v>
      </c>
      <c r="BS4">
        <v>1</v>
      </c>
      <c r="BT4">
        <v>1</v>
      </c>
      <c r="BU4">
        <v>1</v>
      </c>
      <c r="BV4">
        <v>1</v>
      </c>
      <c r="BW4">
        <v>0.8</v>
      </c>
      <c r="BX4">
        <v>0.8</v>
      </c>
      <c r="BY4">
        <v>0.8</v>
      </c>
      <c r="BZ4">
        <v>0.5</v>
      </c>
      <c r="CA4">
        <v>2E-3</v>
      </c>
      <c r="CB4">
        <v>0.18</v>
      </c>
      <c r="CC4">
        <f>BS4*BT4*(BU4+BV4+BY4-BZ4*(CA4+CB4))</f>
        <v>2.7089999999999996</v>
      </c>
      <c r="CD4">
        <f>(CC4/BS4)</f>
        <v>2.7089999999999996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1.726389415864948</v>
      </c>
      <c r="CK4">
        <v>1</v>
      </c>
      <c r="CL4">
        <v>1</v>
      </c>
      <c r="CM4">
        <v>0.98</v>
      </c>
      <c r="CN4">
        <v>0.98</v>
      </c>
      <c r="CO4">
        <v>0.98</v>
      </c>
      <c r="CP4">
        <v>0.5</v>
      </c>
      <c r="CQ4">
        <v>3.0000000000000001E-3</v>
      </c>
      <c r="CR4">
        <v>0.13</v>
      </c>
      <c r="CS4">
        <f>CL4*(CO4-CP4*(CQ4+CR4))</f>
        <v>0.91349999999999998</v>
      </c>
      <c r="CT4">
        <f>TANH(CS4/CL4)</f>
        <v>0.72280790690136754</v>
      </c>
      <c r="CU4">
        <v>1</v>
      </c>
      <c r="CV4">
        <v>1</v>
      </c>
      <c r="CW4">
        <v>1</v>
      </c>
      <c r="CX4">
        <v>1</v>
      </c>
      <c r="CY4">
        <v>0.5</v>
      </c>
      <c r="CZ4">
        <v>0.5</v>
      </c>
      <c r="DA4">
        <v>0.5</v>
      </c>
      <c r="DB4">
        <v>0.5</v>
      </c>
      <c r="DC4">
        <v>0.06</v>
      </c>
      <c r="DD4">
        <v>0.23</v>
      </c>
      <c r="DE4">
        <f>CU4*CV4*(CW4+CX4+DA4-DB4*(DC4+DD4))</f>
        <v>2.355</v>
      </c>
      <c r="DF4">
        <f>(DE4/CU4)</f>
        <v>2.355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1.7097505415175243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0.35</v>
      </c>
      <c r="AZ5">
        <f t="shared" ref="AZ5:AZ7" si="0">AP5*AQ5*(AR5+AS5+AV5-AW5*(AX5+AY5))</f>
        <v>2.8250000000000002</v>
      </c>
      <c r="BA5">
        <f t="shared" ref="BA5:BA7" si="1">(AZ5/AP5)</f>
        <v>2.8250000000000002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0.62</v>
      </c>
      <c r="CZ5">
        <v>0.62</v>
      </c>
      <c r="DA5">
        <v>0.62</v>
      </c>
      <c r="DB5">
        <v>0.5</v>
      </c>
      <c r="DC5">
        <v>0.03</v>
      </c>
      <c r="DD5">
        <v>0.24</v>
      </c>
      <c r="DE5">
        <f t="shared" ref="DE5" si="2">CU5*CV5*(CW5+CX5+DA5-DB5*(DC5+DD5))</f>
        <v>2.4850000000000003</v>
      </c>
      <c r="DF5">
        <f t="shared" ref="DF5" si="3">(DE5/CU5)</f>
        <v>2.4850000000000003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0.4</v>
      </c>
      <c r="AZ6">
        <f t="shared" si="0"/>
        <v>2.8</v>
      </c>
      <c r="BA6">
        <f t="shared" si="1"/>
        <v>2.8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0.5</v>
      </c>
      <c r="CZ6">
        <v>0.5</v>
      </c>
      <c r="DA6">
        <v>0.5</v>
      </c>
      <c r="DB6">
        <v>0.5</v>
      </c>
      <c r="DC6">
        <v>0.06</v>
      </c>
      <c r="DD6">
        <v>0.22</v>
      </c>
      <c r="DE6">
        <f t="shared" ref="DE6:DE7" si="4">CU6*CV6*(CW6+CX6+DA6-DB6*(DC6+DD6))</f>
        <v>2.36</v>
      </c>
      <c r="DF6">
        <f t="shared" ref="DF6:DF7" si="5">(DE6/CU6)</f>
        <v>2.36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0.5</v>
      </c>
      <c r="AX7">
        <v>0</v>
      </c>
      <c r="AY7">
        <v>0.3</v>
      </c>
      <c r="AZ7">
        <f t="shared" si="0"/>
        <v>2.85</v>
      </c>
      <c r="BA7">
        <f t="shared" si="1"/>
        <v>2.85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0.5</v>
      </c>
      <c r="DC7">
        <v>0</v>
      </c>
      <c r="DD7">
        <v>0.3</v>
      </c>
      <c r="DE7">
        <f t="shared" si="4"/>
        <v>2.85</v>
      </c>
      <c r="DF7">
        <f t="shared" si="5"/>
        <v>2.85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0.9352789785776473</v>
      </c>
      <c r="AP9">
        <v>1</v>
      </c>
      <c r="AW9">
        <v>0.5</v>
      </c>
      <c r="BF9" s="14">
        <f>TANH(BF4)</f>
        <v>0.93861676398698857</v>
      </c>
      <c r="BS9">
        <v>1</v>
      </c>
      <c r="BZ9">
        <v>0.5</v>
      </c>
      <c r="CI9" s="14">
        <f>TANH(CI4)</f>
        <v>0.93862780674731772</v>
      </c>
      <c r="CU9">
        <v>1</v>
      </c>
      <c r="DB9">
        <v>0.5</v>
      </c>
      <c r="DK9" s="14">
        <f>TANH(DK4)</f>
        <v>0.93661692968411892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0.9352789785776473</v>
      </c>
      <c r="W16" s="8" t="s">
        <v>24</v>
      </c>
      <c r="X16">
        <f>AVERAGE(X4:X15)</f>
        <v>3</v>
      </c>
      <c r="Y16">
        <f>AVERAGE(Y4:Y15)</f>
        <v>3</v>
      </c>
      <c r="AY16" s="8" t="s">
        <v>24</v>
      </c>
      <c r="AZ16">
        <f>AVERAGE(AZ4:AZ15)</f>
        <v>2.8537500000000002</v>
      </c>
      <c r="BA16">
        <f>AVERAGE(BA4:BA15)</f>
        <v>2.8537500000000002</v>
      </c>
      <c r="CB16" s="8" t="s">
        <v>24</v>
      </c>
      <c r="CC16">
        <f>AVERAGE(CC4:CC15)</f>
        <v>2.7089999999999996</v>
      </c>
      <c r="CD16">
        <f>AVERAGE(CD4:CD15)</f>
        <v>2.7089999999999996</v>
      </c>
      <c r="DD16" s="8" t="s">
        <v>24</v>
      </c>
      <c r="DE16">
        <f>AVERAGE(DE4:DE15)</f>
        <v>2.5124999999999997</v>
      </c>
      <c r="DF16">
        <f>AVERAGE(DF4:DF15)</f>
        <v>2.5124999999999997</v>
      </c>
    </row>
    <row r="17" spans="1:110" x14ac:dyDescent="0.3">
      <c r="A17" s="8" t="s">
        <v>37</v>
      </c>
      <c r="B17">
        <f>BF9</f>
        <v>0.93861676398698857</v>
      </c>
      <c r="X17" s="8" t="s">
        <v>29</v>
      </c>
      <c r="Y17">
        <f>TANH(Y16)</f>
        <v>0.99505475368673058</v>
      </c>
      <c r="AZ17" s="8" t="s">
        <v>29</v>
      </c>
      <c r="BA17">
        <f>TANH(BA16)</f>
        <v>0.9933800554275013</v>
      </c>
      <c r="CC17" s="8" t="s">
        <v>29</v>
      </c>
      <c r="CD17">
        <f>TANH(CD16)</f>
        <v>0.99116716294907881</v>
      </c>
      <c r="DE17" s="8" t="s">
        <v>29</v>
      </c>
      <c r="DF17">
        <f>TANH(DF16)</f>
        <v>0.98694263461615661</v>
      </c>
    </row>
    <row r="18" spans="1:110" x14ac:dyDescent="0.3">
      <c r="A18" s="8" t="s">
        <v>23</v>
      </c>
      <c r="B18">
        <f>CI9</f>
        <v>0.93862780674731772</v>
      </c>
    </row>
    <row r="19" spans="1:110" x14ac:dyDescent="0.3">
      <c r="A19" s="8" t="s">
        <v>38</v>
      </c>
      <c r="B19">
        <f>DK9</f>
        <v>0.93661692968411892</v>
      </c>
    </row>
    <row r="20" spans="1:110" x14ac:dyDescent="0.3">
      <c r="A20" s="8" t="s">
        <v>20</v>
      </c>
      <c r="B20" s="14">
        <f>(B16*0.25+B17*0.25+B18*0.25+B19*0.25)</f>
        <v>0.93728511974901818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DDF0-2324-47DC-93C8-E93155743236}">
  <dimension ref="A1:DK20"/>
  <sheetViews>
    <sheetView workbookViewId="0">
      <selection activeCell="K5" sqref="K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24</v>
      </c>
      <c r="B2" t="s">
        <v>62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0.92</v>
      </c>
      <c r="G4">
        <v>1</v>
      </c>
      <c r="H4">
        <v>0.96</v>
      </c>
      <c r="I4">
        <v>0.5</v>
      </c>
      <c r="J4">
        <v>0.08</v>
      </c>
      <c r="K4">
        <v>0.14000000000000001</v>
      </c>
      <c r="L4">
        <f>E4*(H4-I4*(J4+K4))</f>
        <v>0.85</v>
      </c>
      <c r="M4">
        <f>TANH(L4/E4)</f>
        <v>0.69106946983293072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0.14000000000000001</v>
      </c>
      <c r="X4">
        <f>N4*O4*(P4+Q4+T4-U4*(V4+W4))</f>
        <v>2.93</v>
      </c>
      <c r="Y4">
        <f>(X4/N4)</f>
        <v>2.93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1.6853262115215299</v>
      </c>
      <c r="AF4">
        <v>1</v>
      </c>
      <c r="AG4">
        <v>1</v>
      </c>
      <c r="AH4">
        <v>0.99</v>
      </c>
      <c r="AI4">
        <v>1</v>
      </c>
      <c r="AJ4">
        <v>0.99</v>
      </c>
      <c r="AK4">
        <v>0.5</v>
      </c>
      <c r="AL4">
        <v>0.01</v>
      </c>
      <c r="AM4">
        <v>0.12</v>
      </c>
      <c r="AN4">
        <f>AG4*(AJ4-AK4*(AL4+AM4))</f>
        <v>0.92500000000000004</v>
      </c>
      <c r="AO4">
        <f>TANH(AN4/AG4)</f>
        <v>0.72825420598181145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0.22</v>
      </c>
      <c r="AZ4">
        <f>AP4*AQ4*(AR4+AS4+AV4-AW4*(AX4+AY4))</f>
        <v>2.89</v>
      </c>
      <c r="BA4">
        <f>(AZ4/AP4)</f>
        <v>2.89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1.7217896675037567</v>
      </c>
      <c r="BI4">
        <v>1</v>
      </c>
      <c r="BJ4">
        <v>1</v>
      </c>
      <c r="BK4">
        <v>1</v>
      </c>
      <c r="BL4">
        <v>0.95</v>
      </c>
      <c r="BM4">
        <v>0.96</v>
      </c>
      <c r="BN4">
        <v>0.5</v>
      </c>
      <c r="BO4">
        <v>0.06</v>
      </c>
      <c r="BP4">
        <v>0.1</v>
      </c>
      <c r="BQ4">
        <f>BJ4*(BM4-BN4*(BO4+BP4))</f>
        <v>0.88</v>
      </c>
      <c r="BR4">
        <f>TANH(BQ4/BJ4)</f>
        <v>0.70641932039723521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</v>
      </c>
      <c r="CC4">
        <f>BS4*BT4*(BU4+BV4+BY4-BZ4*(CA4+CB4))</f>
        <v>3</v>
      </c>
      <c r="CD4">
        <f>(CC4/BS4)</f>
        <v>3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1.7014740740839658</v>
      </c>
      <c r="CK4">
        <v>1</v>
      </c>
      <c r="CL4">
        <v>1</v>
      </c>
      <c r="CM4">
        <v>1</v>
      </c>
      <c r="CN4">
        <v>1</v>
      </c>
      <c r="CO4">
        <v>1</v>
      </c>
      <c r="CP4">
        <v>0.5</v>
      </c>
      <c r="CQ4">
        <v>0</v>
      </c>
      <c r="CR4">
        <v>0.14000000000000001</v>
      </c>
      <c r="CS4">
        <f>CL4*(CO4-CP4*(CQ4+CR4))</f>
        <v>0.92999999999999994</v>
      </c>
      <c r="CT4">
        <f>TANH(CS4/CL4)</f>
        <v>0.73059389609594372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0.27</v>
      </c>
      <c r="DE4">
        <f>CU4*CV4*(CW4+CX4+DA4-DB4*(DC4+DD4))</f>
        <v>2.8650000000000002</v>
      </c>
      <c r="DF4">
        <f>(DE4/CU4)</f>
        <v>2.8650000000000002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1.723513315654051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0.17</v>
      </c>
      <c r="X5">
        <f t="shared" ref="X5:X7" si="0">N5*O5*(P5+Q5+T5-U5*(V5+W5))</f>
        <v>2.915</v>
      </c>
      <c r="Y5">
        <f t="shared" ref="Y5:Y7" si="1">(X5/N5)</f>
        <v>2.915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6.0000000000000001E-3</v>
      </c>
      <c r="AY5">
        <v>0.15</v>
      </c>
      <c r="AZ5">
        <f t="shared" ref="AZ5:AZ6" si="2">AP5*AQ5*(AR5+AS5+AV5-AW5*(AX5+AY5))</f>
        <v>2.9220000000000002</v>
      </c>
      <c r="BA5">
        <f t="shared" ref="BA5:BA6" si="3">(AZ5/AP5)</f>
        <v>2.9220000000000002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0.45</v>
      </c>
      <c r="DE5">
        <f t="shared" ref="DE5" si="4">CU5*CV5*(CW5+CX5+DA5-DB5*(DC5+DD5))</f>
        <v>2.7749999999999999</v>
      </c>
      <c r="DF5">
        <f t="shared" ref="DF5" si="5">(DE5/CU5)</f>
        <v>2.7749999999999999</v>
      </c>
    </row>
    <row r="6" spans="1:115" x14ac:dyDescent="0.3"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0.5</v>
      </c>
      <c r="V6">
        <v>0</v>
      </c>
      <c r="W6">
        <v>0.19</v>
      </c>
      <c r="X6">
        <f t="shared" si="0"/>
        <v>2.9049999999999998</v>
      </c>
      <c r="Y6">
        <f t="shared" si="1"/>
        <v>2.9049999999999998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0.43</v>
      </c>
      <c r="AZ6">
        <f t="shared" si="2"/>
        <v>2.7850000000000001</v>
      </c>
      <c r="BA6">
        <f t="shared" si="3"/>
        <v>2.7850000000000001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0.5</v>
      </c>
      <c r="V7">
        <v>0</v>
      </c>
      <c r="W7">
        <v>0.1</v>
      </c>
      <c r="X7">
        <f t="shared" si="0"/>
        <v>2.95</v>
      </c>
      <c r="Y7">
        <f t="shared" si="1"/>
        <v>2.95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0.9335493085994766</v>
      </c>
      <c r="AP9">
        <v>1</v>
      </c>
      <c r="AW9">
        <v>0.5</v>
      </c>
      <c r="BF9" s="14">
        <f>TANH(BF4)</f>
        <v>0.93807816946483369</v>
      </c>
      <c r="BS9">
        <v>1</v>
      </c>
      <c r="BZ9">
        <v>0.5</v>
      </c>
      <c r="CI9" s="14">
        <f>TANH(CI4)</f>
        <v>0.93559309054220363</v>
      </c>
      <c r="CU9">
        <v>1</v>
      </c>
      <c r="DB9">
        <v>0.5</v>
      </c>
      <c r="DK9" s="14">
        <f>TANH(DK4)</f>
        <v>0.93828468922571484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0.9335493085994766</v>
      </c>
      <c r="W16" s="8" t="s">
        <v>24</v>
      </c>
      <c r="X16">
        <f>AVERAGE(X4:X15)</f>
        <v>2.9249999999999998</v>
      </c>
      <c r="Y16">
        <f>AVERAGE(Y4:Y15)</f>
        <v>2.9249999999999998</v>
      </c>
      <c r="AY16" s="8" t="s">
        <v>24</v>
      </c>
      <c r="AZ16">
        <f>AVERAGE(AZ4:AZ15)</f>
        <v>2.8656666666666673</v>
      </c>
      <c r="BA16">
        <f>AVERAGE(BA4:BA15)</f>
        <v>2.8656666666666673</v>
      </c>
      <c r="CB16" s="8" t="s">
        <v>24</v>
      </c>
      <c r="CC16">
        <f>AVERAGE(CC4:CC15)</f>
        <v>3</v>
      </c>
      <c r="CD16">
        <f>AVERAGE(CD4:CD15)</f>
        <v>3</v>
      </c>
      <c r="DD16" s="8" t="s">
        <v>24</v>
      </c>
      <c r="DE16">
        <f>AVERAGE(DE4:DE15)</f>
        <v>2.8200000000000003</v>
      </c>
      <c r="DF16">
        <f>AVERAGE(DF4:DF15)</f>
        <v>2.8200000000000003</v>
      </c>
    </row>
    <row r="17" spans="1:110" x14ac:dyDescent="0.3">
      <c r="A17" s="8" t="s">
        <v>37</v>
      </c>
      <c r="B17">
        <f>BF9</f>
        <v>0.93807816946483369</v>
      </c>
      <c r="X17" s="8" t="s">
        <v>29</v>
      </c>
      <c r="Y17">
        <f>TANH(Y16)</f>
        <v>0.99425674168859934</v>
      </c>
      <c r="AZ17" s="8" t="s">
        <v>29</v>
      </c>
      <c r="BA17">
        <f>TANH(BA16)</f>
        <v>0.99353546152194527</v>
      </c>
      <c r="CC17" s="8" t="s">
        <v>29</v>
      </c>
      <c r="CD17">
        <f>TANH(CD16)</f>
        <v>0.99505475368673058</v>
      </c>
      <c r="DE17" s="8" t="s">
        <v>29</v>
      </c>
      <c r="DF17">
        <f>TANH(DF16)</f>
        <v>0.99291941955810714</v>
      </c>
    </row>
    <row r="18" spans="1:110" x14ac:dyDescent="0.3">
      <c r="A18" s="8" t="s">
        <v>23</v>
      </c>
      <c r="B18">
        <f>CI9</f>
        <v>0.93559309054220363</v>
      </c>
    </row>
    <row r="19" spans="1:110" x14ac:dyDescent="0.3">
      <c r="A19" s="8" t="s">
        <v>38</v>
      </c>
      <c r="B19">
        <f>DK9</f>
        <v>0.93828468922571484</v>
      </c>
    </row>
    <row r="20" spans="1:110" x14ac:dyDescent="0.3">
      <c r="A20" s="8" t="s">
        <v>20</v>
      </c>
      <c r="B20" s="14">
        <f>(B16*0.25+B17*0.25+B18*0.25+B19*0.25)</f>
        <v>0.93637631445805725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B463-F834-4B60-8BED-8035C17EE81B}">
  <dimension ref="A1:DK23"/>
  <sheetViews>
    <sheetView topLeftCell="A7" workbookViewId="0">
      <selection activeCell="I15" sqref="I1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25</v>
      </c>
      <c r="B2" t="s">
        <v>63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0.88</v>
      </c>
      <c r="G4">
        <v>1</v>
      </c>
      <c r="H4">
        <v>0.93</v>
      </c>
      <c r="I4">
        <v>0.5</v>
      </c>
      <c r="J4">
        <v>0.12</v>
      </c>
      <c r="K4">
        <v>0.1</v>
      </c>
      <c r="L4">
        <f>E4*(H4-I4*(J4+K4))</f>
        <v>0.82000000000000006</v>
      </c>
      <c r="M4">
        <f>TANH(L4/E4)</f>
        <v>0.67506987483860803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0.11</v>
      </c>
      <c r="X4">
        <f>N4*O4*(P4+Q4+T4-U4*(V4+W4))</f>
        <v>2.9449999999999998</v>
      </c>
      <c r="Y4">
        <f>(X4/N4)</f>
        <v>2.9449999999999998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1.6698457516104717</v>
      </c>
      <c r="AF4">
        <v>1</v>
      </c>
      <c r="AG4">
        <v>1</v>
      </c>
      <c r="AH4">
        <v>0.88</v>
      </c>
      <c r="AI4">
        <v>1</v>
      </c>
      <c r="AJ4">
        <v>0.93</v>
      </c>
      <c r="AK4">
        <v>0.5</v>
      </c>
      <c r="AL4">
        <v>0.12</v>
      </c>
      <c r="AM4">
        <v>0.1</v>
      </c>
      <c r="AN4">
        <f>AG4*(AJ4-AK4*(AL4+AM4))</f>
        <v>0.82000000000000006</v>
      </c>
      <c r="AO4">
        <f>TANH(AN4/AG4)</f>
        <v>0.67506987483860803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0.13</v>
      </c>
      <c r="AZ4">
        <f>AP4*AQ4*(AR4+AS4+AV4-AW4*(AX4+AY4))</f>
        <v>2.9350000000000001</v>
      </c>
      <c r="BA4">
        <f>(AZ4/AP4)</f>
        <v>2.9350000000000001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1.6689114655956532</v>
      </c>
      <c r="BI4">
        <v>1</v>
      </c>
      <c r="BJ4">
        <v>1</v>
      </c>
      <c r="BK4">
        <v>1</v>
      </c>
      <c r="BL4">
        <v>1</v>
      </c>
      <c r="BM4">
        <v>1</v>
      </c>
      <c r="BN4">
        <v>0.5</v>
      </c>
      <c r="BO4">
        <v>0</v>
      </c>
      <c r="BP4">
        <v>0</v>
      </c>
      <c r="BQ4">
        <f>BJ4*(BM4-BN4*(BO4+BP4))</f>
        <v>1</v>
      </c>
      <c r="BR4">
        <f>TANH(BQ4/BJ4)</f>
        <v>0.76159415595576485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0.4</v>
      </c>
      <c r="CC4">
        <f>BS4*BT4*(BU4+BV4+BY4-BZ4*(CA4+CB4))</f>
        <v>2.8</v>
      </c>
      <c r="CD4">
        <f>(CC4/BS4)</f>
        <v>2.8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1.7542256761568926</v>
      </c>
      <c r="CK4">
        <v>0</v>
      </c>
      <c r="CL4">
        <v>1</v>
      </c>
      <c r="CM4">
        <v>1</v>
      </c>
      <c r="CN4">
        <v>1</v>
      </c>
      <c r="CO4">
        <v>1</v>
      </c>
      <c r="CP4">
        <v>0.5</v>
      </c>
      <c r="CQ4">
        <v>0</v>
      </c>
      <c r="CR4">
        <v>0</v>
      </c>
      <c r="CS4">
        <f>CL4*(CO4-CP4*(CQ4+CR4))</f>
        <v>1</v>
      </c>
      <c r="CT4">
        <f>TANH(CS4/CL4)</f>
        <v>0.76159415595576485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</v>
      </c>
      <c r="DE4">
        <f>CU4*CV4*(CW4+CX4+DA4-DB4*(DC4+DD4))</f>
        <v>3</v>
      </c>
      <c r="DF4">
        <f>(DE4/CU4)</f>
        <v>3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0</v>
      </c>
    </row>
    <row r="5" spans="1:115" x14ac:dyDescent="0.3"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V5">
        <v>0</v>
      </c>
      <c r="W5">
        <v>0</v>
      </c>
      <c r="X5">
        <f t="shared" ref="X5" si="0">N5*O5*(P5+Q5+T5-U5*(V5+W5))</f>
        <v>3</v>
      </c>
      <c r="Y5">
        <f t="shared" ref="Y5" si="1">(X5/N5)</f>
        <v>3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0.16</v>
      </c>
      <c r="AZ5">
        <f t="shared" ref="AZ5:AZ6" si="2">AP5*AQ5*(AR5+AS5+AV5-AW5*(AX5+AY5))</f>
        <v>2.92</v>
      </c>
      <c r="BA5">
        <f t="shared" ref="BA5:BA6" si="3">(AZ5/AP5)</f>
        <v>2.92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0.37</v>
      </c>
      <c r="AZ6">
        <f t="shared" si="2"/>
        <v>2.8149999999999999</v>
      </c>
      <c r="BA6">
        <f t="shared" si="3"/>
        <v>2.8149999999999999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IF(TANH(AD4)&gt;0,TANH(AD4),0)</f>
        <v>0.93153128828000253</v>
      </c>
      <c r="AP9">
        <v>1</v>
      </c>
      <c r="AW9">
        <v>0.5</v>
      </c>
      <c r="BF9" s="14">
        <f>TANH(BF4)</f>
        <v>0.9314076218670766</v>
      </c>
      <c r="BS9">
        <v>1</v>
      </c>
      <c r="BZ9">
        <v>0.5</v>
      </c>
      <c r="CI9" s="14">
        <f>TANH(CI4)</f>
        <v>0.94185456316916638</v>
      </c>
      <c r="CU9">
        <v>1</v>
      </c>
      <c r="DB9">
        <v>0.5</v>
      </c>
      <c r="DK9" s="14">
        <f>TANH(DK4)</f>
        <v>0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0.93153128828000253</v>
      </c>
      <c r="W16" s="8" t="s">
        <v>24</v>
      </c>
      <c r="X16">
        <f>AVERAGE(X4:X15)</f>
        <v>2.9725000000000001</v>
      </c>
      <c r="Y16">
        <f>AVERAGE(Y4:Y15)</f>
        <v>2.9725000000000001</v>
      </c>
      <c r="AY16" s="8" t="s">
        <v>24</v>
      </c>
      <c r="AZ16">
        <f>AVERAGE(AZ4:AZ15)</f>
        <v>2.89</v>
      </c>
      <c r="BA16">
        <f>AVERAGE(BA4:BA15)</f>
        <v>2.89</v>
      </c>
      <c r="CB16" s="8" t="s">
        <v>24</v>
      </c>
      <c r="CC16">
        <f>AVERAGE(CC4:CC15)</f>
        <v>2.8</v>
      </c>
      <c r="CD16">
        <f>AVERAGE(CD4:CD15)</f>
        <v>2.8</v>
      </c>
      <c r="DD16" s="8" t="s">
        <v>24</v>
      </c>
      <c r="DE16">
        <f>AVERAGE(DE4:DE15)</f>
        <v>3</v>
      </c>
      <c r="DF16">
        <f>AVERAGE(DF4:DF15)</f>
        <v>3</v>
      </c>
    </row>
    <row r="17" spans="1:110" x14ac:dyDescent="0.3">
      <c r="A17" s="8" t="s">
        <v>37</v>
      </c>
      <c r="B17">
        <f>BF9</f>
        <v>0.9314076218670766</v>
      </c>
      <c r="X17" s="8" t="s">
        <v>29</v>
      </c>
      <c r="Y17">
        <f>TANH(Y16)</f>
        <v>0.99477587677186374</v>
      </c>
      <c r="AZ17" s="8" t="s">
        <v>29</v>
      </c>
      <c r="BA17">
        <f>TANH(BA16)</f>
        <v>0.99384159075704526</v>
      </c>
      <c r="CC17" s="8" t="s">
        <v>29</v>
      </c>
      <c r="CD17">
        <f>TANH(CD16)</f>
        <v>0.99263152020112788</v>
      </c>
      <c r="DE17" s="8" t="s">
        <v>29</v>
      </c>
      <c r="DF17">
        <f>TANH(DF16)</f>
        <v>0.99505475368673058</v>
      </c>
    </row>
    <row r="18" spans="1:110" x14ac:dyDescent="0.3">
      <c r="A18" s="8" t="s">
        <v>23</v>
      </c>
      <c r="B18">
        <f>CI9</f>
        <v>0.94185456316916638</v>
      </c>
    </row>
    <row r="19" spans="1:110" x14ac:dyDescent="0.3">
      <c r="A19" s="8" t="s">
        <v>38</v>
      </c>
      <c r="B19">
        <f>DK9</f>
        <v>0</v>
      </c>
    </row>
    <row r="20" spans="1:110" x14ac:dyDescent="0.3">
      <c r="A20" s="8" t="s">
        <v>20</v>
      </c>
      <c r="B20" s="14">
        <f>(B16+B17+B18)/3</f>
        <v>0.93493115777208191</v>
      </c>
    </row>
    <row r="22" spans="1:110" x14ac:dyDescent="0.3">
      <c r="A22" s="8" t="s">
        <v>64</v>
      </c>
    </row>
    <row r="23" spans="1:110" x14ac:dyDescent="0.3">
      <c r="A23" s="8" t="s">
        <v>65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B8CE-01C5-47FC-BB2F-720016C2BE96}">
  <dimension ref="A1:F26"/>
  <sheetViews>
    <sheetView tabSelected="1" workbookViewId="0">
      <selection activeCell="B15" sqref="B15"/>
    </sheetView>
  </sheetViews>
  <sheetFormatPr defaultRowHeight="14.4" x14ac:dyDescent="0.3"/>
  <cols>
    <col min="2" max="2" width="18.21875" bestFit="1" customWidth="1"/>
    <col min="4" max="4" width="8.77734375" customWidth="1"/>
  </cols>
  <sheetData>
    <row r="1" spans="1:6" x14ac:dyDescent="0.3">
      <c r="A1" t="s">
        <v>0</v>
      </c>
      <c r="B1" t="s">
        <v>1</v>
      </c>
      <c r="C1" t="s">
        <v>39</v>
      </c>
      <c r="D1" t="s">
        <v>66</v>
      </c>
      <c r="E1" t="s">
        <v>67</v>
      </c>
      <c r="F1" t="s">
        <v>79</v>
      </c>
    </row>
    <row r="2" spans="1:6" x14ac:dyDescent="0.3">
      <c r="A2">
        <v>1</v>
      </c>
      <c r="B2" t="s">
        <v>26</v>
      </c>
      <c r="C2" t="str">
        <f>_xlfn.CONCAT("Sheet",A2)</f>
        <v>Sheet1</v>
      </c>
      <c r="D2">
        <v>1</v>
      </c>
      <c r="E2" t="s">
        <v>68</v>
      </c>
      <c r="F2">
        <v>2021</v>
      </c>
    </row>
    <row r="3" spans="1:6" x14ac:dyDescent="0.3">
      <c r="A3">
        <v>2</v>
      </c>
      <c r="B3" t="s">
        <v>40</v>
      </c>
      <c r="C3" t="str">
        <f>_xlfn.CONCAT("Sheet",A3)</f>
        <v>Sheet2</v>
      </c>
      <c r="D3">
        <v>1</v>
      </c>
      <c r="E3" t="s">
        <v>68</v>
      </c>
      <c r="F3">
        <v>2021</v>
      </c>
    </row>
    <row r="4" spans="1:6" x14ac:dyDescent="0.3">
      <c r="A4">
        <v>3</v>
      </c>
      <c r="B4" t="s">
        <v>41</v>
      </c>
      <c r="C4" t="str">
        <f>_xlfn.CONCAT("Sheet",A4)</f>
        <v>Sheet3</v>
      </c>
      <c r="D4">
        <v>1</v>
      </c>
      <c r="E4" t="s">
        <v>69</v>
      </c>
      <c r="F4">
        <v>2022</v>
      </c>
    </row>
    <row r="5" spans="1:6" x14ac:dyDescent="0.3">
      <c r="A5">
        <v>4</v>
      </c>
      <c r="B5" t="s">
        <v>42</v>
      </c>
      <c r="C5" t="str">
        <f>_xlfn.CONCAT("Sheet",A5)</f>
        <v>Sheet4</v>
      </c>
      <c r="D5">
        <v>1</v>
      </c>
      <c r="E5" t="s">
        <v>70</v>
      </c>
      <c r="F5">
        <v>2021</v>
      </c>
    </row>
    <row r="6" spans="1:6" x14ac:dyDescent="0.3">
      <c r="A6">
        <v>5</v>
      </c>
      <c r="B6" t="s">
        <v>43</v>
      </c>
      <c r="C6" t="str">
        <f>_xlfn.CONCAT("Sheet",A6)</f>
        <v>Sheet5</v>
      </c>
      <c r="D6">
        <v>1</v>
      </c>
      <c r="E6" t="s">
        <v>70</v>
      </c>
      <c r="F6">
        <v>2023</v>
      </c>
    </row>
    <row r="7" spans="1:6" x14ac:dyDescent="0.3">
      <c r="A7">
        <v>6</v>
      </c>
      <c r="B7" t="s">
        <v>44</v>
      </c>
      <c r="C7" t="str">
        <f>_xlfn.CONCAT("Sheet",A7)</f>
        <v>Sheet6</v>
      </c>
      <c r="D7">
        <v>1</v>
      </c>
      <c r="E7" t="s">
        <v>71</v>
      </c>
      <c r="F7">
        <v>2022</v>
      </c>
    </row>
    <row r="8" spans="1:6" x14ac:dyDescent="0.3">
      <c r="A8">
        <v>7</v>
      </c>
      <c r="B8" t="s">
        <v>45</v>
      </c>
      <c r="C8" t="str">
        <f>_xlfn.CONCAT("Sheet",A8)</f>
        <v>Sheet7</v>
      </c>
      <c r="D8">
        <v>1</v>
      </c>
      <c r="E8" t="s">
        <v>72</v>
      </c>
      <c r="F8">
        <v>2024</v>
      </c>
    </row>
    <row r="9" spans="1:6" x14ac:dyDescent="0.3">
      <c r="A9">
        <v>8</v>
      </c>
      <c r="B9" t="s">
        <v>46</v>
      </c>
      <c r="C9" t="str">
        <f>_xlfn.CONCAT("Sheet",A9)</f>
        <v>Sheet8</v>
      </c>
      <c r="D9">
        <v>1</v>
      </c>
      <c r="E9" t="s">
        <v>73</v>
      </c>
      <c r="F9">
        <v>2024</v>
      </c>
    </row>
    <row r="10" spans="1:6" x14ac:dyDescent="0.3">
      <c r="A10">
        <v>9</v>
      </c>
      <c r="B10" t="s">
        <v>47</v>
      </c>
      <c r="C10" t="str">
        <f>_xlfn.CONCAT("Sheet",A10)</f>
        <v>Sheet9</v>
      </c>
      <c r="D10">
        <v>1</v>
      </c>
      <c r="E10" t="s">
        <v>73</v>
      </c>
      <c r="F10">
        <v>2023</v>
      </c>
    </row>
    <row r="11" spans="1:6" x14ac:dyDescent="0.3">
      <c r="A11">
        <v>10</v>
      </c>
      <c r="B11" t="s">
        <v>48</v>
      </c>
      <c r="C11" t="str">
        <f>_xlfn.CONCAT("Sheet",A11)</f>
        <v>Sheet10</v>
      </c>
      <c r="D11">
        <v>1</v>
      </c>
      <c r="E11" t="s">
        <v>74</v>
      </c>
      <c r="F11">
        <v>2020</v>
      </c>
    </row>
    <row r="12" spans="1:6" x14ac:dyDescent="0.3">
      <c r="A12">
        <v>11</v>
      </c>
      <c r="B12" t="s">
        <v>49</v>
      </c>
      <c r="C12" t="str">
        <f>_xlfn.CONCAT("Sheet",A12)</f>
        <v>Sheet11</v>
      </c>
      <c r="D12">
        <v>1</v>
      </c>
      <c r="E12" t="s">
        <v>74</v>
      </c>
      <c r="F12">
        <v>2024</v>
      </c>
    </row>
    <row r="13" spans="1:6" x14ac:dyDescent="0.3">
      <c r="A13">
        <v>12</v>
      </c>
      <c r="B13" t="s">
        <v>50</v>
      </c>
      <c r="C13" t="str">
        <f>_xlfn.CONCAT("Sheet",A13)</f>
        <v>Sheet12</v>
      </c>
      <c r="D13">
        <v>1</v>
      </c>
      <c r="E13" t="s">
        <v>75</v>
      </c>
      <c r="F13">
        <v>2024</v>
      </c>
    </row>
    <row r="14" spans="1:6" x14ac:dyDescent="0.3">
      <c r="A14">
        <v>13</v>
      </c>
      <c r="B14" t="s">
        <v>51</v>
      </c>
      <c r="C14" t="str">
        <f>_xlfn.CONCAT("Sheet",A14)</f>
        <v>Sheet13</v>
      </c>
      <c r="D14">
        <v>2</v>
      </c>
      <c r="E14" t="s">
        <v>75</v>
      </c>
      <c r="F14">
        <v>2023</v>
      </c>
    </row>
    <row r="15" spans="1:6" x14ac:dyDescent="0.3">
      <c r="A15">
        <v>14</v>
      </c>
      <c r="B15" t="s">
        <v>52</v>
      </c>
      <c r="C15" t="str">
        <f>_xlfn.CONCAT("Sheet",A15)</f>
        <v>Sheet14</v>
      </c>
      <c r="D15">
        <v>2</v>
      </c>
      <c r="E15" t="s">
        <v>76</v>
      </c>
      <c r="F15">
        <v>2020</v>
      </c>
    </row>
    <row r="16" spans="1:6" x14ac:dyDescent="0.3">
      <c r="A16">
        <v>15</v>
      </c>
      <c r="B16" t="s">
        <v>53</v>
      </c>
      <c r="C16" t="str">
        <f>_xlfn.CONCAT("Sheet",A16)</f>
        <v>Sheet15</v>
      </c>
      <c r="D16">
        <v>2</v>
      </c>
      <c r="E16" t="s">
        <v>70</v>
      </c>
      <c r="F16">
        <v>2021</v>
      </c>
    </row>
    <row r="17" spans="1:6" x14ac:dyDescent="0.3">
      <c r="A17">
        <v>16</v>
      </c>
      <c r="B17" t="s">
        <v>54</v>
      </c>
      <c r="C17" t="str">
        <f>_xlfn.CONCAT("Sheet",A17)</f>
        <v>Sheet16</v>
      </c>
      <c r="D17">
        <v>2</v>
      </c>
      <c r="E17" t="s">
        <v>74</v>
      </c>
      <c r="F17">
        <v>2022</v>
      </c>
    </row>
    <row r="18" spans="1:6" x14ac:dyDescent="0.3">
      <c r="A18">
        <v>17</v>
      </c>
      <c r="B18" t="s">
        <v>55</v>
      </c>
      <c r="C18" t="str">
        <f>_xlfn.CONCAT("Sheet",A18)</f>
        <v>Sheet17</v>
      </c>
      <c r="D18">
        <v>2</v>
      </c>
      <c r="E18" t="s">
        <v>68</v>
      </c>
      <c r="F18">
        <v>2024</v>
      </c>
    </row>
    <row r="19" spans="1:6" x14ac:dyDescent="0.3">
      <c r="A19">
        <v>18</v>
      </c>
      <c r="B19" t="s">
        <v>56</v>
      </c>
      <c r="C19" t="str">
        <f>_xlfn.CONCAT("Sheet",A19)</f>
        <v>Sheet18</v>
      </c>
      <c r="D19">
        <v>2</v>
      </c>
      <c r="E19" t="s">
        <v>70</v>
      </c>
      <c r="F19">
        <v>2024</v>
      </c>
    </row>
    <row r="20" spans="1:6" x14ac:dyDescent="0.3">
      <c r="A20">
        <v>19</v>
      </c>
      <c r="B20" t="s">
        <v>57</v>
      </c>
      <c r="C20" t="str">
        <f>_xlfn.CONCAT("Sheet",A20)</f>
        <v>Sheet19</v>
      </c>
      <c r="D20">
        <v>3</v>
      </c>
      <c r="E20" t="s">
        <v>70</v>
      </c>
      <c r="F20">
        <v>2020</v>
      </c>
    </row>
    <row r="21" spans="1:6" x14ac:dyDescent="0.3">
      <c r="A21">
        <v>20</v>
      </c>
      <c r="B21" t="s">
        <v>58</v>
      </c>
      <c r="C21" t="str">
        <f>_xlfn.CONCAT("Sheet",A21)</f>
        <v>Sheet20</v>
      </c>
      <c r="D21">
        <v>3</v>
      </c>
      <c r="E21" t="s">
        <v>77</v>
      </c>
      <c r="F21">
        <v>2023</v>
      </c>
    </row>
    <row r="22" spans="1:6" x14ac:dyDescent="0.3">
      <c r="A22">
        <v>21</v>
      </c>
      <c r="B22" t="s">
        <v>59</v>
      </c>
      <c r="C22" t="str">
        <f>_xlfn.CONCAT("Sheet",A22)</f>
        <v>Sheet21</v>
      </c>
      <c r="D22">
        <v>3</v>
      </c>
      <c r="E22" t="s">
        <v>71</v>
      </c>
      <c r="F22">
        <v>2021</v>
      </c>
    </row>
    <row r="23" spans="1:6" x14ac:dyDescent="0.3">
      <c r="A23">
        <v>22</v>
      </c>
      <c r="B23" t="s">
        <v>60</v>
      </c>
      <c r="C23" t="str">
        <f>_xlfn.CONCAT("Sheet",A23)</f>
        <v>Sheet22</v>
      </c>
      <c r="D23">
        <v>3</v>
      </c>
      <c r="E23" t="s">
        <v>78</v>
      </c>
      <c r="F23">
        <v>2024</v>
      </c>
    </row>
    <row r="24" spans="1:6" x14ac:dyDescent="0.3">
      <c r="A24">
        <v>23</v>
      </c>
      <c r="B24" t="s">
        <v>61</v>
      </c>
      <c r="C24" t="str">
        <f>_xlfn.CONCAT("Sheet",A24)</f>
        <v>Sheet23</v>
      </c>
      <c r="D24">
        <v>3</v>
      </c>
      <c r="E24" t="s">
        <v>74</v>
      </c>
      <c r="F24">
        <v>2019</v>
      </c>
    </row>
    <row r="25" spans="1:6" x14ac:dyDescent="0.3">
      <c r="A25">
        <v>24</v>
      </c>
      <c r="B25" t="s">
        <v>62</v>
      </c>
      <c r="C25" t="str">
        <f>_xlfn.CONCAT("Sheet",A25)</f>
        <v>Sheet24</v>
      </c>
      <c r="D25">
        <v>3</v>
      </c>
      <c r="E25" t="s">
        <v>75</v>
      </c>
      <c r="F25">
        <v>2024</v>
      </c>
    </row>
    <row r="26" spans="1:6" x14ac:dyDescent="0.3">
      <c r="A26">
        <v>25</v>
      </c>
      <c r="B26" t="s">
        <v>63</v>
      </c>
      <c r="C26" t="str">
        <f>_xlfn.CONCAT("Sheet",A26)</f>
        <v>Sheet25</v>
      </c>
      <c r="D26">
        <v>4</v>
      </c>
      <c r="E26" t="s">
        <v>74</v>
      </c>
      <c r="F26">
        <v>2022</v>
      </c>
    </row>
  </sheetData>
  <autoFilter ref="A1:F26" xr:uid="{1DE2B8CE-01C5-47FC-BB2F-720016C2BE96}">
    <sortState xmlns:xlrd2="http://schemas.microsoft.com/office/spreadsheetml/2017/richdata2" ref="A2:F26">
      <sortCondition ref="A1:A2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C6CD-D539-4916-9658-048761CABAE1}">
  <dimension ref="A1:DK20"/>
  <sheetViews>
    <sheetView workbookViewId="0">
      <selection activeCell="DK4" sqref="DK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3</v>
      </c>
      <c r="B2" t="s">
        <v>41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0.11</v>
      </c>
      <c r="L4">
        <f>E4*(H4-I4*(J4+K4))</f>
        <v>0.94499999999999995</v>
      </c>
      <c r="M4">
        <f>TANH(L4/E4)</f>
        <v>0.73751106112295317</v>
      </c>
      <c r="N4">
        <v>1</v>
      </c>
      <c r="O4">
        <v>1</v>
      </c>
      <c r="P4">
        <v>1</v>
      </c>
      <c r="Q4">
        <v>1</v>
      </c>
      <c r="R4">
        <v>0.87</v>
      </c>
      <c r="S4">
        <v>0.87</v>
      </c>
      <c r="T4">
        <v>0.87</v>
      </c>
      <c r="U4">
        <v>0.5</v>
      </c>
      <c r="V4">
        <v>0.17</v>
      </c>
      <c r="W4">
        <v>0.08</v>
      </c>
      <c r="X4">
        <f>N4*O4*(P4+Q4+T4-U4*(V4+W4))</f>
        <v>2.7450000000000001</v>
      </c>
      <c r="Y4">
        <f>(X4/N4)</f>
        <v>2.7450000000000001</v>
      </c>
      <c r="Z4">
        <v>1</v>
      </c>
      <c r="AA4">
        <v>0</v>
      </c>
      <c r="AB4">
        <f>Z4*AA4</f>
        <v>0</v>
      </c>
      <c r="AC4">
        <f>TANH(AB4)</f>
        <v>0</v>
      </c>
      <c r="AD4">
        <f>D4*(E4*M4+N4*Y17+Z4*AC4)</f>
        <v>1.7292893108782921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2.9999999999999997E-4</v>
      </c>
      <c r="AM4">
        <v>0.13</v>
      </c>
      <c r="AN4">
        <f>AG4*(AJ4-AK4*(AL4+AM4))</f>
        <v>0.92484999999999995</v>
      </c>
      <c r="AO4">
        <f>TANH(AN4/AG4)</f>
        <v>0.72818375141429414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0.12</v>
      </c>
      <c r="AZ4">
        <f>AP4*AQ4*(AR4+AS4+AV4-AW4*(AX4+AY4))</f>
        <v>2.94</v>
      </c>
      <c r="BA4">
        <f>(AZ4/AP4)</f>
        <v>2.94</v>
      </c>
      <c r="BB4">
        <v>1</v>
      </c>
      <c r="BC4">
        <v>0</v>
      </c>
      <c r="BD4">
        <f>BB4*BC4</f>
        <v>0</v>
      </c>
      <c r="BE4">
        <f>TANH(BD4)</f>
        <v>0</v>
      </c>
      <c r="BF4">
        <f>AF4*(AG4*AO4+AP4*BA17+BB4*BE4)</f>
        <v>1.722055963257477</v>
      </c>
      <c r="BI4">
        <v>1</v>
      </c>
      <c r="BJ4">
        <v>1</v>
      </c>
      <c r="BK4">
        <v>1</v>
      </c>
      <c r="BL4">
        <v>0.65</v>
      </c>
      <c r="BM4">
        <v>0.79</v>
      </c>
      <c r="BN4">
        <v>0.5</v>
      </c>
      <c r="BO4">
        <v>0.37</v>
      </c>
      <c r="BP4">
        <v>0.12</v>
      </c>
      <c r="BQ4">
        <f>BJ4*(BM4-BN4*(BO4+BP4))</f>
        <v>0.54500000000000004</v>
      </c>
      <c r="BR4">
        <f>TANH(BQ4/BJ4)</f>
        <v>0.49676344321412852</v>
      </c>
      <c r="BS4">
        <v>1</v>
      </c>
      <c r="BT4">
        <v>1</v>
      </c>
      <c r="BU4">
        <v>1</v>
      </c>
      <c r="BV4">
        <v>1</v>
      </c>
      <c r="BW4">
        <v>0.75</v>
      </c>
      <c r="BX4">
        <v>0.75</v>
      </c>
      <c r="BY4">
        <v>0.75</v>
      </c>
      <c r="BZ4">
        <v>0.5</v>
      </c>
      <c r="CA4">
        <v>3.0000000000000001E-3</v>
      </c>
      <c r="CB4">
        <v>0.14000000000000001</v>
      </c>
      <c r="CC4">
        <f>BS4*BT4*(BU4+BV4+BY4-BZ4*(CA4+CB4))</f>
        <v>2.6785000000000001</v>
      </c>
      <c r="CD4">
        <f>(CC4/BS4)</f>
        <v>2.6785000000000001</v>
      </c>
      <c r="CE4">
        <v>1</v>
      </c>
      <c r="CF4">
        <v>0</v>
      </c>
      <c r="CG4">
        <f>CE4*CF4</f>
        <v>0</v>
      </c>
      <c r="CH4">
        <f>TANH(CG4)</f>
        <v>0</v>
      </c>
      <c r="CI4">
        <f>BI4*(BJ4*BR4+BS4*CD17+CE4*CH4)</f>
        <v>1.4873776375670327</v>
      </c>
      <c r="CK4">
        <v>1</v>
      </c>
      <c r="CL4">
        <v>1</v>
      </c>
      <c r="CM4">
        <v>0.66</v>
      </c>
      <c r="CN4">
        <v>0.98</v>
      </c>
      <c r="CO4">
        <v>0.79</v>
      </c>
      <c r="CP4">
        <v>0.5</v>
      </c>
      <c r="CQ4">
        <v>0.49</v>
      </c>
      <c r="CR4">
        <v>0.2</v>
      </c>
      <c r="CS4">
        <f>CL4*(CO4-CP4*(CQ4+CR4))</f>
        <v>0.44500000000000006</v>
      </c>
      <c r="CT4">
        <f>TANH(CS4/CL4)</f>
        <v>0.41778034513223994</v>
      </c>
      <c r="CU4">
        <v>1</v>
      </c>
      <c r="CV4">
        <v>1</v>
      </c>
      <c r="CW4">
        <v>1</v>
      </c>
      <c r="CX4">
        <v>1</v>
      </c>
      <c r="CY4">
        <v>0.5</v>
      </c>
      <c r="CZ4">
        <v>0.5</v>
      </c>
      <c r="DA4">
        <v>0.5</v>
      </c>
      <c r="DB4">
        <v>0.5</v>
      </c>
      <c r="DC4">
        <v>0.01</v>
      </c>
      <c r="DD4">
        <v>0.37</v>
      </c>
      <c r="DE4">
        <f>CU4*CV4*(CW4+CX4+DA4-DB4*(DC4+DD4))</f>
        <v>2.31</v>
      </c>
      <c r="DF4">
        <f>(DE4/CU4)</f>
        <v>2.31</v>
      </c>
      <c r="DG4">
        <v>1</v>
      </c>
      <c r="DH4">
        <v>0</v>
      </c>
      <c r="DI4">
        <f>DG4*DH4</f>
        <v>0</v>
      </c>
      <c r="DJ4">
        <f>TANH(DI4)</f>
        <v>0</v>
      </c>
      <c r="DK4">
        <f>CK4*(CL4*CT4+CU4*DF17+DG4*DJ4)</f>
        <v>1.3985547368672382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0.31</v>
      </c>
      <c r="AZ5">
        <f>AP5*AQ5*(AR5+AS5+AV5-AW5*(AX5+AY5))</f>
        <v>2.8450000000000002</v>
      </c>
      <c r="BA5">
        <f>(AZ5/AP5)</f>
        <v>2.8450000000000002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0.5</v>
      </c>
      <c r="CZ5">
        <v>0.5</v>
      </c>
      <c r="DA5">
        <v>0.5</v>
      </c>
      <c r="DB5">
        <v>0.5</v>
      </c>
      <c r="DC5">
        <v>0.03</v>
      </c>
      <c r="DD5">
        <v>0.32</v>
      </c>
      <c r="DE5">
        <f>CU5*CV5*(CW5+CX5+DA5-DB5*(DC5+DD5))</f>
        <v>2.3250000000000002</v>
      </c>
      <c r="DF5">
        <f>(DE5/CU5)</f>
        <v>2.3250000000000002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0.93897189245438872</v>
      </c>
      <c r="AP9">
        <v>1</v>
      </c>
      <c r="AW9">
        <v>0.5</v>
      </c>
      <c r="BF9" s="14">
        <f>TANH(BF4)</f>
        <v>0.93811011946254197</v>
      </c>
      <c r="BS9">
        <v>1</v>
      </c>
      <c r="BZ9">
        <v>0.5</v>
      </c>
      <c r="CI9" s="14">
        <f>TANH(CI4)</f>
        <v>0.90284107167668137</v>
      </c>
      <c r="CU9">
        <v>1</v>
      </c>
      <c r="DB9">
        <v>0.5</v>
      </c>
      <c r="DK9" s="14">
        <f>TANH(DK4)</f>
        <v>0.88503885099526458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0.93897189245438872</v>
      </c>
      <c r="W16" s="8" t="s">
        <v>24</v>
      </c>
      <c r="X16">
        <f>AVERAGE(X4:X15)</f>
        <v>2.7450000000000001</v>
      </c>
      <c r="Y16">
        <f>AVERAGE(Y4:Y15)</f>
        <v>2.7450000000000001</v>
      </c>
      <c r="AY16" s="8" t="s">
        <v>24</v>
      </c>
      <c r="AZ16">
        <f>AVERAGE(AZ4:AZ15)</f>
        <v>2.8925000000000001</v>
      </c>
      <c r="BA16">
        <f>AVERAGE(BA4:BA15)</f>
        <v>2.8925000000000001</v>
      </c>
      <c r="CB16" s="8" t="s">
        <v>24</v>
      </c>
      <c r="CC16">
        <f>AVERAGE(CC4:CC15)</f>
        <v>2.6785000000000001</v>
      </c>
      <c r="CD16">
        <f>AVERAGE(CD4:CD15)</f>
        <v>2.6785000000000001</v>
      </c>
      <c r="DD16" s="8" t="s">
        <v>24</v>
      </c>
      <c r="DE16">
        <f>AVERAGE(DE4:DE15)</f>
        <v>2.3174999999999999</v>
      </c>
      <c r="DF16">
        <f>AVERAGE(DF4:DF15)</f>
        <v>2.3174999999999999</v>
      </c>
    </row>
    <row r="17" spans="1:110" x14ac:dyDescent="0.3">
      <c r="A17" s="8" t="s">
        <v>37</v>
      </c>
      <c r="B17">
        <f>BF9</f>
        <v>0.93811011946254197</v>
      </c>
      <c r="X17" s="8" t="s">
        <v>29</v>
      </c>
      <c r="Y17">
        <f>TANH(Y16)</f>
        <v>0.99177824975533879</v>
      </c>
      <c r="AZ17" s="8" t="s">
        <v>29</v>
      </c>
      <c r="BA17">
        <f>TANH(BA16)</f>
        <v>0.99387221184318275</v>
      </c>
      <c r="CC17" s="8" t="s">
        <v>29</v>
      </c>
      <c r="CD17">
        <f>TANH(CD16)</f>
        <v>0.99061419435290421</v>
      </c>
      <c r="DE17" s="8" t="s">
        <v>29</v>
      </c>
      <c r="DF17">
        <f>TANH(DF16)</f>
        <v>0.98077439173499825</v>
      </c>
    </row>
    <row r="18" spans="1:110" x14ac:dyDescent="0.3">
      <c r="A18" s="8" t="s">
        <v>23</v>
      </c>
      <c r="B18">
        <f>CI9</f>
        <v>0.90284107167668137</v>
      </c>
    </row>
    <row r="19" spans="1:110" x14ac:dyDescent="0.3">
      <c r="A19" s="8" t="s">
        <v>38</v>
      </c>
      <c r="B19">
        <f>DK9</f>
        <v>0.88503885099526458</v>
      </c>
    </row>
    <row r="20" spans="1:110" x14ac:dyDescent="0.3">
      <c r="A20" s="8" t="s">
        <v>20</v>
      </c>
      <c r="B20" s="14">
        <f>(B16*0.25+B17*0.25+B18*0.25+B19*0.25)</f>
        <v>0.91624048364721922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0911-AAB8-4FDD-8C67-E9A5BE648891}">
  <dimension ref="A1:DK20"/>
  <sheetViews>
    <sheetView topLeftCell="A4" workbookViewId="0">
      <selection activeCell="DO4" sqref="DO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4</v>
      </c>
      <c r="B2" t="s">
        <v>42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0.11</v>
      </c>
      <c r="L4">
        <f>E4*(H4-I4*(J4+K4))</f>
        <v>0.94499999999999995</v>
      </c>
      <c r="M4">
        <f>TANH(L4/E4)</f>
        <v>0.73751106112295317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0.08</v>
      </c>
      <c r="X4">
        <f>N4*O4*(P4+Q4+T4-U4*(V4+W4))</f>
        <v>2.96</v>
      </c>
      <c r="Y4">
        <f>(X4/N4)</f>
        <v>2.96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1.7321550427505272</v>
      </c>
      <c r="AF4">
        <v>1</v>
      </c>
      <c r="AG4">
        <v>1</v>
      </c>
      <c r="AH4">
        <v>0.96</v>
      </c>
      <c r="AI4">
        <v>0.98</v>
      </c>
      <c r="AJ4">
        <v>0.97</v>
      </c>
      <c r="AK4">
        <v>0.5</v>
      </c>
      <c r="AL4">
        <v>0.05</v>
      </c>
      <c r="AM4">
        <v>0.12</v>
      </c>
      <c r="AN4">
        <f>AG4*(AJ4-AK4*(AL4+AM4))</f>
        <v>0.88500000000000001</v>
      </c>
      <c r="AO4">
        <f>TANH(AN4/AG4)</f>
        <v>0.70891534212606944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0.11</v>
      </c>
      <c r="AZ4">
        <f>AP4*AQ4*(AR4+AS4+AV4-AW4*(AX4+AY4))</f>
        <v>2.9449999999999998</v>
      </c>
      <c r="BA4">
        <f>(AZ4/AP4)</f>
        <v>2.9449999999999998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1.7026149967250097</v>
      </c>
      <c r="BI4">
        <v>1</v>
      </c>
      <c r="BJ4">
        <v>1</v>
      </c>
      <c r="BK4">
        <v>0.08</v>
      </c>
      <c r="BL4">
        <v>1</v>
      </c>
      <c r="BM4">
        <v>0.16</v>
      </c>
      <c r="BN4">
        <v>0.5</v>
      </c>
      <c r="BO4">
        <v>1</v>
      </c>
      <c r="BP4">
        <v>1</v>
      </c>
      <c r="BQ4">
        <f>BJ4*(BM4-BN4*(BO4+BP4))</f>
        <v>-0.84</v>
      </c>
      <c r="BR4">
        <f>TANH(BQ4/BJ4)</f>
        <v>-0.68580906222909455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0.33</v>
      </c>
      <c r="CC4">
        <f>BS4*BT4*(BU4+BV4+BY4-BZ4*(CA4+CB4))</f>
        <v>2.835</v>
      </c>
      <c r="CD4">
        <f>(CC4/BS4)</f>
        <v>2.835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0.30731890107539783</v>
      </c>
      <c r="CK4">
        <v>1</v>
      </c>
      <c r="CL4">
        <v>1</v>
      </c>
      <c r="CM4">
        <v>0.96</v>
      </c>
      <c r="CN4">
        <v>0.99</v>
      </c>
      <c r="CO4">
        <v>0.98</v>
      </c>
      <c r="CP4">
        <v>0.5</v>
      </c>
      <c r="CQ4">
        <v>0.03</v>
      </c>
      <c r="CR4">
        <v>0.14000000000000001</v>
      </c>
      <c r="CS4">
        <f>CL4*(CO4-CP4*(CQ4+CR4))</f>
        <v>0.89500000000000002</v>
      </c>
      <c r="CT4">
        <f>TANH(CS4/CL4)</f>
        <v>0.71385455303983836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0.36</v>
      </c>
      <c r="DE4">
        <f>CU4*CV4*(CW4+CX4+DA4-DB4*(DC4+DD4))</f>
        <v>2.82</v>
      </c>
      <c r="DF4">
        <f>(DE4/CU4)</f>
        <v>2.82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1.7067739725979454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0.22</v>
      </c>
      <c r="AZ5">
        <f>AP5*AQ5*(AR5+AS5+AV5-AW5*(AX5+AY5))</f>
        <v>2.89</v>
      </c>
      <c r="BA5">
        <f>(AZ5/AP5)</f>
        <v>2.89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0.37</v>
      </c>
      <c r="AZ6">
        <f>AP6*AQ6*(AR6+AS6+AV6-AW6*(AX6+AY6))</f>
        <v>2.8149999999999999</v>
      </c>
      <c r="BA6">
        <f>(AZ6/AP6)</f>
        <v>2.8149999999999999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0.5</v>
      </c>
      <c r="AX7">
        <v>0</v>
      </c>
      <c r="AY7">
        <v>0.47</v>
      </c>
      <c r="AZ7">
        <f t="shared" ref="AZ7:AZ10" si="0">AP7*AQ7*(AR7+AS7+AV7-AW7*(AX7+AY7))</f>
        <v>2.7650000000000001</v>
      </c>
      <c r="BA7">
        <f t="shared" ref="BA7:BA10" si="1">(AZ7/AP7)</f>
        <v>2.7650000000000001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0.5</v>
      </c>
      <c r="AX8">
        <v>0</v>
      </c>
      <c r="AY8">
        <v>0.2</v>
      </c>
      <c r="AZ8">
        <f t="shared" si="0"/>
        <v>2.9</v>
      </c>
      <c r="BA8">
        <f t="shared" si="1"/>
        <v>2.9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0.93931008866441923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0.5</v>
      </c>
      <c r="AX9">
        <v>0</v>
      </c>
      <c r="AY9">
        <v>0.21</v>
      </c>
      <c r="AZ9">
        <f t="shared" si="0"/>
        <v>2.895</v>
      </c>
      <c r="BA9">
        <f t="shared" si="1"/>
        <v>2.895</v>
      </c>
      <c r="BF9" s="14">
        <f>TANH(BF4)</f>
        <v>0.93573517258674066</v>
      </c>
      <c r="BS9">
        <v>1</v>
      </c>
      <c r="BZ9">
        <v>0.5</v>
      </c>
      <c r="CI9" s="14">
        <f>TANH(CI4)</f>
        <v>0.29799604035282212</v>
      </c>
      <c r="CU9">
        <v>1</v>
      </c>
      <c r="DB9">
        <v>0.5</v>
      </c>
      <c r="DK9" s="14">
        <f>TANH(DK4)</f>
        <v>0.93625053925875279</v>
      </c>
    </row>
    <row r="10" spans="1:115" x14ac:dyDescent="0.3">
      <c r="N10">
        <v>1</v>
      </c>
      <c r="U10">
        <v>0.5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0.5</v>
      </c>
      <c r="AX10">
        <v>0</v>
      </c>
      <c r="AY10">
        <v>0.12</v>
      </c>
      <c r="AZ10">
        <f t="shared" si="0"/>
        <v>2.94</v>
      </c>
      <c r="BA10">
        <f t="shared" si="1"/>
        <v>2.94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0.93931008866441923</v>
      </c>
      <c r="W16" s="8" t="s">
        <v>24</v>
      </c>
      <c r="X16">
        <f>AVERAGE(X4:X15)</f>
        <v>2.96</v>
      </c>
      <c r="Y16">
        <f>AVERAGE(Y4:Y15)</f>
        <v>2.96</v>
      </c>
      <c r="AY16" s="8" t="s">
        <v>24</v>
      </c>
      <c r="AZ16">
        <f>AVERAGE(AZ4:AZ15)</f>
        <v>2.878571428571429</v>
      </c>
      <c r="BA16">
        <f>AVERAGE(BA4:BA15)</f>
        <v>2.878571428571429</v>
      </c>
      <c r="CB16" s="8" t="s">
        <v>24</v>
      </c>
      <c r="CC16">
        <f>AVERAGE(CC4:CC15)</f>
        <v>2.835</v>
      </c>
      <c r="CD16">
        <f>AVERAGE(CD4:CD15)</f>
        <v>2.835</v>
      </c>
      <c r="DD16" s="8" t="s">
        <v>24</v>
      </c>
      <c r="DE16">
        <f>AVERAGE(DE4:DE15)</f>
        <v>2.82</v>
      </c>
      <c r="DF16">
        <f>AVERAGE(DF4:DF15)</f>
        <v>2.82</v>
      </c>
    </row>
    <row r="17" spans="1:110" x14ac:dyDescent="0.3">
      <c r="A17" s="8" t="s">
        <v>37</v>
      </c>
      <c r="B17">
        <f>BF9</f>
        <v>0.93573517258674066</v>
      </c>
      <c r="X17" s="8" t="s">
        <v>29</v>
      </c>
      <c r="Y17">
        <f>TANH(Y16)</f>
        <v>0.99464398162757395</v>
      </c>
      <c r="AZ17" s="8" t="s">
        <v>29</v>
      </c>
      <c r="BA17">
        <f>TANH(BA16)</f>
        <v>0.99369965459894016</v>
      </c>
      <c r="CC17" s="8" t="s">
        <v>29</v>
      </c>
      <c r="CD17">
        <f>TANH(CD16)</f>
        <v>0.99312796330449238</v>
      </c>
      <c r="DE17" s="8" t="s">
        <v>29</v>
      </c>
      <c r="DF17">
        <f>TANH(DF16)</f>
        <v>0.99291941955810714</v>
      </c>
    </row>
    <row r="18" spans="1:110" x14ac:dyDescent="0.3">
      <c r="A18" s="8" t="s">
        <v>23</v>
      </c>
      <c r="B18">
        <f>CI9</f>
        <v>0.29799604035282212</v>
      </c>
    </row>
    <row r="19" spans="1:110" x14ac:dyDescent="0.3">
      <c r="A19" s="8" t="s">
        <v>38</v>
      </c>
      <c r="B19">
        <f>DK9</f>
        <v>0.93625053925875279</v>
      </c>
    </row>
    <row r="20" spans="1:110" x14ac:dyDescent="0.3">
      <c r="A20" s="8" t="s">
        <v>20</v>
      </c>
      <c r="B20" s="14">
        <f>(B16*0.25+B17*0.25+B18*0.25+B19*0.25)</f>
        <v>0.7773229602156837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38D5-7D38-409F-BC63-ED01618923F2}">
  <dimension ref="A1:DK20"/>
  <sheetViews>
    <sheetView workbookViewId="0">
      <selection activeCell="DL5" sqref="DL5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5</v>
      </c>
      <c r="B2" t="s">
        <v>43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0.3</v>
      </c>
      <c r="L4">
        <f>E4*(H4-I4*(J4+K4))</f>
        <v>0.85</v>
      </c>
      <c r="M4">
        <f>TANH(L4/E4)</f>
        <v>0.69106946983293072</v>
      </c>
      <c r="N4">
        <v>1</v>
      </c>
      <c r="O4">
        <v>1</v>
      </c>
      <c r="P4">
        <v>1</v>
      </c>
      <c r="Q4">
        <v>1</v>
      </c>
      <c r="R4">
        <v>0.81</v>
      </c>
      <c r="S4">
        <v>0.81</v>
      </c>
      <c r="T4">
        <v>0.81</v>
      </c>
      <c r="U4">
        <v>0.5</v>
      </c>
      <c r="V4">
        <v>3.0000000000000001E-3</v>
      </c>
      <c r="W4">
        <v>0.14000000000000001</v>
      </c>
      <c r="X4">
        <f>N4*O4*(P4+Q4+T4-U4*(V4+W4))</f>
        <v>2.7385000000000002</v>
      </c>
      <c r="Y4">
        <f>(X4/N4)</f>
        <v>2.7385000000000002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1.6827405870895853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1E-4</v>
      </c>
      <c r="AM4">
        <v>0.15</v>
      </c>
      <c r="AN4">
        <f>AG4*(AJ4-AK4*(AL4+AM4))</f>
        <v>0.91495000000000004</v>
      </c>
      <c r="AO4">
        <f>TANH(AN4/AG4)</f>
        <v>0.72349962710247784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0.14000000000000001</v>
      </c>
      <c r="AZ4">
        <f>AP4*AQ4*(AR4+AS4+AV4-AW4*(AX4+AY4))</f>
        <v>2.93</v>
      </c>
      <c r="BA4">
        <f>(AZ4/AP4)</f>
        <v>2.93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1.7171542614175075</v>
      </c>
      <c r="BI4">
        <v>1</v>
      </c>
      <c r="BJ4">
        <v>1</v>
      </c>
      <c r="BK4">
        <v>0.92</v>
      </c>
      <c r="BL4">
        <v>0.87</v>
      </c>
      <c r="BM4">
        <v>0.89</v>
      </c>
      <c r="BN4">
        <v>0.5</v>
      </c>
      <c r="BO4">
        <v>0.1</v>
      </c>
      <c r="BP4">
        <v>0.11</v>
      </c>
      <c r="BQ4">
        <f>BJ4*(BM4-BN4*(BO4+BP4))</f>
        <v>0.78500000000000003</v>
      </c>
      <c r="BR4">
        <f>TANH(BQ4/BJ4)</f>
        <v>0.65556721653224448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7.0000000000000007E-2</v>
      </c>
      <c r="CB4">
        <v>0.33</v>
      </c>
      <c r="CC4">
        <f>BS4*BT4*(BU4+BV4+BY4-BZ4*(CA4+CB4))</f>
        <v>2.8</v>
      </c>
      <c r="CD4">
        <f>(CC4/BS4)</f>
        <v>2.8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1.6481987367333724</v>
      </c>
      <c r="CK4">
        <v>1</v>
      </c>
      <c r="CL4">
        <v>1</v>
      </c>
      <c r="CM4">
        <v>0.99</v>
      </c>
      <c r="CN4">
        <v>1</v>
      </c>
      <c r="CO4">
        <v>0.99</v>
      </c>
      <c r="CP4">
        <v>0.5</v>
      </c>
      <c r="CQ4">
        <v>5.0000000000000001E-3</v>
      </c>
      <c r="CR4">
        <v>0.14000000000000001</v>
      </c>
      <c r="CS4">
        <f>CL4*(CO4-CP4*(CQ4+CR4))</f>
        <v>0.91749999999999998</v>
      </c>
      <c r="CT4">
        <f>TANH(CS4/CL4)</f>
        <v>0.7247125847970074</v>
      </c>
      <c r="CU4">
        <v>1</v>
      </c>
      <c r="CV4">
        <v>1</v>
      </c>
      <c r="CW4">
        <v>1</v>
      </c>
      <c r="CX4">
        <v>1</v>
      </c>
      <c r="CY4" s="15">
        <v>0.5</v>
      </c>
      <c r="CZ4">
        <v>0.5</v>
      </c>
      <c r="DA4">
        <v>0.5</v>
      </c>
      <c r="DB4">
        <v>0.5</v>
      </c>
      <c r="DC4">
        <v>0.03</v>
      </c>
      <c r="DD4">
        <v>0.3</v>
      </c>
      <c r="DE4">
        <f>CU4*CV4*(CW4+CX4+DA4-DB4*(DC4+DD4))</f>
        <v>2.335</v>
      </c>
      <c r="DF4">
        <f>(DE4/CU4)</f>
        <v>2.335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1.7061420933936762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0.36</v>
      </c>
      <c r="AZ5">
        <f>AP5*AQ5*(AR5+AS5+AV5-AW5*(AX5+AY5))</f>
        <v>2.82</v>
      </c>
      <c r="BA5">
        <f>(AZ5/AP5)</f>
        <v>2.82</v>
      </c>
      <c r="BS5">
        <v>1</v>
      </c>
      <c r="BZ5">
        <v>0.5</v>
      </c>
      <c r="CU5">
        <v>1</v>
      </c>
      <c r="DB5">
        <v>0.5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0.93321628976298798</v>
      </c>
      <c r="AP9">
        <v>1</v>
      </c>
      <c r="AW9">
        <v>0.5</v>
      </c>
      <c r="BF9" s="14">
        <f>TANH(BF4)</f>
        <v>0.93751945189199282</v>
      </c>
      <c r="BS9">
        <v>1</v>
      </c>
      <c r="BZ9">
        <v>0.5</v>
      </c>
      <c r="CI9" s="14">
        <f>TANH(CI4)</f>
        <v>0.92861003179178758</v>
      </c>
      <c r="CU9">
        <v>1</v>
      </c>
      <c r="DB9">
        <v>0.5</v>
      </c>
      <c r="DK9" s="14">
        <f>TANH(DK4)</f>
        <v>0.93617249713571649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0.93321628976298798</v>
      </c>
      <c r="W16" s="8" t="s">
        <v>24</v>
      </c>
      <c r="X16">
        <f>AVERAGE(X4:X15)</f>
        <v>2.7385000000000002</v>
      </c>
      <c r="Y16">
        <f>AVERAGE(Y4:Y15)</f>
        <v>2.7385000000000002</v>
      </c>
      <c r="AY16" s="8" t="s">
        <v>24</v>
      </c>
      <c r="AZ16">
        <f>AVERAGE(AZ4:AZ15)</f>
        <v>2.875</v>
      </c>
      <c r="BA16">
        <f>AVERAGE(BA4:BA15)</f>
        <v>2.875</v>
      </c>
      <c r="CB16" s="8" t="s">
        <v>24</v>
      </c>
      <c r="CC16">
        <f>AVERAGE(CC4:CC15)</f>
        <v>2.8</v>
      </c>
      <c r="CD16">
        <f>AVERAGE(CD4:CD15)</f>
        <v>2.8</v>
      </c>
      <c r="DD16" s="8" t="s">
        <v>24</v>
      </c>
      <c r="DE16">
        <f>AVERAGE(DE4:DE15)</f>
        <v>2.335</v>
      </c>
      <c r="DF16">
        <f>AVERAGE(DF4:DF15)</f>
        <v>2.335</v>
      </c>
    </row>
    <row r="17" spans="1:110" x14ac:dyDescent="0.3">
      <c r="A17" s="8" t="s">
        <v>37</v>
      </c>
      <c r="B17">
        <f>BF9</f>
        <v>0.93751945189199282</v>
      </c>
      <c r="X17" s="8" t="s">
        <v>29</v>
      </c>
      <c r="Y17">
        <f>TANH(Y16)</f>
        <v>0.99167111725665447</v>
      </c>
      <c r="AZ17" s="8" t="s">
        <v>29</v>
      </c>
      <c r="BA17">
        <f>TANH(BA16)</f>
        <v>0.99365463431502954</v>
      </c>
      <c r="CC17" s="8" t="s">
        <v>29</v>
      </c>
      <c r="CD17">
        <f>TANH(CD16)</f>
        <v>0.99263152020112788</v>
      </c>
      <c r="DE17" s="8" t="s">
        <v>29</v>
      </c>
      <c r="DF17">
        <f>TANH(DF16)</f>
        <v>0.98142950859666866</v>
      </c>
    </row>
    <row r="18" spans="1:110" x14ac:dyDescent="0.3">
      <c r="A18" s="8" t="s">
        <v>23</v>
      </c>
      <c r="B18">
        <f>CI9</f>
        <v>0.92861003179178758</v>
      </c>
    </row>
    <row r="19" spans="1:110" x14ac:dyDescent="0.3">
      <c r="A19" s="8" t="s">
        <v>38</v>
      </c>
      <c r="B19">
        <f>DK9</f>
        <v>0.93617249713571649</v>
      </c>
    </row>
    <row r="20" spans="1:110" x14ac:dyDescent="0.3">
      <c r="A20" s="8" t="s">
        <v>20</v>
      </c>
      <c r="B20" s="14">
        <f>(B16*0.25+B17*0.25+B18*0.25+B19*0.25)</f>
        <v>0.9338795676456213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2FBC-562B-4F30-BCE9-651990AFA7B3}">
  <dimension ref="A1:DK20"/>
  <sheetViews>
    <sheetView workbookViewId="0">
      <selection activeCell="CW4" sqref="CW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6</v>
      </c>
      <c r="B2" t="s">
        <v>44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0.11</v>
      </c>
      <c r="L4">
        <f>E4*(H4-I4*(J4+K4))</f>
        <v>0.94499999999999995</v>
      </c>
      <c r="M4">
        <f>TANH(L4/E4)</f>
        <v>0.73751106112295317</v>
      </c>
      <c r="N4">
        <v>1</v>
      </c>
      <c r="O4">
        <v>1</v>
      </c>
      <c r="P4">
        <v>1</v>
      </c>
      <c r="Q4">
        <v>1</v>
      </c>
      <c r="R4">
        <v>0.8</v>
      </c>
      <c r="S4">
        <v>0.8</v>
      </c>
      <c r="T4">
        <v>0.8</v>
      </c>
      <c r="U4">
        <v>0.5</v>
      </c>
      <c r="V4">
        <v>4.0000000000000001E-3</v>
      </c>
      <c r="W4">
        <v>0.09</v>
      </c>
      <c r="X4">
        <f>N4*O4*(P4+Q4+T4-U4*(V4+W4))</f>
        <v>2.7529999999999997</v>
      </c>
      <c r="Y4">
        <f>(X4/N4)</f>
        <v>2.7529999999999997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1.7294192840951634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2.9999999999999997E-4</v>
      </c>
      <c r="AM4">
        <v>0.1</v>
      </c>
      <c r="AN4">
        <f>AG4*(AJ4-AK4*(AL4+AM4))</f>
        <v>0.93984999999999996</v>
      </c>
      <c r="AO4">
        <f>TANH(AN4/AG4)</f>
        <v>0.73515332807930245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0.2</v>
      </c>
      <c r="AZ4">
        <f>AP4*AQ4*(AR4+AS4+AV4-AW4*(AX4+AY4))</f>
        <v>2.9</v>
      </c>
      <c r="BA4">
        <f>(AZ4/AP4)</f>
        <v>2.9</v>
      </c>
      <c r="BB4">
        <v>1</v>
      </c>
      <c r="BC4">
        <v>1</v>
      </c>
      <c r="BD4">
        <f>BB4*BC4</f>
        <v>1</v>
      </c>
      <c r="BE4">
        <f>TANH(BC4)</f>
        <v>0.76159415595576485</v>
      </c>
      <c r="BF4">
        <f>AF4*(AG4*AO4+AP4*BA17-BB4*BE4)</f>
        <v>0.96519982196475951</v>
      </c>
      <c r="BI4">
        <v>1</v>
      </c>
      <c r="BJ4">
        <v>1</v>
      </c>
      <c r="BK4">
        <v>0.99</v>
      </c>
      <c r="BL4">
        <v>0.98</v>
      </c>
      <c r="BM4">
        <v>0.98</v>
      </c>
      <c r="BN4">
        <v>0.5</v>
      </c>
      <c r="BO4">
        <v>1.4E-2</v>
      </c>
      <c r="BP4">
        <v>0.14000000000000001</v>
      </c>
      <c r="BQ4">
        <f>BJ4*(BM4-BN4*(BO4+BP4))</f>
        <v>0.90300000000000002</v>
      </c>
      <c r="BR4">
        <f>TANH(BQ4/BJ4)</f>
        <v>0.71775548564909819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0.48</v>
      </c>
      <c r="CC4">
        <f>BS4*BT4*(BU4+BV4+BY4-BZ4*(CA4+CB4))</f>
        <v>2.76</v>
      </c>
      <c r="CD4">
        <f>(CC4/BS4)</f>
        <v>2.76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1.7097757553511101</v>
      </c>
      <c r="CK4">
        <v>1</v>
      </c>
      <c r="CL4">
        <v>1</v>
      </c>
      <c r="CM4">
        <v>0.98</v>
      </c>
      <c r="CN4">
        <v>1</v>
      </c>
      <c r="CO4">
        <v>0.99</v>
      </c>
      <c r="CP4">
        <v>0.5</v>
      </c>
      <c r="CQ4">
        <v>4.0000000000000001E-3</v>
      </c>
      <c r="CR4">
        <v>0.13</v>
      </c>
      <c r="CS4">
        <f>CL4*(CO4-CP4*(CQ4+CR4))</f>
        <v>0.92300000000000004</v>
      </c>
      <c r="CT4">
        <f>TANH(CS4/CL4)</f>
        <v>0.72731354553322936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0.5</v>
      </c>
      <c r="DC4">
        <v>1</v>
      </c>
      <c r="DD4">
        <v>1</v>
      </c>
      <c r="DE4">
        <f>CU4*CV4*(CW4+CX4+DA4-DB4*(DC4+DD4))</f>
        <v>-1</v>
      </c>
      <c r="DF4">
        <f>(DE4/CU4)</f>
        <v>-1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1.6686321511899098</v>
      </c>
    </row>
    <row r="5" spans="1:115" x14ac:dyDescent="0.3">
      <c r="N5">
        <v>1</v>
      </c>
      <c r="U5">
        <v>0.5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0.5</v>
      </c>
      <c r="AX5">
        <v>0</v>
      </c>
      <c r="AY5">
        <v>0.83</v>
      </c>
      <c r="AZ5">
        <f>AP5*AQ5*(AR5+AS5+AV5-AW5*(AX5+AY5))</f>
        <v>2.585</v>
      </c>
      <c r="BA5">
        <f>(AZ5/AP5)</f>
        <v>2.585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0.28999999999999998</v>
      </c>
      <c r="DE5">
        <f t="shared" ref="DE5:DE7" si="0">CU5*CV5*(CW5+CX5+DA5-DB5*(DC5+DD5))</f>
        <v>2.855</v>
      </c>
      <c r="DF5">
        <f t="shared" ref="DF5:DF7" si="1">(DE5/CU5)</f>
        <v>2.855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0.5</v>
      </c>
      <c r="AX6">
        <v>0</v>
      </c>
      <c r="AY6">
        <v>0.55000000000000004</v>
      </c>
      <c r="AZ6">
        <f>AP6*AQ6*(AR6+AS6+AV6-AW6*(AX6+AY6))</f>
        <v>2.7250000000000001</v>
      </c>
      <c r="BA6">
        <f>(AZ6/AP6)</f>
        <v>2.7250000000000001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0.78</v>
      </c>
      <c r="CX6">
        <v>1</v>
      </c>
      <c r="CY6">
        <v>0.95</v>
      </c>
      <c r="CZ6">
        <v>0.74</v>
      </c>
      <c r="DA6">
        <v>0.83</v>
      </c>
      <c r="DB6">
        <v>0.5</v>
      </c>
      <c r="DC6">
        <v>0.2</v>
      </c>
      <c r="DD6">
        <v>0.27</v>
      </c>
      <c r="DE6">
        <f t="shared" si="0"/>
        <v>2.375</v>
      </c>
      <c r="DF6">
        <f t="shared" si="1"/>
        <v>2.375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CV7">
        <v>1</v>
      </c>
      <c r="CW7">
        <v>1</v>
      </c>
      <c r="CX7">
        <v>1</v>
      </c>
      <c r="CY7">
        <v>0.88</v>
      </c>
      <c r="CZ7">
        <v>0.89</v>
      </c>
      <c r="DA7">
        <v>0.89</v>
      </c>
      <c r="DB7">
        <v>0.5</v>
      </c>
      <c r="DC7">
        <v>4.0000000000000001E-3</v>
      </c>
      <c r="DD7">
        <v>0.24</v>
      </c>
      <c r="DE7">
        <f t="shared" si="0"/>
        <v>2.7680000000000002</v>
      </c>
      <c r="DF7">
        <f t="shared" si="1"/>
        <v>2.7680000000000002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0.93898727054032005</v>
      </c>
      <c r="AP9">
        <v>1</v>
      </c>
      <c r="AW9">
        <v>0.5</v>
      </c>
      <c r="BF9" s="14">
        <f>TANH(BF4)</f>
        <v>0.7465872956330738</v>
      </c>
      <c r="BS9">
        <v>1</v>
      </c>
      <c r="BZ9">
        <v>0.5</v>
      </c>
      <c r="CI9" s="14">
        <f>TANH(CI4)</f>
        <v>0.93662002457700633</v>
      </c>
      <c r="CU9">
        <v>1</v>
      </c>
      <c r="DB9">
        <v>0.5</v>
      </c>
      <c r="DK9" s="14">
        <f>TANH(DK4)</f>
        <v>0.93137060871053945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0.93898727054032005</v>
      </c>
      <c r="W16" s="8" t="s">
        <v>24</v>
      </c>
      <c r="X16">
        <f>AVERAGE(X4:X15)</f>
        <v>2.7529999999999997</v>
      </c>
      <c r="Y16">
        <f>AVERAGE(Y4:Y15)</f>
        <v>2.7529999999999997</v>
      </c>
      <c r="AY16" s="8" t="s">
        <v>24</v>
      </c>
      <c r="AZ16">
        <f>AVERAGE(AZ4:AZ15)</f>
        <v>2.7366666666666664</v>
      </c>
      <c r="BA16">
        <f>AVERAGE(BA4:BA15)</f>
        <v>2.7366666666666664</v>
      </c>
      <c r="CB16" s="8" t="s">
        <v>24</v>
      </c>
      <c r="CC16">
        <f>AVERAGE(CC4:CC15)</f>
        <v>2.76</v>
      </c>
      <c r="CD16">
        <f>AVERAGE(CD4:CD15)</f>
        <v>2.76</v>
      </c>
      <c r="DD16" s="8" t="s">
        <v>24</v>
      </c>
      <c r="DE16">
        <f>AVERAGE(DE4:DE15)</f>
        <v>1.7495000000000003</v>
      </c>
      <c r="DF16">
        <f>AVERAGE(DF4:DF15)</f>
        <v>1.7495000000000003</v>
      </c>
    </row>
    <row r="17" spans="1:110" x14ac:dyDescent="0.3">
      <c r="A17" s="8" t="s">
        <v>37</v>
      </c>
      <c r="B17">
        <f>BF9</f>
        <v>0.7465872956330738</v>
      </c>
      <c r="X17" s="8" t="s">
        <v>29</v>
      </c>
      <c r="Y17">
        <f>TANH(Y16)</f>
        <v>0.99190822297221015</v>
      </c>
      <c r="AZ17" s="8" t="s">
        <v>29</v>
      </c>
      <c r="BA17">
        <f>TANH(BA16)</f>
        <v>0.99164064984122202</v>
      </c>
      <c r="CC17" s="8" t="s">
        <v>29</v>
      </c>
      <c r="CD17">
        <f>TANH(CD16)</f>
        <v>0.99202026970201185</v>
      </c>
      <c r="DE17" s="8" t="s">
        <v>29</v>
      </c>
      <c r="DF17">
        <f>TANH(DF16)</f>
        <v>0.94131860565668046</v>
      </c>
    </row>
    <row r="18" spans="1:110" x14ac:dyDescent="0.3">
      <c r="A18" s="8" t="s">
        <v>23</v>
      </c>
      <c r="B18">
        <f>CI9</f>
        <v>0.93662002457700633</v>
      </c>
    </row>
    <row r="19" spans="1:110" x14ac:dyDescent="0.3">
      <c r="A19" s="8" t="s">
        <v>38</v>
      </c>
      <c r="B19">
        <f>DK9</f>
        <v>0.93137060871053945</v>
      </c>
    </row>
    <row r="20" spans="1:110" x14ac:dyDescent="0.3">
      <c r="A20" s="8" t="s">
        <v>20</v>
      </c>
      <c r="B20" s="14">
        <f>(B16*0.25+B17*0.25+B18*0.25+B19*0.25)</f>
        <v>0.88839129986523491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F51E-35FA-4A48-A102-7212EA64E263}">
  <dimension ref="A1:DK20"/>
  <sheetViews>
    <sheetView workbookViewId="0">
      <selection activeCell="DC7" sqref="DC7:DG7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7</v>
      </c>
      <c r="B2" t="s">
        <v>45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0.39</v>
      </c>
      <c r="L4">
        <f>E4*(H4-I4*(J4+K4))</f>
        <v>0.80499999999999994</v>
      </c>
      <c r="M4">
        <f>TANH(L4/E4)</f>
        <v>0.66682277284908065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1E-3</v>
      </c>
      <c r="W4">
        <v>0.11</v>
      </c>
      <c r="X4">
        <f>N4*O4*(P4+Q4+T4-U4*(V4+W4))</f>
        <v>2.9445000000000001</v>
      </c>
      <c r="Y4">
        <f>(X4/N4)</f>
        <v>2.9445000000000001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1.6612985833305738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1E-3</v>
      </c>
      <c r="AM4">
        <v>0.13</v>
      </c>
      <c r="AN4">
        <f>AG4*(AJ4-AK4*(AL4+AM4))</f>
        <v>0.92449999999999999</v>
      </c>
      <c r="AO4">
        <f>TANH(AN4/AG4)</f>
        <v>0.72801929755912886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0.14000000000000001</v>
      </c>
      <c r="AZ4">
        <f>AP4*AQ4*(AR4+AS4+AV4-AW4*(AX4+AY4))</f>
        <v>2.93</v>
      </c>
      <c r="BA4">
        <f>(AZ4/AP4)</f>
        <v>2.93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1.7223330231477632</v>
      </c>
      <c r="BI4">
        <v>1</v>
      </c>
      <c r="BJ4">
        <v>1</v>
      </c>
      <c r="BK4">
        <v>0.16</v>
      </c>
      <c r="BL4">
        <v>1</v>
      </c>
      <c r="BM4">
        <v>0.28000000000000003</v>
      </c>
      <c r="BN4">
        <v>0.5</v>
      </c>
      <c r="BO4">
        <v>1</v>
      </c>
      <c r="BP4">
        <v>0.67</v>
      </c>
      <c r="BQ4">
        <f>BJ4*(BM4-BN4*(BO4+BP4))</f>
        <v>-0.55499999999999994</v>
      </c>
      <c r="BR4">
        <f>TANH(BQ4/BJ4)</f>
        <v>-0.50425822287914013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0.28000000000000003</v>
      </c>
      <c r="CC4">
        <f>BS4*BT4*(BU4+BV4+BY4-BZ4*(CA4+CB4))</f>
        <v>2.86</v>
      </c>
      <c r="CD4">
        <f>(CC4/BS4)</f>
        <v>2.86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0.48920379799758251</v>
      </c>
      <c r="CK4">
        <v>1</v>
      </c>
      <c r="CL4">
        <v>1</v>
      </c>
      <c r="CM4">
        <v>0.99</v>
      </c>
      <c r="CN4">
        <v>0.99</v>
      </c>
      <c r="CO4">
        <v>0.99</v>
      </c>
      <c r="CP4">
        <v>0.5</v>
      </c>
      <c r="CQ4">
        <v>2.0000000000000001E-4</v>
      </c>
      <c r="CR4">
        <v>0.12</v>
      </c>
      <c r="CS4">
        <f>CL4*(CO4-CP4*(CQ4+CR4))</f>
        <v>0.92989999999999995</v>
      </c>
      <c r="CT4">
        <f>TANH(CS4/CL4)</f>
        <v>0.73054726943368498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0.2</v>
      </c>
      <c r="DE4">
        <f>CU4*CV4*(CW4+CX4+DA4-DB4*(DC4+DD4))</f>
        <v>2.9</v>
      </c>
      <c r="DF4">
        <f>(DE4/CU4)</f>
        <v>2.9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1.7203803488726006</v>
      </c>
    </row>
    <row r="5" spans="1:115" x14ac:dyDescent="0.3">
      <c r="N5">
        <v>1</v>
      </c>
      <c r="U5">
        <v>0.5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0.5</v>
      </c>
      <c r="DC5">
        <v>0</v>
      </c>
      <c r="DD5">
        <v>0.42</v>
      </c>
      <c r="DE5">
        <f t="shared" ref="DE5:DE6" si="0">CU5*CV5*(CW5+CX5+DA5-DB5*(DC5+DD5))</f>
        <v>2.79</v>
      </c>
      <c r="DF5">
        <f t="shared" ref="DF5:DF6" si="1">(DE5/CU5)</f>
        <v>2.79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CV6">
        <v>1</v>
      </c>
      <c r="CW6">
        <v>1</v>
      </c>
      <c r="CX6">
        <v>1</v>
      </c>
      <c r="CY6">
        <v>0.5</v>
      </c>
      <c r="CZ6">
        <v>0.5</v>
      </c>
      <c r="DA6">
        <v>0.5</v>
      </c>
      <c r="DB6">
        <v>0.5</v>
      </c>
      <c r="DC6">
        <v>0.02</v>
      </c>
      <c r="DD6">
        <v>0.53</v>
      </c>
      <c r="DE6">
        <f t="shared" si="0"/>
        <v>2.2250000000000001</v>
      </c>
      <c r="DF6">
        <f t="shared" si="1"/>
        <v>2.2250000000000001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0.93039188577414011</v>
      </c>
      <c r="AP9">
        <v>1</v>
      </c>
      <c r="AW9">
        <v>0.5</v>
      </c>
      <c r="BF9" s="14">
        <f>TANH(BF4)</f>
        <v>0.93814334399486055</v>
      </c>
      <c r="BS9">
        <v>1</v>
      </c>
      <c r="BZ9">
        <v>0.5</v>
      </c>
      <c r="CI9" s="14">
        <f>TANH(CI4)</f>
        <v>0.45358426867209622</v>
      </c>
      <c r="CU9">
        <v>1</v>
      </c>
      <c r="DB9">
        <v>0.5</v>
      </c>
      <c r="DK9" s="14">
        <f>TANH(DK4)</f>
        <v>0.93790881427073391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0.93039188577414011</v>
      </c>
      <c r="W16" s="8" t="s">
        <v>24</v>
      </c>
      <c r="X16">
        <f>AVERAGE(X4:X15)</f>
        <v>2.9445000000000001</v>
      </c>
      <c r="Y16">
        <f>AVERAGE(Y4:Y15)</f>
        <v>2.9445000000000001</v>
      </c>
      <c r="AY16" s="8" t="s">
        <v>24</v>
      </c>
      <c r="AZ16">
        <f>AVERAGE(AZ4:AZ15)</f>
        <v>2.93</v>
      </c>
      <c r="BA16">
        <f>AVERAGE(BA4:BA15)</f>
        <v>2.93</v>
      </c>
      <c r="CB16" s="8" t="s">
        <v>24</v>
      </c>
      <c r="CC16">
        <f>AVERAGE(CC4:CC15)</f>
        <v>2.86</v>
      </c>
      <c r="CD16">
        <f>AVERAGE(CD4:CD15)</f>
        <v>2.86</v>
      </c>
      <c r="DD16" s="8" t="s">
        <v>24</v>
      </c>
      <c r="DE16">
        <f>AVERAGE(DE4:DE15)</f>
        <v>2.6383333333333332</v>
      </c>
      <c r="DF16">
        <f>AVERAGE(DF4:DF15)</f>
        <v>2.6383333333333332</v>
      </c>
    </row>
    <row r="17" spans="1:110" x14ac:dyDescent="0.3">
      <c r="A17" s="8" t="s">
        <v>37</v>
      </c>
      <c r="B17">
        <f>BF9</f>
        <v>0.93814334399486055</v>
      </c>
      <c r="X17" s="8" t="s">
        <v>29</v>
      </c>
      <c r="Y17">
        <f>TANH(Y16)</f>
        <v>0.99447581048149314</v>
      </c>
      <c r="AZ17" s="8" t="s">
        <v>29</v>
      </c>
      <c r="BA17">
        <f>TANH(BA16)</f>
        <v>0.99431372558863429</v>
      </c>
      <c r="CC17" s="8" t="s">
        <v>29</v>
      </c>
      <c r="CD17">
        <f>TANH(CD16)</f>
        <v>0.99346202087672264</v>
      </c>
      <c r="DE17" s="8" t="s">
        <v>29</v>
      </c>
      <c r="DF17">
        <f>TANH(DF16)</f>
        <v>0.98983307943891574</v>
      </c>
    </row>
    <row r="18" spans="1:110" x14ac:dyDescent="0.3">
      <c r="A18" s="8" t="s">
        <v>23</v>
      </c>
      <c r="B18">
        <f>CI9</f>
        <v>0.45358426867209622</v>
      </c>
    </row>
    <row r="19" spans="1:110" x14ac:dyDescent="0.3">
      <c r="A19" s="8" t="s">
        <v>38</v>
      </c>
      <c r="B19">
        <f>DK9</f>
        <v>0.93790881427073391</v>
      </c>
    </row>
    <row r="20" spans="1:110" x14ac:dyDescent="0.3">
      <c r="A20" s="8" t="s">
        <v>20</v>
      </c>
      <c r="B20" s="14">
        <f>(B16*0.25+B17*0.25+B18*0.25+B19*0.25)</f>
        <v>0.8150070781779577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0623-ACB7-4DDF-AF36-CEC42AC54C49}">
  <dimension ref="A1:DK20"/>
  <sheetViews>
    <sheetView topLeftCell="A4" workbookViewId="0">
      <selection activeCell="DC6" sqref="DC6:DF6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8</v>
      </c>
      <c r="B2" t="s">
        <v>46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0.2</v>
      </c>
      <c r="L4">
        <f>E4*(H4-I4*(J4+K4))</f>
        <v>0.9</v>
      </c>
      <c r="M4">
        <f>TANH(L4/E4)</f>
        <v>0.71629787019902458</v>
      </c>
      <c r="N4">
        <v>1</v>
      </c>
      <c r="O4">
        <v>1</v>
      </c>
      <c r="P4">
        <v>1</v>
      </c>
      <c r="Q4">
        <v>1</v>
      </c>
      <c r="R4">
        <v>0.85</v>
      </c>
      <c r="S4">
        <v>0.85</v>
      </c>
      <c r="T4">
        <v>0.85</v>
      </c>
      <c r="U4">
        <v>0.5</v>
      </c>
      <c r="V4">
        <v>3.0000000000000001E-3</v>
      </c>
      <c r="W4">
        <v>0.2</v>
      </c>
      <c r="X4">
        <f>N4*O4*(P4+Q4+T4-U4*(V4+W4))</f>
        <v>2.7484999999999999</v>
      </c>
      <c r="Y4">
        <f>(X4/N4)</f>
        <v>2.7484999999999999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1.7081332371162719</v>
      </c>
      <c r="AF4">
        <v>1</v>
      </c>
      <c r="AG4">
        <v>1</v>
      </c>
      <c r="AH4">
        <v>0.98</v>
      </c>
      <c r="AI4">
        <v>0.98</v>
      </c>
      <c r="AJ4">
        <v>0.98</v>
      </c>
      <c r="AK4">
        <v>0.5</v>
      </c>
      <c r="AL4">
        <v>8.9999999999999993E-3</v>
      </c>
      <c r="AM4">
        <v>0.13</v>
      </c>
      <c r="AN4">
        <f>AG4*(AJ4-AK4*(AL4+AM4))</f>
        <v>0.91049999999999998</v>
      </c>
      <c r="AO4">
        <f>TANH(AN4/AG4)</f>
        <v>0.72137215169381874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0.13</v>
      </c>
      <c r="AZ4">
        <f>AP4*AQ4*(AR4+AS4+AV4-AW4*(AX4+AY4))</f>
        <v>2.9350000000000001</v>
      </c>
      <c r="BA4">
        <f>(AZ4/AP4)</f>
        <v>2.9350000000000001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1.715742297391373</v>
      </c>
      <c r="BI4">
        <v>1</v>
      </c>
      <c r="BJ4">
        <v>1</v>
      </c>
      <c r="BK4">
        <v>1</v>
      </c>
      <c r="BL4">
        <v>1</v>
      </c>
      <c r="BM4">
        <v>1</v>
      </c>
      <c r="BN4">
        <v>0.5</v>
      </c>
      <c r="BO4">
        <v>0</v>
      </c>
      <c r="BP4">
        <v>0.14000000000000001</v>
      </c>
      <c r="BQ4">
        <f>BJ4*(BM4-BN4*(BO4+BP4))</f>
        <v>0.92999999999999994</v>
      </c>
      <c r="BR4">
        <f>TANH(BQ4/BJ4)</f>
        <v>0.73059389609594372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0.08</v>
      </c>
      <c r="CB4">
        <v>0.33</v>
      </c>
      <c r="CC4">
        <f>BS4*BT4*(BU4+BV4+BY4-BZ4*(CA4+CB4))</f>
        <v>2.7949999999999999</v>
      </c>
      <c r="CD4">
        <f>(CC4/BS4)</f>
        <v>2.7949999999999999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1.7231516374101354</v>
      </c>
      <c r="CK4">
        <v>1</v>
      </c>
      <c r="CL4">
        <v>1</v>
      </c>
      <c r="CM4">
        <v>0.92</v>
      </c>
      <c r="CN4">
        <v>0.99</v>
      </c>
      <c r="CO4">
        <v>0.96</v>
      </c>
      <c r="CP4">
        <v>0.5</v>
      </c>
      <c r="CQ4">
        <v>7.0000000000000007E-2</v>
      </c>
      <c r="CR4">
        <v>0.16</v>
      </c>
      <c r="CS4">
        <f>CL4*(CO4-CP4*(CQ4+CR4))</f>
        <v>0.84499999999999997</v>
      </c>
      <c r="CT4">
        <f>TANH(CS4/CL4)</f>
        <v>0.68844831975250509</v>
      </c>
      <c r="CU4">
        <v>1</v>
      </c>
      <c r="CV4">
        <v>1</v>
      </c>
      <c r="CW4">
        <v>1</v>
      </c>
      <c r="CX4">
        <v>1</v>
      </c>
      <c r="CY4">
        <v>0.7</v>
      </c>
      <c r="CZ4">
        <v>0.7</v>
      </c>
      <c r="DA4">
        <v>0.7</v>
      </c>
      <c r="DB4">
        <v>0.5</v>
      </c>
      <c r="DC4">
        <v>0.02</v>
      </c>
      <c r="DD4">
        <v>0.28000000000000003</v>
      </c>
      <c r="DE4">
        <f>CU4*CV4*(CW4+CX4+DA4-DB4*(DC4+DD4))</f>
        <v>2.5500000000000003</v>
      </c>
      <c r="DF4">
        <f>(DE4/CU4)</f>
        <v>2.5500000000000003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1.6743111318585824</v>
      </c>
    </row>
    <row r="5" spans="1:115" x14ac:dyDescent="0.3">
      <c r="N5">
        <v>1</v>
      </c>
      <c r="U5">
        <v>0.5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0.54</v>
      </c>
      <c r="CZ5">
        <v>0.54</v>
      </c>
      <c r="DA5">
        <v>0.54</v>
      </c>
      <c r="DB5">
        <v>0.5</v>
      </c>
      <c r="DC5">
        <v>0.03</v>
      </c>
      <c r="DD5">
        <v>0.26</v>
      </c>
      <c r="DE5">
        <f t="shared" ref="DE5" si="0">CU5*CV5*(CW5+CX5+DA5-DB5*(DC5+DD5))</f>
        <v>2.395</v>
      </c>
      <c r="DF5">
        <f t="shared" ref="DF5" si="1">(DE5/CU5)</f>
        <v>2.395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TANH(AD4)</f>
        <v>0.93641810662488567</v>
      </c>
      <c r="AP9">
        <v>1</v>
      </c>
      <c r="AW9">
        <v>0.5</v>
      </c>
      <c r="BF9" s="14">
        <f>TANH(BF4)</f>
        <v>0.93734829691972676</v>
      </c>
      <c r="BS9">
        <v>1</v>
      </c>
      <c r="BZ9">
        <v>0.5</v>
      </c>
      <c r="CI9" s="14">
        <f>TANH(CI4)</f>
        <v>0.93824140992272487</v>
      </c>
      <c r="CU9">
        <v>1</v>
      </c>
      <c r="DB9">
        <v>0.5</v>
      </c>
      <c r="DK9" s="14">
        <f>TANH(DK4)</f>
        <v>0.93211938223309687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0.93641810662488567</v>
      </c>
      <c r="W16" s="8" t="s">
        <v>24</v>
      </c>
      <c r="X16">
        <f>AVERAGE(X4:X15)</f>
        <v>2.7484999999999999</v>
      </c>
      <c r="Y16">
        <f>AVERAGE(Y4:Y15)</f>
        <v>2.7484999999999999</v>
      </c>
      <c r="AY16" s="8" t="s">
        <v>24</v>
      </c>
      <c r="AZ16">
        <f>AVERAGE(AZ4:AZ15)</f>
        <v>2.9350000000000001</v>
      </c>
      <c r="BA16">
        <f>AVERAGE(BA4:BA15)</f>
        <v>2.9350000000000001</v>
      </c>
      <c r="CB16" s="8" t="s">
        <v>24</v>
      </c>
      <c r="CC16">
        <f>AVERAGE(CC4:CC15)</f>
        <v>2.7949999999999999</v>
      </c>
      <c r="CD16">
        <f>AVERAGE(CD4:CD15)</f>
        <v>2.7949999999999999</v>
      </c>
      <c r="DD16" s="8" t="s">
        <v>24</v>
      </c>
      <c r="DE16">
        <f>AVERAGE(DE4:DE15)</f>
        <v>2.4725000000000001</v>
      </c>
      <c r="DF16">
        <f>AVERAGE(DF4:DF15)</f>
        <v>2.4725000000000001</v>
      </c>
    </row>
    <row r="17" spans="1:110" x14ac:dyDescent="0.3">
      <c r="A17" s="8" t="s">
        <v>37</v>
      </c>
      <c r="B17">
        <f>BF9</f>
        <v>0.93734829691972676</v>
      </c>
      <c r="X17" s="8" t="s">
        <v>29</v>
      </c>
      <c r="Y17">
        <f>TANH(Y16)</f>
        <v>0.99183536691724727</v>
      </c>
      <c r="AZ17" s="8" t="s">
        <v>29</v>
      </c>
      <c r="BA17">
        <f>TANH(BA16)</f>
        <v>0.99437014569755411</v>
      </c>
      <c r="CC17" s="8" t="s">
        <v>29</v>
      </c>
      <c r="CD17">
        <f>TANH(CD16)</f>
        <v>0.99255774131419161</v>
      </c>
      <c r="DE17" s="8" t="s">
        <v>29</v>
      </c>
      <c r="DF17">
        <f>TANH(DF16)</f>
        <v>0.98586281210607729</v>
      </c>
    </row>
    <row r="18" spans="1:110" x14ac:dyDescent="0.3">
      <c r="A18" s="8" t="s">
        <v>23</v>
      </c>
      <c r="B18">
        <f>CI9</f>
        <v>0.93824140992272487</v>
      </c>
    </row>
    <row r="19" spans="1:110" x14ac:dyDescent="0.3">
      <c r="A19" s="8" t="s">
        <v>38</v>
      </c>
      <c r="B19">
        <f>DK9</f>
        <v>0.93211938223309687</v>
      </c>
    </row>
    <row r="20" spans="1:110" x14ac:dyDescent="0.3">
      <c r="A20" s="8" t="s">
        <v>20</v>
      </c>
      <c r="B20" s="14">
        <f>(B16*0.25+B17*0.25+B18*0.25+B19*0.25)</f>
        <v>0.93603179892510857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3344-F5A0-4C5E-856B-4032C77E7EBA}">
  <dimension ref="A1:DK20"/>
  <sheetViews>
    <sheetView workbookViewId="0">
      <selection activeCell="BH4" sqref="BH4"/>
    </sheetView>
  </sheetViews>
  <sheetFormatPr defaultRowHeight="14.4" x14ac:dyDescent="0.3"/>
  <cols>
    <col min="1" max="1" width="16" customWidth="1"/>
    <col min="2" max="2" width="22.109375" customWidth="1"/>
    <col min="3" max="3" width="12.21875" customWidth="1"/>
  </cols>
  <sheetData>
    <row r="1" spans="1:115" x14ac:dyDescent="0.3">
      <c r="A1" t="s">
        <v>0</v>
      </c>
      <c r="B1" t="s">
        <v>1</v>
      </c>
      <c r="C1" t="s">
        <v>2</v>
      </c>
      <c r="D1" s="16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F1" s="16" t="s">
        <v>22</v>
      </c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3"/>
      <c r="BI1" s="16" t="s">
        <v>23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K1" s="16" t="s">
        <v>33</v>
      </c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3">
      <c r="A2">
        <v>9</v>
      </c>
      <c r="B2" t="s">
        <v>47</v>
      </c>
      <c r="C2" t="s">
        <v>3</v>
      </c>
      <c r="D2" s="1" t="s">
        <v>6</v>
      </c>
      <c r="E2" s="17" t="s">
        <v>5</v>
      </c>
      <c r="F2" s="17"/>
      <c r="G2" s="17"/>
      <c r="H2" s="17"/>
      <c r="I2" s="17"/>
      <c r="J2" s="17"/>
      <c r="K2" s="17"/>
      <c r="L2" s="17"/>
      <c r="M2" s="2"/>
      <c r="N2" s="18" t="s">
        <v>11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4"/>
      <c r="Z2" s="19" t="s">
        <v>15</v>
      </c>
      <c r="AA2" s="19"/>
      <c r="AB2" s="19"/>
      <c r="AC2" s="6"/>
      <c r="AD2" s="10" t="s">
        <v>19</v>
      </c>
      <c r="AF2" s="1" t="s">
        <v>6</v>
      </c>
      <c r="AG2" s="17" t="s">
        <v>5</v>
      </c>
      <c r="AH2" s="17"/>
      <c r="AI2" s="17"/>
      <c r="AJ2" s="17"/>
      <c r="AK2" s="17"/>
      <c r="AL2" s="17"/>
      <c r="AM2" s="17"/>
      <c r="AN2" s="17"/>
      <c r="AO2" s="2"/>
      <c r="AP2" s="18" t="s">
        <v>11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4"/>
      <c r="BB2" s="19" t="s">
        <v>15</v>
      </c>
      <c r="BC2" s="19"/>
      <c r="BD2" s="19"/>
      <c r="BE2" s="6"/>
      <c r="BF2" s="10" t="s">
        <v>19</v>
      </c>
      <c r="BI2" s="1" t="s">
        <v>6</v>
      </c>
      <c r="BJ2" s="17" t="s">
        <v>5</v>
      </c>
      <c r="BK2" s="17"/>
      <c r="BL2" s="17"/>
      <c r="BM2" s="17"/>
      <c r="BN2" s="17"/>
      <c r="BO2" s="17"/>
      <c r="BP2" s="17"/>
      <c r="BQ2" s="17"/>
      <c r="BR2" s="2"/>
      <c r="BS2" s="18" t="s">
        <v>11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4"/>
      <c r="CE2" s="19" t="s">
        <v>15</v>
      </c>
      <c r="CF2" s="19"/>
      <c r="CG2" s="19"/>
      <c r="CH2" s="6"/>
      <c r="CI2" s="10" t="s">
        <v>19</v>
      </c>
      <c r="CK2" s="1" t="s">
        <v>6</v>
      </c>
      <c r="CL2" s="17" t="s">
        <v>5</v>
      </c>
      <c r="CM2" s="17"/>
      <c r="CN2" s="17"/>
      <c r="CO2" s="17"/>
      <c r="CP2" s="17"/>
      <c r="CQ2" s="17"/>
      <c r="CR2" s="17"/>
      <c r="CS2" s="17"/>
      <c r="CT2" s="2"/>
      <c r="CU2" s="18" t="s">
        <v>11</v>
      </c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4"/>
      <c r="DG2" s="19" t="s">
        <v>15</v>
      </c>
      <c r="DH2" s="19"/>
      <c r="DI2" s="19"/>
      <c r="DJ2" s="6"/>
      <c r="DK2" s="10" t="s">
        <v>19</v>
      </c>
    </row>
    <row r="3" spans="1:115" x14ac:dyDescent="0.3">
      <c r="D3" s="1" t="s">
        <v>6</v>
      </c>
      <c r="E3" s="3" t="s">
        <v>16</v>
      </c>
      <c r="F3" s="3" t="s">
        <v>7</v>
      </c>
      <c r="G3" s="3" t="s">
        <v>8</v>
      </c>
      <c r="H3" s="3" t="s">
        <v>9</v>
      </c>
      <c r="I3" s="3" t="s">
        <v>18</v>
      </c>
      <c r="J3" s="3" t="s">
        <v>10</v>
      </c>
      <c r="K3" s="3" t="s">
        <v>25</v>
      </c>
      <c r="L3" s="3" t="s">
        <v>28</v>
      </c>
      <c r="M3" s="11" t="s">
        <v>27</v>
      </c>
      <c r="N3" s="5" t="s">
        <v>16</v>
      </c>
      <c r="O3" s="5" t="s">
        <v>14</v>
      </c>
      <c r="P3" s="5" t="s">
        <v>12</v>
      </c>
      <c r="Q3" s="5" t="s">
        <v>13</v>
      </c>
      <c r="R3" s="5" t="s">
        <v>7</v>
      </c>
      <c r="S3" s="5" t="s">
        <v>8</v>
      </c>
      <c r="T3" s="5" t="s">
        <v>9</v>
      </c>
      <c r="U3" s="5" t="s">
        <v>18</v>
      </c>
      <c r="V3" s="5" t="s">
        <v>10</v>
      </c>
      <c r="W3" s="5" t="s">
        <v>25</v>
      </c>
      <c r="X3" s="9" t="s">
        <v>30</v>
      </c>
      <c r="Y3" s="9" t="s">
        <v>31</v>
      </c>
      <c r="Z3" s="7" t="s">
        <v>16</v>
      </c>
      <c r="AA3" s="7" t="s">
        <v>17</v>
      </c>
      <c r="AB3" s="12" t="s">
        <v>21</v>
      </c>
      <c r="AC3" s="12" t="s">
        <v>32</v>
      </c>
      <c r="AD3" s="10" t="s">
        <v>20</v>
      </c>
      <c r="AF3" s="1" t="s">
        <v>6</v>
      </c>
      <c r="AG3" s="3" t="s">
        <v>16</v>
      </c>
      <c r="AH3" s="3" t="s">
        <v>7</v>
      </c>
      <c r="AI3" s="3" t="s">
        <v>8</v>
      </c>
      <c r="AJ3" s="3" t="s">
        <v>9</v>
      </c>
      <c r="AK3" s="3" t="s">
        <v>18</v>
      </c>
      <c r="AL3" s="3" t="s">
        <v>10</v>
      </c>
      <c r="AM3" s="3" t="s">
        <v>25</v>
      </c>
      <c r="AN3" s="3" t="s">
        <v>28</v>
      </c>
      <c r="AO3" s="11" t="s">
        <v>27</v>
      </c>
      <c r="AP3" s="5" t="s">
        <v>16</v>
      </c>
      <c r="AQ3" s="5" t="s">
        <v>14</v>
      </c>
      <c r="AR3" s="5" t="s">
        <v>12</v>
      </c>
      <c r="AS3" s="5" t="s">
        <v>13</v>
      </c>
      <c r="AT3" s="5" t="s">
        <v>7</v>
      </c>
      <c r="AU3" s="5" t="s">
        <v>8</v>
      </c>
      <c r="AV3" s="5" t="s">
        <v>9</v>
      </c>
      <c r="AW3" s="5" t="s">
        <v>18</v>
      </c>
      <c r="AX3" s="5" t="s">
        <v>10</v>
      </c>
      <c r="AY3" s="5" t="s">
        <v>25</v>
      </c>
      <c r="AZ3" s="9" t="s">
        <v>30</v>
      </c>
      <c r="BA3" s="9" t="s">
        <v>31</v>
      </c>
      <c r="BB3" s="7" t="s">
        <v>16</v>
      </c>
      <c r="BC3" s="7" t="s">
        <v>17</v>
      </c>
      <c r="BD3" s="12" t="s">
        <v>21</v>
      </c>
      <c r="BE3" s="12" t="s">
        <v>32</v>
      </c>
      <c r="BF3" s="10" t="s">
        <v>20</v>
      </c>
      <c r="BI3" s="1" t="s">
        <v>6</v>
      </c>
      <c r="BJ3" s="3" t="s">
        <v>16</v>
      </c>
      <c r="BK3" s="3" t="s">
        <v>7</v>
      </c>
      <c r="BL3" s="3" t="s">
        <v>8</v>
      </c>
      <c r="BM3" s="3" t="s">
        <v>9</v>
      </c>
      <c r="BN3" s="3" t="s">
        <v>18</v>
      </c>
      <c r="BO3" s="3" t="s">
        <v>10</v>
      </c>
      <c r="BP3" s="3" t="s">
        <v>25</v>
      </c>
      <c r="BQ3" s="3" t="s">
        <v>28</v>
      </c>
      <c r="BR3" s="11" t="s">
        <v>27</v>
      </c>
      <c r="BS3" s="5" t="s">
        <v>16</v>
      </c>
      <c r="BT3" s="5" t="s">
        <v>14</v>
      </c>
      <c r="BU3" s="5" t="s">
        <v>12</v>
      </c>
      <c r="BV3" s="5" t="s">
        <v>13</v>
      </c>
      <c r="BW3" s="5" t="s">
        <v>7</v>
      </c>
      <c r="BX3" s="5" t="s">
        <v>8</v>
      </c>
      <c r="BY3" s="5" t="s">
        <v>9</v>
      </c>
      <c r="BZ3" s="5" t="s">
        <v>18</v>
      </c>
      <c r="CA3" s="5" t="s">
        <v>10</v>
      </c>
      <c r="CB3" s="5" t="s">
        <v>25</v>
      </c>
      <c r="CC3" s="9" t="s">
        <v>30</v>
      </c>
      <c r="CD3" s="9" t="s">
        <v>31</v>
      </c>
      <c r="CE3" s="7" t="s">
        <v>16</v>
      </c>
      <c r="CF3" s="7" t="s">
        <v>17</v>
      </c>
      <c r="CG3" s="12" t="s">
        <v>21</v>
      </c>
      <c r="CH3" s="12" t="s">
        <v>32</v>
      </c>
      <c r="CI3" s="10" t="s">
        <v>20</v>
      </c>
      <c r="CK3" s="1" t="s">
        <v>6</v>
      </c>
      <c r="CL3" s="3" t="s">
        <v>16</v>
      </c>
      <c r="CM3" s="3" t="s">
        <v>7</v>
      </c>
      <c r="CN3" s="3" t="s">
        <v>8</v>
      </c>
      <c r="CO3" s="3" t="s">
        <v>9</v>
      </c>
      <c r="CP3" s="3" t="s">
        <v>18</v>
      </c>
      <c r="CQ3" s="3" t="s">
        <v>10</v>
      </c>
      <c r="CR3" s="3" t="s">
        <v>25</v>
      </c>
      <c r="CS3" s="3" t="s">
        <v>28</v>
      </c>
      <c r="CT3" s="11" t="s">
        <v>27</v>
      </c>
      <c r="CU3" s="5" t="s">
        <v>16</v>
      </c>
      <c r="CV3" s="5" t="s">
        <v>14</v>
      </c>
      <c r="CW3" s="5" t="s">
        <v>12</v>
      </c>
      <c r="CX3" s="5" t="s">
        <v>13</v>
      </c>
      <c r="CY3" s="5" t="s">
        <v>7</v>
      </c>
      <c r="CZ3" s="5" t="s">
        <v>8</v>
      </c>
      <c r="DA3" s="5" t="s">
        <v>9</v>
      </c>
      <c r="DB3" s="5" t="s">
        <v>18</v>
      </c>
      <c r="DC3" s="5" t="s">
        <v>10</v>
      </c>
      <c r="DD3" s="5" t="s">
        <v>25</v>
      </c>
      <c r="DE3" s="9" t="s">
        <v>30</v>
      </c>
      <c r="DF3" s="9" t="s">
        <v>31</v>
      </c>
      <c r="DG3" s="7" t="s">
        <v>16</v>
      </c>
      <c r="DH3" s="7" t="s">
        <v>17</v>
      </c>
      <c r="DI3" s="12" t="s">
        <v>21</v>
      </c>
      <c r="DJ3" s="12" t="s">
        <v>32</v>
      </c>
      <c r="DK3" s="10" t="s">
        <v>20</v>
      </c>
    </row>
    <row r="4" spans="1:115" x14ac:dyDescent="0.3">
      <c r="D4">
        <v>1</v>
      </c>
      <c r="E4">
        <v>1</v>
      </c>
      <c r="F4">
        <v>1</v>
      </c>
      <c r="G4">
        <v>1</v>
      </c>
      <c r="H4">
        <v>1</v>
      </c>
      <c r="I4">
        <v>0.5</v>
      </c>
      <c r="J4">
        <v>0</v>
      </c>
      <c r="K4">
        <v>0.11</v>
      </c>
      <c r="L4">
        <f>E4*(H4-I4*(J4+K4))</f>
        <v>0.94499999999999995</v>
      </c>
      <c r="M4">
        <f>TANH(L4/E4)</f>
        <v>0.73751106112295317</v>
      </c>
      <c r="N4">
        <v>1</v>
      </c>
      <c r="O4">
        <v>1</v>
      </c>
      <c r="P4">
        <v>1</v>
      </c>
      <c r="Q4">
        <v>1</v>
      </c>
      <c r="R4">
        <v>0.8</v>
      </c>
      <c r="S4">
        <v>0.8</v>
      </c>
      <c r="T4">
        <v>0.8</v>
      </c>
      <c r="U4">
        <v>0.5</v>
      </c>
      <c r="V4">
        <v>0</v>
      </c>
      <c r="W4">
        <v>0.31</v>
      </c>
      <c r="X4">
        <f>N4*O4*(P4+Q4+T4-U4*(V4+W4))</f>
        <v>2.645</v>
      </c>
      <c r="Y4">
        <f>(X4/N4)</f>
        <v>2.645</v>
      </c>
      <c r="Z4">
        <v>1</v>
      </c>
      <c r="AA4">
        <v>0</v>
      </c>
      <c r="AB4">
        <f>Z4*AA4</f>
        <v>0</v>
      </c>
      <c r="AC4">
        <f>TANH(AA4)</f>
        <v>0</v>
      </c>
      <c r="AD4">
        <f>D4*(E4*M4+N4*Y17-Z4*AC4)</f>
        <v>1.7274781242659052</v>
      </c>
      <c r="AF4">
        <v>1</v>
      </c>
      <c r="AG4">
        <v>1</v>
      </c>
      <c r="AH4">
        <v>0.99</v>
      </c>
      <c r="AI4">
        <v>0.99</v>
      </c>
      <c r="AJ4">
        <v>0.99</v>
      </c>
      <c r="AK4">
        <v>0.5</v>
      </c>
      <c r="AL4">
        <v>8.9999999999999998E-4</v>
      </c>
      <c r="AM4">
        <v>0.13</v>
      </c>
      <c r="AN4">
        <f>AG4*(AJ4-AK4*(AL4+AM4))</f>
        <v>0.92454999999999998</v>
      </c>
      <c r="AO4">
        <f>TANH(AN4/AG4)</f>
        <v>0.7280427960988588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0.5</v>
      </c>
      <c r="AX4">
        <v>0</v>
      </c>
      <c r="AY4">
        <v>0.12</v>
      </c>
      <c r="AZ4">
        <f>AP4*AQ4*(AR4+AS4+AV4-AW4*(AX4+AY4))</f>
        <v>2.94</v>
      </c>
      <c r="BA4">
        <f>(AZ4/AP4)</f>
        <v>2.94</v>
      </c>
      <c r="BB4">
        <v>1</v>
      </c>
      <c r="BC4">
        <v>0</v>
      </c>
      <c r="BD4">
        <f>BB4*BC4</f>
        <v>0</v>
      </c>
      <c r="BE4">
        <f>TANH(BC4)</f>
        <v>0</v>
      </c>
      <c r="BF4">
        <f>AF4*(AG4*AO4+AP4*BA17-BB4*BE4)</f>
        <v>1.7224688036607743</v>
      </c>
      <c r="BI4">
        <v>1</v>
      </c>
      <c r="BJ4">
        <v>1</v>
      </c>
      <c r="BK4">
        <v>0.11</v>
      </c>
      <c r="BL4">
        <v>1</v>
      </c>
      <c r="BM4">
        <v>0.2</v>
      </c>
      <c r="BN4">
        <v>0.5</v>
      </c>
      <c r="BO4">
        <v>1</v>
      </c>
      <c r="BP4">
        <v>0.97</v>
      </c>
      <c r="BQ4">
        <f>BJ4*(BM4-BN4*(BO4+BP4))</f>
        <v>-0.78499999999999992</v>
      </c>
      <c r="BR4">
        <f>TANH(BQ4/BJ4)</f>
        <v>-0.65556721653224437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0.5</v>
      </c>
      <c r="CA4">
        <v>0</v>
      </c>
      <c r="CB4">
        <v>0.31</v>
      </c>
      <c r="CC4">
        <f>BS4*BT4*(BU4+BV4+BY4-BZ4*(CA4+CB4))</f>
        <v>2.8450000000000002</v>
      </c>
      <c r="CD4">
        <f>(CC4/BS4)</f>
        <v>2.8450000000000002</v>
      </c>
      <c r="CE4">
        <v>1</v>
      </c>
      <c r="CF4">
        <v>0</v>
      </c>
      <c r="CG4">
        <f>CE4*CF4</f>
        <v>0</v>
      </c>
      <c r="CH4">
        <f>TANH(CF4)</f>
        <v>0</v>
      </c>
      <c r="CI4">
        <f>BI4*(BJ4*BR4+BS4*CD17-CE4*CH4)</f>
        <v>0.33769636388526214</v>
      </c>
      <c r="CK4">
        <v>1</v>
      </c>
      <c r="CL4">
        <v>1</v>
      </c>
      <c r="CM4">
        <v>0.96</v>
      </c>
      <c r="CN4">
        <v>1</v>
      </c>
      <c r="CO4">
        <v>0.98</v>
      </c>
      <c r="CP4">
        <v>0.5</v>
      </c>
      <c r="CQ4">
        <v>0.04</v>
      </c>
      <c r="CR4">
        <v>0.16</v>
      </c>
      <c r="CS4">
        <f>CL4*(CO4-CP4*(CQ4+CR4))</f>
        <v>0.88</v>
      </c>
      <c r="CT4">
        <f>TANH(CS4/CL4)</f>
        <v>0.70641932039723521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0.5</v>
      </c>
      <c r="DC4">
        <v>0</v>
      </c>
      <c r="DD4">
        <v>0.35</v>
      </c>
      <c r="DE4">
        <f>CU4*CV4*(CW4+CX4+DA4-DB4*(DC4+DD4))</f>
        <v>2.8250000000000002</v>
      </c>
      <c r="DF4">
        <f>(DE4/CU4)</f>
        <v>2.8250000000000002</v>
      </c>
      <c r="DG4">
        <v>1</v>
      </c>
      <c r="DH4">
        <v>0</v>
      </c>
      <c r="DI4">
        <f>DG4*DH4</f>
        <v>0</v>
      </c>
      <c r="DJ4">
        <f>TANH(DH4)</f>
        <v>0</v>
      </c>
      <c r="DK4">
        <f>CK4*(CL4*CT4+CU4*DF17-DG4*DJ4)</f>
        <v>1.6993281488005072</v>
      </c>
    </row>
    <row r="5" spans="1:115" x14ac:dyDescent="0.3">
      <c r="N5">
        <v>1</v>
      </c>
      <c r="U5">
        <v>0.5</v>
      </c>
      <c r="AP5">
        <v>1</v>
      </c>
      <c r="AW5">
        <v>0.5</v>
      </c>
      <c r="BS5">
        <v>1</v>
      </c>
      <c r="BZ5">
        <v>0.5</v>
      </c>
      <c r="CU5">
        <v>1</v>
      </c>
      <c r="CV5">
        <v>1</v>
      </c>
      <c r="CW5">
        <v>1</v>
      </c>
      <c r="CX5">
        <v>1</v>
      </c>
      <c r="CY5">
        <v>0.94</v>
      </c>
      <c r="CZ5">
        <v>0.94</v>
      </c>
      <c r="DA5">
        <v>0.94</v>
      </c>
      <c r="DB5">
        <v>0.5</v>
      </c>
      <c r="DC5">
        <v>3.0000000000000001E-3</v>
      </c>
      <c r="DD5">
        <v>0.25</v>
      </c>
      <c r="DE5">
        <f t="shared" ref="DE5" si="0">CU5*CV5*(CW5+CX5+DA5-DB5*(DC5+DD5))</f>
        <v>2.8134999999999999</v>
      </c>
      <c r="DF5">
        <f t="shared" ref="DF5" si="1">(DE5/CU5)</f>
        <v>2.8134999999999999</v>
      </c>
    </row>
    <row r="6" spans="1:115" x14ac:dyDescent="0.3">
      <c r="N6">
        <v>1</v>
      </c>
      <c r="U6">
        <v>0.5</v>
      </c>
      <c r="AD6" s="8" t="s">
        <v>34</v>
      </c>
      <c r="AP6">
        <v>1</v>
      </c>
      <c r="AW6">
        <v>0.5</v>
      </c>
      <c r="BF6" s="8" t="s">
        <v>34</v>
      </c>
      <c r="BS6">
        <v>1</v>
      </c>
      <c r="BZ6">
        <v>0.5</v>
      </c>
      <c r="CI6" s="8" t="s">
        <v>34</v>
      </c>
      <c r="CU6">
        <v>1</v>
      </c>
      <c r="DB6">
        <v>0.5</v>
      </c>
      <c r="DK6" s="8" t="s">
        <v>34</v>
      </c>
    </row>
    <row r="7" spans="1:115" x14ac:dyDescent="0.3">
      <c r="N7">
        <v>1</v>
      </c>
      <c r="U7">
        <v>0.5</v>
      </c>
      <c r="AD7" s="8" t="s">
        <v>35</v>
      </c>
      <c r="AP7">
        <v>1</v>
      </c>
      <c r="AW7">
        <v>0.5</v>
      </c>
      <c r="BF7" s="8" t="s">
        <v>35</v>
      </c>
      <c r="BS7">
        <v>1</v>
      </c>
      <c r="BZ7">
        <v>0.5</v>
      </c>
      <c r="CI7" s="8" t="s">
        <v>35</v>
      </c>
      <c r="CU7">
        <v>1</v>
      </c>
      <c r="DB7">
        <v>0.5</v>
      </c>
      <c r="DK7" s="8" t="s">
        <v>35</v>
      </c>
    </row>
    <row r="8" spans="1:115" x14ac:dyDescent="0.3">
      <c r="N8">
        <v>1</v>
      </c>
      <c r="U8">
        <v>0.5</v>
      </c>
      <c r="AP8">
        <v>1</v>
      </c>
      <c r="AW8">
        <v>0.5</v>
      </c>
      <c r="BS8">
        <v>1</v>
      </c>
      <c r="BZ8">
        <v>0.5</v>
      </c>
      <c r="CU8">
        <v>1</v>
      </c>
      <c r="DB8">
        <v>0.5</v>
      </c>
    </row>
    <row r="9" spans="1:115" x14ac:dyDescent="0.3">
      <c r="N9">
        <v>1</v>
      </c>
      <c r="U9">
        <v>0.5</v>
      </c>
      <c r="AD9" s="14">
        <f>IF(TANH(AD4)&gt;0,TANH(AD4),0)</f>
        <v>0.93875720663785445</v>
      </c>
      <c r="AP9">
        <v>1</v>
      </c>
      <c r="AW9">
        <v>0.5</v>
      </c>
      <c r="BF9" s="14">
        <f>TANH(BF4)</f>
        <v>0.93815962024880628</v>
      </c>
      <c r="BS9">
        <v>1</v>
      </c>
      <c r="BZ9">
        <v>0.5</v>
      </c>
      <c r="CI9" s="14">
        <f>TANH(CI4)</f>
        <v>0.32541925496073254</v>
      </c>
      <c r="CU9">
        <v>1</v>
      </c>
      <c r="DB9">
        <v>0.5</v>
      </c>
      <c r="DK9" s="14">
        <f>TANH(DK4)</f>
        <v>0.93532502976826826</v>
      </c>
    </row>
    <row r="10" spans="1:115" x14ac:dyDescent="0.3">
      <c r="N10">
        <v>1</v>
      </c>
      <c r="U10">
        <v>0.5</v>
      </c>
      <c r="AP10">
        <v>1</v>
      </c>
      <c r="AW10">
        <v>0.5</v>
      </c>
      <c r="BS10">
        <v>1</v>
      </c>
      <c r="BZ10">
        <v>0.5</v>
      </c>
      <c r="CU10">
        <v>1</v>
      </c>
      <c r="DB10">
        <v>0.5</v>
      </c>
    </row>
    <row r="11" spans="1:115" x14ac:dyDescent="0.3">
      <c r="N11">
        <v>1</v>
      </c>
      <c r="U11">
        <v>0.5</v>
      </c>
      <c r="AP11">
        <v>1</v>
      </c>
      <c r="AW11">
        <v>0.5</v>
      </c>
      <c r="BS11">
        <v>1</v>
      </c>
      <c r="BZ11">
        <v>0.5</v>
      </c>
      <c r="CU11">
        <v>1</v>
      </c>
      <c r="DB11">
        <v>0.5</v>
      </c>
    </row>
    <row r="12" spans="1:115" x14ac:dyDescent="0.3">
      <c r="N12">
        <v>1</v>
      </c>
      <c r="U12">
        <v>0.5</v>
      </c>
      <c r="AP12">
        <v>1</v>
      </c>
      <c r="AW12">
        <v>0.5</v>
      </c>
      <c r="BS12">
        <v>1</v>
      </c>
      <c r="BZ12">
        <v>0.5</v>
      </c>
      <c r="CU12">
        <v>1</v>
      </c>
      <c r="DB12">
        <v>0.5</v>
      </c>
    </row>
    <row r="13" spans="1:115" x14ac:dyDescent="0.3">
      <c r="N13">
        <v>1</v>
      </c>
      <c r="U13">
        <v>0.5</v>
      </c>
      <c r="AP13">
        <v>1</v>
      </c>
      <c r="AW13">
        <v>0.5</v>
      </c>
      <c r="BS13">
        <v>1</v>
      </c>
      <c r="BZ13">
        <v>0.5</v>
      </c>
      <c r="CU13">
        <v>1</v>
      </c>
      <c r="DB13">
        <v>0.5</v>
      </c>
    </row>
    <row r="14" spans="1:115" x14ac:dyDescent="0.3">
      <c r="N14">
        <v>1</v>
      </c>
      <c r="U14">
        <v>0.5</v>
      </c>
      <c r="AP14">
        <v>1</v>
      </c>
      <c r="AW14">
        <v>0.5</v>
      </c>
      <c r="BS14">
        <v>1</v>
      </c>
      <c r="BZ14">
        <v>0.5</v>
      </c>
      <c r="CU14">
        <v>1</v>
      </c>
      <c r="DB14">
        <v>0.5</v>
      </c>
    </row>
    <row r="15" spans="1:115" x14ac:dyDescent="0.3">
      <c r="A15" s="8" t="s">
        <v>19</v>
      </c>
      <c r="B15" s="8" t="s">
        <v>36</v>
      </c>
    </row>
    <row r="16" spans="1:115" x14ac:dyDescent="0.3">
      <c r="A16" s="8" t="s">
        <v>4</v>
      </c>
      <c r="B16">
        <f>AD9</f>
        <v>0.93875720663785445</v>
      </c>
      <c r="W16" s="8" t="s">
        <v>24</v>
      </c>
      <c r="X16">
        <f>AVERAGE(X4:X15)</f>
        <v>2.645</v>
      </c>
      <c r="Y16">
        <f>AVERAGE(Y4:Y15)</f>
        <v>2.645</v>
      </c>
      <c r="AY16" s="8" t="s">
        <v>24</v>
      </c>
      <c r="AZ16">
        <f>AVERAGE(AZ4:AZ15)</f>
        <v>2.94</v>
      </c>
      <c r="BA16">
        <f>AVERAGE(BA4:BA15)</f>
        <v>2.94</v>
      </c>
      <c r="CB16" s="8" t="s">
        <v>24</v>
      </c>
      <c r="CC16">
        <f>AVERAGE(CC4:CC15)</f>
        <v>2.8450000000000002</v>
      </c>
      <c r="CD16">
        <f>AVERAGE(CD4:CD15)</f>
        <v>2.8450000000000002</v>
      </c>
      <c r="DD16" s="8" t="s">
        <v>24</v>
      </c>
      <c r="DE16">
        <f>AVERAGE(DE4:DE15)</f>
        <v>2.8192500000000003</v>
      </c>
      <c r="DF16">
        <f>AVERAGE(DF4:DF15)</f>
        <v>2.8192500000000003</v>
      </c>
    </row>
    <row r="17" spans="1:110" x14ac:dyDescent="0.3">
      <c r="A17" s="8" t="s">
        <v>37</v>
      </c>
      <c r="B17">
        <f>BF9</f>
        <v>0.93815962024880628</v>
      </c>
      <c r="X17" s="8" t="s">
        <v>29</v>
      </c>
      <c r="Y17">
        <f>TANH(Y16)</f>
        <v>0.98996706314295202</v>
      </c>
      <c r="AZ17" s="8" t="s">
        <v>29</v>
      </c>
      <c r="BA17">
        <f>TANH(BA16)</f>
        <v>0.99442600756191546</v>
      </c>
      <c r="CC17" s="8" t="s">
        <v>29</v>
      </c>
      <c r="CD17">
        <f>TANH(CD16)</f>
        <v>0.99326358041750651</v>
      </c>
      <c r="DE17" s="8" t="s">
        <v>29</v>
      </c>
      <c r="DF17">
        <f>TANH(DF16)</f>
        <v>0.99290882840327199</v>
      </c>
    </row>
    <row r="18" spans="1:110" x14ac:dyDescent="0.3">
      <c r="A18" s="8" t="s">
        <v>23</v>
      </c>
      <c r="B18">
        <f>CI9</f>
        <v>0.32541925496073254</v>
      </c>
    </row>
    <row r="19" spans="1:110" x14ac:dyDescent="0.3">
      <c r="A19" s="8" t="s">
        <v>38</v>
      </c>
      <c r="B19">
        <f>DK9</f>
        <v>0.93532502976826826</v>
      </c>
    </row>
    <row r="20" spans="1:110" x14ac:dyDescent="0.3">
      <c r="A20" s="8" t="s">
        <v>20</v>
      </c>
      <c r="B20" s="14">
        <f>(B16*0.25+B17*0.25+B18*0.25+B19*0.25)</f>
        <v>0.7844152779039153</v>
      </c>
    </row>
  </sheetData>
  <mergeCells count="16">
    <mergeCell ref="DG2:DI2"/>
    <mergeCell ref="D1:AD1"/>
    <mergeCell ref="AF1:BF1"/>
    <mergeCell ref="BI1:CI1"/>
    <mergeCell ref="CK1:DK1"/>
    <mergeCell ref="E2:L2"/>
    <mergeCell ref="N2:X2"/>
    <mergeCell ref="Z2:AB2"/>
    <mergeCell ref="AG2:AN2"/>
    <mergeCell ref="AP2:AZ2"/>
    <mergeCell ref="BB2:BD2"/>
    <mergeCell ref="BJ2:BQ2"/>
    <mergeCell ref="BS2:CC2"/>
    <mergeCell ref="CE2:CG2"/>
    <mergeCell ref="CL2:CS2"/>
    <mergeCell ref="CU2:DE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3dbb6de-3369-4fc4-a3fd-6c17fefa0f44}" enabled="1" method="Privileged" siteId="{fdfed7bd-9f6a-44a1-b694-6e39c468c15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Gold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FB</dc:creator>
  <cp:lastModifiedBy>Gabriela FB</cp:lastModifiedBy>
  <dcterms:created xsi:type="dcterms:W3CDTF">2025-04-11T10:36:05Z</dcterms:created>
  <dcterms:modified xsi:type="dcterms:W3CDTF">2025-07-24T11:27:24Z</dcterms:modified>
</cp:coreProperties>
</file>