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results\"/>
    </mc:Choice>
  </mc:AlternateContent>
  <xr:revisionPtr revIDLastSave="0" documentId="13_ncr:1_{EF047CC4-CE01-43AE-ACCE-D07BE4A9D03B}" xr6:coauthVersionLast="45" xr6:coauthVersionMax="45" xr10:uidLastSave="{00000000-0000-0000-0000-000000000000}"/>
  <bookViews>
    <workbookView xWindow="22932" yWindow="672" windowWidth="23256" windowHeight="12576" xr2:uid="{8C4A392A-0A03-4B99-9C84-770D3A655B4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9" i="1" l="1"/>
  <c r="BM6" i="1" s="1"/>
  <c r="BK18" i="1"/>
  <c r="BL8" i="1" s="1"/>
  <c r="BM15" i="1" l="1"/>
  <c r="BL7" i="1"/>
  <c r="BL11" i="1"/>
  <c r="BL5" i="1"/>
  <c r="BL9" i="1"/>
  <c r="BM14" i="1"/>
  <c r="BM5" i="1"/>
  <c r="BM9" i="1"/>
  <c r="BL6" i="1"/>
  <c r="BL10" i="1"/>
  <c r="BM16" i="1"/>
  <c r="BM10" i="1"/>
  <c r="BM7" i="1"/>
  <c r="BM11" i="1"/>
  <c r="BL4" i="1"/>
  <c r="BM12" i="1"/>
  <c r="BM4" i="1"/>
  <c r="BM18" i="1" s="1"/>
  <c r="BM8" i="1"/>
  <c r="BM13" i="1"/>
  <c r="BK21" i="1" l="1"/>
  <c r="BL18" i="1"/>
  <c r="BM22" i="1"/>
  <c r="AL51" i="1"/>
  <c r="BJ19" i="1" l="1"/>
  <c r="BJ10" i="1" s="1"/>
  <c r="BH18" i="1"/>
  <c r="BI10" i="1" s="1"/>
  <c r="BG19" i="1"/>
  <c r="BG14" i="1" s="1"/>
  <c r="BE18" i="1"/>
  <c r="BF9" i="1" s="1"/>
  <c r="BD19" i="1"/>
  <c r="BD6" i="1" s="1"/>
  <c r="BA19" i="1"/>
  <c r="BA10" i="1" s="1"/>
  <c r="AX19" i="1"/>
  <c r="AX15" i="1" s="1"/>
  <c r="AU19" i="1"/>
  <c r="AU15" i="1" s="1"/>
  <c r="AR19" i="1"/>
  <c r="AR13" i="1" s="1"/>
  <c r="AO19" i="1"/>
  <c r="AO15" i="1" s="1"/>
  <c r="BB18" i="1"/>
  <c r="BC8" i="1" s="1"/>
  <c r="AY18" i="1"/>
  <c r="AZ11" i="1" s="1"/>
  <c r="AV18" i="1"/>
  <c r="AW11" i="1" s="1"/>
  <c r="AS18" i="1"/>
  <c r="AT11" i="1" s="1"/>
  <c r="AP18" i="1"/>
  <c r="AM18" i="1"/>
  <c r="AN5" i="1" s="1"/>
  <c r="AL19" i="1"/>
  <c r="AL11" i="1" s="1"/>
  <c r="AJ18" i="1"/>
  <c r="AK11" i="1" s="1"/>
  <c r="AI19" i="1"/>
  <c r="AI13" i="1" s="1"/>
  <c r="AF19" i="1"/>
  <c r="AF14" i="1" s="1"/>
  <c r="AG18" i="1"/>
  <c r="AH10" i="1" s="1"/>
  <c r="AD18" i="1"/>
  <c r="AE11" i="1" s="1"/>
  <c r="AC19" i="1"/>
  <c r="AC13" i="1" s="1"/>
  <c r="AA18" i="1"/>
  <c r="AB4" i="1" s="1"/>
  <c r="Z19" i="1"/>
  <c r="Z13" i="1" s="1"/>
  <c r="X18" i="1"/>
  <c r="Y8" i="1" s="1"/>
  <c r="AQ9" i="1" l="1"/>
  <c r="AQ6" i="1"/>
  <c r="AW5" i="1"/>
  <c r="BJ7" i="1"/>
  <c r="BF6" i="1"/>
  <c r="BC5" i="1"/>
  <c r="BC7" i="1"/>
  <c r="BC9" i="1"/>
  <c r="BC11" i="1"/>
  <c r="BI4" i="1"/>
  <c r="BI7" i="1"/>
  <c r="BI8" i="1"/>
  <c r="BF10" i="1"/>
  <c r="BA12" i="1"/>
  <c r="AZ5" i="1"/>
  <c r="AZ7" i="1"/>
  <c r="AW9" i="1"/>
  <c r="AU14" i="1"/>
  <c r="AT6" i="1"/>
  <c r="AU4" i="1"/>
  <c r="AU5" i="1"/>
  <c r="AU8" i="1"/>
  <c r="AU11" i="1"/>
  <c r="AU9" i="1"/>
  <c r="AU6" i="1"/>
  <c r="AU7" i="1"/>
  <c r="BG6" i="1"/>
  <c r="AZ10" i="1"/>
  <c r="BG9" i="1"/>
  <c r="AZ4" i="1"/>
  <c r="BD15" i="1"/>
  <c r="BD7" i="1"/>
  <c r="BC4" i="1"/>
  <c r="AZ6" i="1"/>
  <c r="AZ8" i="1"/>
  <c r="BD10" i="1"/>
  <c r="BG10" i="1"/>
  <c r="AZ9" i="1"/>
  <c r="AW8" i="1"/>
  <c r="BC10" i="1"/>
  <c r="BD4" i="1"/>
  <c r="BC6" i="1"/>
  <c r="BG12" i="1"/>
  <c r="BD12" i="1"/>
  <c r="AR16" i="1"/>
  <c r="AR5" i="1"/>
  <c r="AR4" i="1"/>
  <c r="AR9" i="1"/>
  <c r="AR14" i="1"/>
  <c r="AR6" i="1"/>
  <c r="AR11" i="1"/>
  <c r="AR7" i="1"/>
  <c r="AR15" i="1"/>
  <c r="AR8" i="1"/>
  <c r="AR10" i="1"/>
  <c r="AR12" i="1"/>
  <c r="AO14" i="1"/>
  <c r="AO16" i="1"/>
  <c r="AO4" i="1"/>
  <c r="AO5" i="1"/>
  <c r="AN11" i="1"/>
  <c r="AN7" i="1"/>
  <c r="AO7" i="1"/>
  <c r="AN6" i="1"/>
  <c r="AN10" i="1"/>
  <c r="AN9" i="1"/>
  <c r="AN4" i="1"/>
  <c r="AO8" i="1"/>
  <c r="AO10" i="1"/>
  <c r="AN8" i="1"/>
  <c r="AO9" i="1"/>
  <c r="AO6" i="1"/>
  <c r="AO13" i="1"/>
  <c r="AK6" i="1"/>
  <c r="AK10" i="1"/>
  <c r="AK8" i="1"/>
  <c r="AK4" i="1"/>
  <c r="AX11" i="1"/>
  <c r="AX8" i="1"/>
  <c r="AQ4" i="1"/>
  <c r="AX14" i="1"/>
  <c r="AW6" i="1"/>
  <c r="AX9" i="1"/>
  <c r="AT10" i="1"/>
  <c r="AO11" i="1"/>
  <c r="BD11" i="1"/>
  <c r="BD14" i="1"/>
  <c r="AU16" i="1"/>
  <c r="BG15" i="1"/>
  <c r="BI9" i="1"/>
  <c r="AI5" i="1"/>
  <c r="AT4" i="1"/>
  <c r="BD5" i="1"/>
  <c r="AX6" i="1"/>
  <c r="AQ8" i="1"/>
  <c r="BD8" i="1"/>
  <c r="AU10" i="1"/>
  <c r="AQ11" i="1"/>
  <c r="AO12" i="1"/>
  <c r="AU13" i="1"/>
  <c r="AX16" i="1"/>
  <c r="BG5" i="1"/>
  <c r="BG16" i="1"/>
  <c r="BI11" i="1"/>
  <c r="AX5" i="1"/>
  <c r="AQ5" i="1"/>
  <c r="AW7" i="1"/>
  <c r="AW10" i="1"/>
  <c r="AX13" i="1"/>
  <c r="BA16" i="1"/>
  <c r="BJ11" i="1"/>
  <c r="AQ10" i="1"/>
  <c r="AQ7" i="1"/>
  <c r="AI14" i="1"/>
  <c r="AW4" i="1"/>
  <c r="AX7" i="1"/>
  <c r="AT8" i="1"/>
  <c r="BD9" i="1"/>
  <c r="AX10" i="1"/>
  <c r="AU12" i="1"/>
  <c r="BD13" i="1"/>
  <c r="BD16" i="1"/>
  <c r="BJ12" i="1"/>
  <c r="AX4" i="1"/>
  <c r="AX12" i="1"/>
  <c r="AF11" i="1"/>
  <c r="AE8" i="1"/>
  <c r="AE4" i="1"/>
  <c r="AE6" i="1"/>
  <c r="AF9" i="1"/>
  <c r="AE10" i="1"/>
  <c r="AF7" i="1"/>
  <c r="AF5" i="1"/>
  <c r="AF12" i="1"/>
  <c r="AB9" i="1"/>
  <c r="AC9" i="1"/>
  <c r="AC16" i="1"/>
  <c r="AB5" i="1"/>
  <c r="AB10" i="1"/>
  <c r="AC10" i="1"/>
  <c r="AB11" i="1"/>
  <c r="AC6" i="1"/>
  <c r="AB7" i="1"/>
  <c r="AC14" i="1"/>
  <c r="AC5" i="1"/>
  <c r="AB6" i="1"/>
  <c r="AC11" i="1"/>
  <c r="AC7" i="1"/>
  <c r="AC15" i="1"/>
  <c r="BJ4" i="1"/>
  <c r="BJ8" i="1"/>
  <c r="BJ13" i="1"/>
  <c r="BI5" i="1"/>
  <c r="BJ14" i="1"/>
  <c r="BJ5" i="1"/>
  <c r="BJ9" i="1"/>
  <c r="BJ15" i="1"/>
  <c r="BI6" i="1"/>
  <c r="BJ16" i="1"/>
  <c r="BJ6" i="1"/>
  <c r="BF7" i="1"/>
  <c r="BF11" i="1"/>
  <c r="BG7" i="1"/>
  <c r="BG11" i="1"/>
  <c r="BF8" i="1"/>
  <c r="BG4" i="1"/>
  <c r="BG8" i="1"/>
  <c r="BG13" i="1"/>
  <c r="BF4" i="1"/>
  <c r="BF5" i="1"/>
  <c r="BA4" i="1"/>
  <c r="BA13" i="1"/>
  <c r="BA5" i="1"/>
  <c r="BA7" i="1"/>
  <c r="BA9" i="1"/>
  <c r="BA11" i="1"/>
  <c r="BA15" i="1"/>
  <c r="AT5" i="1"/>
  <c r="AT7" i="1"/>
  <c r="AT9" i="1"/>
  <c r="BA14" i="1"/>
  <c r="BA6" i="1"/>
  <c r="BA8" i="1"/>
  <c r="AL16" i="1"/>
  <c r="AL15" i="1"/>
  <c r="AL4" i="1"/>
  <c r="AL8" i="1"/>
  <c r="AL13" i="1"/>
  <c r="AL6" i="1"/>
  <c r="AL10" i="1"/>
  <c r="AK5" i="1"/>
  <c r="AK7" i="1"/>
  <c r="AK9" i="1"/>
  <c r="AL14" i="1"/>
  <c r="AL5" i="1"/>
  <c r="AL7" i="1"/>
  <c r="AL9" i="1"/>
  <c r="AH5" i="1"/>
  <c r="AH7" i="1"/>
  <c r="AH9" i="1"/>
  <c r="AH11" i="1"/>
  <c r="AF15" i="1"/>
  <c r="AI7" i="1"/>
  <c r="AI9" i="1"/>
  <c r="AI11" i="1"/>
  <c r="AI15" i="1"/>
  <c r="AF16" i="1"/>
  <c r="AF6" i="1"/>
  <c r="AH4" i="1"/>
  <c r="AH6" i="1"/>
  <c r="AH8" i="1"/>
  <c r="AF13" i="1"/>
  <c r="AF4" i="1"/>
  <c r="AF8" i="1"/>
  <c r="AF10" i="1"/>
  <c r="AI16" i="1"/>
  <c r="AI4" i="1"/>
  <c r="AI6" i="1"/>
  <c r="AI8" i="1"/>
  <c r="AI10" i="1"/>
  <c r="AE5" i="1"/>
  <c r="AE7" i="1"/>
  <c r="AE9" i="1"/>
  <c r="AB8" i="1"/>
  <c r="AC12" i="1"/>
  <c r="AC4" i="1"/>
  <c r="AC8" i="1"/>
  <c r="Z15" i="1"/>
  <c r="Z10" i="1"/>
  <c r="Y7" i="1"/>
  <c r="Z7" i="1"/>
  <c r="Y5" i="1"/>
  <c r="Y9" i="1"/>
  <c r="Z14" i="1"/>
  <c r="Z5" i="1"/>
  <c r="Z9" i="1"/>
  <c r="Y6" i="1"/>
  <c r="Y10" i="1"/>
  <c r="Z16" i="1"/>
  <c r="Z6" i="1"/>
  <c r="Y11" i="1"/>
  <c r="Z11" i="1"/>
  <c r="Y4" i="1"/>
  <c r="Z12" i="1"/>
  <c r="Z4" i="1"/>
  <c r="Z8" i="1"/>
  <c r="W19" i="1"/>
  <c r="W11" i="1" s="1"/>
  <c r="U18" i="1"/>
  <c r="V5" i="1" s="1"/>
  <c r="T19" i="1"/>
  <c r="T15" i="1" s="1"/>
  <c r="R18" i="1"/>
  <c r="S9" i="1" s="1"/>
  <c r="Q19" i="1"/>
  <c r="Q10" i="1" s="1"/>
  <c r="O18" i="1"/>
  <c r="P8" i="1" s="1"/>
  <c r="N19" i="1"/>
  <c r="N11" i="1" s="1"/>
  <c r="L18" i="1"/>
  <c r="M11" i="1" s="1"/>
  <c r="D18" i="2"/>
  <c r="D13" i="2" s="1"/>
  <c r="B17" i="2"/>
  <c r="C8" i="2" s="1"/>
  <c r="C9" i="2"/>
  <c r="C7" i="2"/>
  <c r="C5" i="2"/>
  <c r="C3" i="2"/>
  <c r="C17" i="2" s="1"/>
  <c r="BI18" i="1" l="1"/>
  <c r="BJ18" i="1"/>
  <c r="BF18" i="1"/>
  <c r="BG18" i="1"/>
  <c r="BD18" i="1"/>
  <c r="BC18" i="1"/>
  <c r="AZ18" i="1"/>
  <c r="BA18" i="1"/>
  <c r="AY21" i="1"/>
  <c r="AX18" i="1"/>
  <c r="AW18" i="1"/>
  <c r="AU18" i="1"/>
  <c r="AT18" i="1"/>
  <c r="AU22" i="1"/>
  <c r="N16" i="1"/>
  <c r="BD22" i="1"/>
  <c r="N9" i="1"/>
  <c r="BB21" i="1"/>
  <c r="AR18" i="1"/>
  <c r="AR22" i="1"/>
  <c r="AQ18" i="1"/>
  <c r="AN18" i="1"/>
  <c r="AO22" i="1"/>
  <c r="AM21" i="1"/>
  <c r="AO18" i="1"/>
  <c r="AL18" i="1"/>
  <c r="AK18" i="1"/>
  <c r="AH18" i="1"/>
  <c r="AI18" i="1"/>
  <c r="AL22" i="1"/>
  <c r="AP21" i="1"/>
  <c r="AV21" i="1"/>
  <c r="AS21" i="1"/>
  <c r="BH21" i="1"/>
  <c r="M9" i="1"/>
  <c r="AX22" i="1"/>
  <c r="AE18" i="1"/>
  <c r="AF18" i="1"/>
  <c r="AB18" i="1"/>
  <c r="AA21" i="1"/>
  <c r="X21" i="1"/>
  <c r="Y18" i="1"/>
  <c r="Z18" i="1"/>
  <c r="BJ22" i="1"/>
  <c r="BG22" i="1"/>
  <c r="BE21" i="1"/>
  <c r="BA22" i="1"/>
  <c r="AJ21" i="1"/>
  <c r="AF22" i="1"/>
  <c r="AI22" i="1"/>
  <c r="AD21" i="1"/>
  <c r="AG21" i="1"/>
  <c r="AC18" i="1"/>
  <c r="AC22" i="1"/>
  <c r="V4" i="1"/>
  <c r="V11" i="1"/>
  <c r="V6" i="1"/>
  <c r="V7" i="1"/>
  <c r="V8" i="1"/>
  <c r="V9" i="1"/>
  <c r="V10" i="1"/>
  <c r="Z22" i="1"/>
  <c r="W13" i="1"/>
  <c r="W15" i="1"/>
  <c r="W16" i="1"/>
  <c r="W4" i="1"/>
  <c r="W14" i="1"/>
  <c r="W5" i="1"/>
  <c r="W9" i="1"/>
  <c r="W6" i="1"/>
  <c r="W10" i="1"/>
  <c r="W8" i="1"/>
  <c r="W7" i="1"/>
  <c r="S6" i="1"/>
  <c r="T6" i="1"/>
  <c r="T7" i="1"/>
  <c r="S10" i="1"/>
  <c r="T11" i="1"/>
  <c r="T9" i="1"/>
  <c r="T10" i="1"/>
  <c r="T5" i="1"/>
  <c r="T16" i="1"/>
  <c r="S7" i="1"/>
  <c r="S11" i="1"/>
  <c r="S4" i="1"/>
  <c r="S8" i="1"/>
  <c r="T13" i="1"/>
  <c r="T4" i="1"/>
  <c r="T8" i="1"/>
  <c r="T14" i="1"/>
  <c r="S5" i="1"/>
  <c r="P10" i="1"/>
  <c r="P5" i="1"/>
  <c r="P11" i="1"/>
  <c r="P4" i="1"/>
  <c r="Q6" i="1"/>
  <c r="Q11" i="1"/>
  <c r="P6" i="1"/>
  <c r="P7" i="1"/>
  <c r="P9" i="1"/>
  <c r="Q7" i="1"/>
  <c r="Q8" i="1"/>
  <c r="Q13" i="1"/>
  <c r="Q9" i="1"/>
  <c r="Q15" i="1"/>
  <c r="Q5" i="1"/>
  <c r="Q16" i="1"/>
  <c r="Q4" i="1"/>
  <c r="Q14" i="1"/>
  <c r="M6" i="1"/>
  <c r="M4" i="1"/>
  <c r="M7" i="1"/>
  <c r="M10" i="1"/>
  <c r="M5" i="1"/>
  <c r="M8" i="1"/>
  <c r="N4" i="1"/>
  <c r="N14" i="1"/>
  <c r="N5" i="1"/>
  <c r="N8" i="1"/>
  <c r="N15" i="1"/>
  <c r="N6" i="1"/>
  <c r="N10" i="1"/>
  <c r="N13" i="1"/>
  <c r="N7" i="1"/>
  <c r="D15" i="2"/>
  <c r="D11" i="2"/>
  <c r="D14" i="2"/>
  <c r="D5" i="2"/>
  <c r="C6" i="2"/>
  <c r="C10" i="2"/>
  <c r="D4" i="2"/>
  <c r="D8" i="2"/>
  <c r="D9" i="2"/>
  <c r="D6" i="2"/>
  <c r="D10" i="2"/>
  <c r="D3" i="2"/>
  <c r="D17" i="2" s="1"/>
  <c r="D7" i="2"/>
  <c r="D12" i="2"/>
  <c r="C4" i="2"/>
  <c r="K19" i="1"/>
  <c r="I18" i="1"/>
  <c r="U21" i="1" l="1"/>
  <c r="V18" i="1"/>
  <c r="W18" i="1"/>
  <c r="W22" i="1"/>
  <c r="T22" i="1"/>
  <c r="R21" i="1"/>
  <c r="T18" i="1"/>
  <c r="S18" i="1"/>
  <c r="O21" i="1"/>
  <c r="P18" i="1"/>
  <c r="Q18" i="1"/>
  <c r="Q22" i="1"/>
  <c r="L21" i="1"/>
  <c r="N18" i="1"/>
  <c r="M18" i="1"/>
  <c r="N22" i="1"/>
  <c r="D21" i="2"/>
  <c r="B20" i="2"/>
  <c r="K13" i="1"/>
  <c r="J11" i="1"/>
  <c r="J10" i="1"/>
  <c r="K11" i="1"/>
  <c r="J9" i="1"/>
  <c r="J8" i="1"/>
  <c r="J7" i="1"/>
  <c r="J6" i="1"/>
  <c r="K10" i="1"/>
  <c r="K9" i="1"/>
  <c r="K4" i="1"/>
  <c r="K16" i="1"/>
  <c r="J5" i="1"/>
  <c r="K15" i="1"/>
  <c r="K6" i="1"/>
  <c r="K8" i="1"/>
  <c r="K7" i="1"/>
  <c r="J4" i="1"/>
  <c r="K14" i="1"/>
  <c r="K5" i="1"/>
  <c r="F18" i="1"/>
  <c r="C18" i="1"/>
  <c r="E19" i="1" s="1"/>
  <c r="E5" i="1" s="1"/>
  <c r="H19" i="1" l="1"/>
  <c r="H6" i="1" s="1"/>
  <c r="G11" i="1"/>
  <c r="K18" i="1"/>
  <c r="J18" i="1"/>
  <c r="I21" i="1"/>
  <c r="K22" i="1"/>
  <c r="E13" i="1"/>
  <c r="E11" i="1"/>
  <c r="E10" i="1"/>
  <c r="E9" i="1"/>
  <c r="E4" i="1"/>
  <c r="E8" i="1"/>
  <c r="E16" i="1"/>
  <c r="E7" i="1"/>
  <c r="E15" i="1"/>
  <c r="E6" i="1"/>
  <c r="E14" i="1"/>
  <c r="H4" i="1" l="1"/>
  <c r="H5" i="1"/>
  <c r="H10" i="1"/>
  <c r="H14" i="1"/>
  <c r="H15" i="1"/>
  <c r="H7" i="1"/>
  <c r="H8" i="1"/>
  <c r="H16" i="1"/>
  <c r="H11" i="1"/>
  <c r="H9" i="1"/>
  <c r="H13" i="1"/>
  <c r="E18" i="1"/>
  <c r="D10" i="1"/>
  <c r="D11" i="1"/>
  <c r="D5" i="1"/>
  <c r="D8" i="1"/>
  <c r="D4" i="1"/>
  <c r="D7" i="1"/>
  <c r="D6" i="1"/>
  <c r="D9" i="1"/>
  <c r="G10" i="1"/>
  <c r="G4" i="1"/>
  <c r="G5" i="1"/>
  <c r="G9" i="1"/>
  <c r="G6" i="1"/>
  <c r="G7" i="1"/>
  <c r="G8" i="1"/>
  <c r="C21" i="1" l="1"/>
  <c r="H18" i="1"/>
  <c r="F21" i="1"/>
  <c r="E22" i="1"/>
  <c r="G18" i="1"/>
  <c r="H22" i="1"/>
  <c r="D18" i="1"/>
</calcChain>
</file>

<file path=xl/sharedStrings.xml><?xml version="1.0" encoding="utf-8"?>
<sst xmlns="http://schemas.openxmlformats.org/spreadsheetml/2006/main" count="160" uniqueCount="59">
  <si>
    <t>POS</t>
  </si>
  <si>
    <t>frequency</t>
  </si>
  <si>
    <t>SPEC</t>
  </si>
  <si>
    <t>WW</t>
  </si>
  <si>
    <t>VNW</t>
  </si>
  <si>
    <t>BW</t>
  </si>
  <si>
    <t>ADJ</t>
  </si>
  <si>
    <t>LID</t>
  </si>
  <si>
    <t>VG</t>
  </si>
  <si>
    <t>TW</t>
  </si>
  <si>
    <t>TSW</t>
  </si>
  <si>
    <t>Pronoun</t>
  </si>
  <si>
    <t>ADP</t>
  </si>
  <si>
    <t>ADV</t>
  </si>
  <si>
    <t>PUNCT</t>
  </si>
  <si>
    <t>Article</t>
  </si>
  <si>
    <t>Noun</t>
  </si>
  <si>
    <t>Interjection</t>
  </si>
  <si>
    <t>Numeral</t>
  </si>
  <si>
    <t>Conjunction</t>
  </si>
  <si>
    <t>(noun freq. + adjective freq. + preposition freq. + article freq. - pronoun freq. - verb freq. - adverb freq. - interjection freq. + 100)/2</t>
  </si>
  <si>
    <t>Formality score aangepast</t>
  </si>
  <si>
    <t>Formality score (orig.)</t>
  </si>
  <si>
    <t>som alle woordsoorten (adjusted.)</t>
  </si>
  <si>
    <t>DUTCH</t>
  </si>
  <si>
    <t>ENGLISH</t>
  </si>
  <si>
    <t>NEWSPAPERS</t>
  </si>
  <si>
    <t>DISCUSSION LISTS</t>
  </si>
  <si>
    <t>freq adjusted</t>
  </si>
  <si>
    <t>LEGAL TEXTS (probleem: andere talen)</t>
  </si>
  <si>
    <t>freq</t>
  </si>
  <si>
    <t>TEXT TYPE</t>
  </si>
  <si>
    <t>freq orig.</t>
  </si>
  <si>
    <t>BLOGS</t>
  </si>
  <si>
    <t>som formulewoordsoorten</t>
  </si>
  <si>
    <t>BOOKS</t>
  </si>
  <si>
    <t>VZ (prepositie/postpositie/circumpositie)</t>
  </si>
  <si>
    <t>BROCHURES</t>
  </si>
  <si>
    <t>E-MAGAZINES</t>
  </si>
  <si>
    <t>GUIDES &amp; MANUALS</t>
  </si>
  <si>
    <t>V</t>
  </si>
  <si>
    <t>LEGAL TEXTS</t>
  </si>
  <si>
    <t xml:space="preserve">BOOKS </t>
  </si>
  <si>
    <t>NEWSLETTERS</t>
  </si>
  <si>
    <t>PERIODICALS &amp; MAGAZINES</t>
  </si>
  <si>
    <t>POLICY DOCUMENTS</t>
  </si>
  <si>
    <t>PRESS RELEASES</t>
  </si>
  <si>
    <t>PROCEEDINGS</t>
  </si>
  <si>
    <t>REPORTS</t>
  </si>
  <si>
    <t>SUBTITLES</t>
  </si>
  <si>
    <t>TELETEXT</t>
  </si>
  <si>
    <t>TEXTS FOR THE VISUALLY IMPAIRED</t>
  </si>
  <si>
    <t>WEB SITES</t>
  </si>
  <si>
    <t>WIKIPEDIA</t>
  </si>
  <si>
    <t>WRITTEN ASSIGNMENTS</t>
  </si>
  <si>
    <t>Formality score aangepast
(als ik t gebruik: aanpassen, wss niet gebruiken)</t>
  </si>
  <si>
    <t>LET</t>
  </si>
  <si>
    <t>F-score orig</t>
  </si>
  <si>
    <t>ZNW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</si>
</sst>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4" borderId="1" xfId="0" applyFont="1" applyFill="1" applyBorder="1"/>
    <xf numFmtId="3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5" borderId="1" xfId="0" applyFont="1" applyFill="1" applyBorder="1"/>
    <xf numFmtId="0" fontId="1" fillId="5" borderId="0" xfId="0" applyFont="1" applyFill="1" applyBorder="1"/>
    <xf numFmtId="0" fontId="1" fillId="3" borderId="0" xfId="0" applyFont="1" applyFill="1" applyBorder="1"/>
    <xf numFmtId="0" fontId="1" fillId="0" borderId="6" xfId="0" applyFont="1" applyFill="1" applyBorder="1"/>
    <xf numFmtId="3" fontId="1" fillId="0" borderId="7" xfId="0" applyNumberFormat="1" applyFont="1" applyBorder="1" applyAlignment="1">
      <alignment horizontal="right" vertical="center"/>
    </xf>
    <xf numFmtId="0" fontId="1" fillId="0" borderId="8" xfId="0" applyFont="1" applyFill="1" applyBorder="1"/>
    <xf numFmtId="3" fontId="1" fillId="0" borderId="7" xfId="0" applyNumberFormat="1" applyFont="1" applyBorder="1"/>
    <xf numFmtId="0" fontId="1" fillId="3" borderId="9" xfId="0" applyFont="1" applyFill="1" applyBorder="1"/>
    <xf numFmtId="0" fontId="1" fillId="3" borderId="10" xfId="0" applyFont="1" applyFill="1" applyBorder="1"/>
    <xf numFmtId="3" fontId="1" fillId="0" borderId="6" xfId="0" applyNumberFormat="1" applyFont="1" applyFill="1" applyBorder="1" applyAlignment="1"/>
    <xf numFmtId="0" fontId="1" fillId="5" borderId="8" xfId="0" applyFont="1" applyFill="1" applyBorder="1"/>
    <xf numFmtId="3" fontId="1" fillId="0" borderId="11" xfId="0" applyNumberFormat="1" applyFont="1" applyFill="1" applyBorder="1" applyAlignment="1"/>
    <xf numFmtId="0" fontId="1" fillId="5" borderId="13" xfId="0" applyFont="1" applyFill="1" applyBorder="1"/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7" xfId="0" applyFont="1" applyFill="1" applyBorder="1"/>
    <xf numFmtId="0" fontId="1" fillId="4" borderId="8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7" xfId="0" applyFont="1" applyFill="1" applyBorder="1" applyAlignment="1">
      <alignment wrapText="1"/>
    </xf>
    <xf numFmtId="0" fontId="1" fillId="2" borderId="15" xfId="0" applyFont="1" applyFill="1" applyBorder="1"/>
    <xf numFmtId="0" fontId="1" fillId="2" borderId="14" xfId="0" applyFont="1" applyFill="1" applyBorder="1"/>
    <xf numFmtId="0" fontId="1" fillId="2" borderId="16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17" xfId="0" applyFont="1" applyFill="1" applyBorder="1"/>
    <xf numFmtId="3" fontId="1" fillId="0" borderId="16" xfId="0" applyNumberFormat="1" applyFont="1" applyFill="1" applyBorder="1"/>
    <xf numFmtId="0" fontId="1" fillId="0" borderId="11" xfId="0" applyFont="1" applyFill="1" applyBorder="1"/>
    <xf numFmtId="3" fontId="1" fillId="0" borderId="7" xfId="0" applyNumberFormat="1" applyFont="1" applyFill="1" applyBorder="1"/>
    <xf numFmtId="0" fontId="1" fillId="4" borderId="7" xfId="0" applyFont="1" applyFill="1" applyBorder="1"/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/>
    <xf numFmtId="0" fontId="1" fillId="5" borderId="15" xfId="0" applyFont="1" applyFill="1" applyBorder="1"/>
    <xf numFmtId="0" fontId="1" fillId="5" borderId="18" xfId="0" applyFont="1" applyFill="1" applyBorder="1"/>
    <xf numFmtId="0" fontId="1" fillId="5" borderId="8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4" xfId="0" applyFont="1" applyFill="1" applyBorder="1" applyAlignment="1"/>
    <xf numFmtId="3" fontId="1" fillId="0" borderId="22" xfId="0" applyNumberFormat="1" applyFont="1" applyFill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12" xfId="0" applyFont="1" applyFill="1" applyBorder="1"/>
    <xf numFmtId="0" fontId="2" fillId="2" borderId="27" xfId="0" applyFont="1" applyFill="1" applyBorder="1" applyAlignment="1"/>
    <xf numFmtId="0" fontId="1" fillId="3" borderId="1" xfId="0" applyFont="1" applyFill="1" applyBorder="1"/>
    <xf numFmtId="0" fontId="1" fillId="5" borderId="5" xfId="0" applyFont="1" applyFill="1" applyBorder="1" applyAlignment="1"/>
    <xf numFmtId="0" fontId="1" fillId="4" borderId="6" xfId="0" applyFont="1" applyFill="1" applyBorder="1"/>
    <xf numFmtId="0" fontId="1" fillId="4" borderId="11" xfId="0" applyFont="1" applyFill="1" applyBorder="1"/>
    <xf numFmtId="0" fontId="1" fillId="2" borderId="15" xfId="0" applyFont="1" applyFill="1" applyBorder="1" applyAlignment="1">
      <alignment wrapText="1"/>
    </xf>
    <xf numFmtId="0" fontId="1" fillId="3" borderId="11" xfId="0" applyFont="1" applyFill="1" applyBorder="1"/>
    <xf numFmtId="0" fontId="5" fillId="0" borderId="0" xfId="0" applyFont="1" applyAlignment="1">
      <alignment vertical="top" wrapText="1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/>
    <xf numFmtId="3" fontId="3" fillId="0" borderId="0" xfId="0" applyNumberFormat="1" applyFont="1" applyFill="1" applyBorder="1"/>
    <xf numFmtId="3" fontId="1" fillId="0" borderId="0" xfId="0" applyNumberFormat="1" applyFont="1" applyFill="1" applyBorder="1"/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1" fillId="0" borderId="29" xfId="0" applyFont="1" applyFill="1" applyBorder="1"/>
    <xf numFmtId="0" fontId="1" fillId="0" borderId="30" xfId="0" applyFont="1" applyFill="1" applyBorder="1"/>
    <xf numFmtId="0" fontId="1" fillId="3" borderId="2" xfId="0" applyFont="1" applyFill="1" applyBorder="1"/>
    <xf numFmtId="0" fontId="2" fillId="2" borderId="31" xfId="0" applyFont="1" applyFill="1" applyBorder="1"/>
    <xf numFmtId="3" fontId="1" fillId="0" borderId="32" xfId="0" applyNumberFormat="1" applyFont="1" applyFill="1" applyBorder="1" applyAlignment="1">
      <alignment horizontal="center"/>
    </xf>
    <xf numFmtId="3" fontId="1" fillId="0" borderId="5" xfId="0" applyNumberFormat="1" applyFont="1" applyFill="1" applyBorder="1" applyAlignment="1"/>
    <xf numFmtId="0" fontId="2" fillId="2" borderId="23" xfId="0" applyFont="1" applyFill="1" applyBorder="1"/>
    <xf numFmtId="0" fontId="2" fillId="2" borderId="33" xfId="0" applyFont="1" applyFill="1" applyBorder="1" applyAlignment="1"/>
    <xf numFmtId="0" fontId="2" fillId="2" borderId="34" xfId="0" applyFont="1" applyFill="1" applyBorder="1"/>
    <xf numFmtId="3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5" borderId="12" xfId="0" applyFont="1" applyFill="1" applyBorder="1"/>
    <xf numFmtId="3" fontId="1" fillId="5" borderId="18" xfId="0" applyNumberFormat="1" applyFont="1" applyFill="1" applyBorder="1" applyAlignment="1"/>
    <xf numFmtId="3" fontId="1" fillId="0" borderId="35" xfId="0" applyNumberFormat="1" applyFont="1" applyFill="1" applyBorder="1" applyAlignment="1"/>
    <xf numFmtId="0" fontId="4" fillId="0" borderId="0" xfId="0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3" fontId="1" fillId="0" borderId="36" xfId="0" applyNumberFormat="1" applyFont="1" applyBorder="1"/>
    <xf numFmtId="3" fontId="1" fillId="0" borderId="5" xfId="0" applyNumberFormat="1" applyFont="1" applyBorder="1" applyAlignment="1">
      <alignment horizontal="right" vertical="center"/>
    </xf>
    <xf numFmtId="3" fontId="1" fillId="0" borderId="5" xfId="0" applyNumberFormat="1" applyFont="1" applyFill="1" applyBorder="1" applyAlignment="1">
      <alignment horizontal="right" vertical="center"/>
    </xf>
    <xf numFmtId="3" fontId="1" fillId="0" borderId="5" xfId="0" applyNumberFormat="1" applyFont="1" applyBorder="1"/>
    <xf numFmtId="0" fontId="1" fillId="4" borderId="5" xfId="0" applyFont="1" applyFill="1" applyBorder="1"/>
    <xf numFmtId="0" fontId="1" fillId="5" borderId="9" xfId="0" applyFont="1" applyFill="1" applyBorder="1"/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2" fontId="1" fillId="0" borderId="11" xfId="0" applyNumberFormat="1" applyFont="1" applyFill="1" applyBorder="1"/>
    <xf numFmtId="2" fontId="1" fillId="0" borderId="8" xfId="0" applyNumberFormat="1" applyFont="1" applyFill="1" applyBorder="1"/>
    <xf numFmtId="2" fontId="1" fillId="0" borderId="14" xfId="0" applyNumberFormat="1" applyFont="1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726-32D9-4731-9C44-7E337389D0F9}">
  <dimension ref="A1:CA51"/>
  <sheetViews>
    <sheetView tabSelected="1" zoomScale="70" zoomScaleNormal="70" workbookViewId="0">
      <pane xSplit="1" topLeftCell="AE1" activePane="topRight" state="frozen"/>
      <selection pane="topRight" activeCell="AQ8" sqref="AQ8"/>
    </sheetView>
  </sheetViews>
  <sheetFormatPr defaultRowHeight="15" x14ac:dyDescent="0.25"/>
  <cols>
    <col min="1" max="1" width="30.42578125" style="2" customWidth="1"/>
    <col min="2" max="2" width="16.85546875" style="2" customWidth="1"/>
    <col min="3" max="62" width="16.7109375" style="2" customWidth="1"/>
    <col min="63" max="65" width="14.7109375" style="2" customWidth="1"/>
    <col min="66" max="16384" width="9.140625" style="2"/>
  </cols>
  <sheetData>
    <row r="1" spans="1:79" ht="15.75" thickBot="1" x14ac:dyDescent="0.3">
      <c r="A1" s="104" t="s">
        <v>0</v>
      </c>
      <c r="B1" s="105"/>
      <c r="C1" s="99" t="s">
        <v>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1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</row>
    <row r="2" spans="1:79" ht="15.75" thickBot="1" x14ac:dyDescent="0.3">
      <c r="A2" s="106"/>
      <c r="B2" s="107"/>
      <c r="C2" s="94" t="s">
        <v>26</v>
      </c>
      <c r="D2" s="95"/>
      <c r="E2" s="96"/>
      <c r="F2" s="94" t="s">
        <v>27</v>
      </c>
      <c r="G2" s="95"/>
      <c r="H2" s="96"/>
      <c r="I2" s="94" t="s">
        <v>29</v>
      </c>
      <c r="J2" s="95"/>
      <c r="K2" s="96"/>
      <c r="L2" s="94" t="s">
        <v>33</v>
      </c>
      <c r="M2" s="95"/>
      <c r="N2" s="96"/>
      <c r="O2" s="94" t="s">
        <v>35</v>
      </c>
      <c r="P2" s="95"/>
      <c r="Q2" s="96"/>
      <c r="R2" s="94" t="s">
        <v>37</v>
      </c>
      <c r="S2" s="95"/>
      <c r="T2" s="96"/>
      <c r="U2" s="94" t="s">
        <v>38</v>
      </c>
      <c r="V2" s="95"/>
      <c r="W2" s="96"/>
      <c r="X2" s="94" t="s">
        <v>39</v>
      </c>
      <c r="Y2" s="95"/>
      <c r="Z2" s="96"/>
      <c r="AA2" s="94" t="s">
        <v>43</v>
      </c>
      <c r="AB2" s="95"/>
      <c r="AC2" s="96"/>
      <c r="AD2" s="94" t="s">
        <v>44</v>
      </c>
      <c r="AE2" s="95"/>
      <c r="AF2" s="96"/>
      <c r="AG2" s="94" t="s">
        <v>45</v>
      </c>
      <c r="AH2" s="95"/>
      <c r="AI2" s="96"/>
      <c r="AJ2" s="94" t="s">
        <v>46</v>
      </c>
      <c r="AK2" s="95"/>
      <c r="AL2" s="96"/>
      <c r="AM2" s="94" t="s">
        <v>47</v>
      </c>
      <c r="AN2" s="95"/>
      <c r="AO2" s="96"/>
      <c r="AP2" s="94" t="s">
        <v>48</v>
      </c>
      <c r="AQ2" s="95"/>
      <c r="AR2" s="96"/>
      <c r="AS2" s="94" t="s">
        <v>49</v>
      </c>
      <c r="AT2" s="95"/>
      <c r="AU2" s="96"/>
      <c r="AV2" s="94" t="s">
        <v>50</v>
      </c>
      <c r="AW2" s="95"/>
      <c r="AX2" s="96"/>
      <c r="AY2" s="94" t="s">
        <v>51</v>
      </c>
      <c r="AZ2" s="95"/>
      <c r="BA2" s="96"/>
      <c r="BB2" s="94" t="s">
        <v>52</v>
      </c>
      <c r="BC2" s="95"/>
      <c r="BD2" s="96"/>
      <c r="BE2" s="94" t="s">
        <v>53</v>
      </c>
      <c r="BF2" s="95"/>
      <c r="BG2" s="96"/>
      <c r="BH2" s="94" t="s">
        <v>54</v>
      </c>
      <c r="BI2" s="95"/>
      <c r="BJ2" s="96"/>
      <c r="BK2" s="94" t="s">
        <v>38</v>
      </c>
      <c r="BL2" s="95"/>
      <c r="BM2" s="96"/>
    </row>
    <row r="3" spans="1:79" ht="15.75" thickBot="1" x14ac:dyDescent="0.3">
      <c r="A3" s="46" t="s">
        <v>25</v>
      </c>
      <c r="B3" s="47" t="s">
        <v>24</v>
      </c>
      <c r="C3" s="48" t="s">
        <v>30</v>
      </c>
      <c r="D3" s="49" t="s">
        <v>32</v>
      </c>
      <c r="E3" s="47" t="s">
        <v>28</v>
      </c>
      <c r="F3" s="48" t="s">
        <v>30</v>
      </c>
      <c r="G3" s="49" t="s">
        <v>32</v>
      </c>
      <c r="H3" s="47" t="s">
        <v>28</v>
      </c>
      <c r="I3" s="48" t="s">
        <v>30</v>
      </c>
      <c r="J3" s="49" t="s">
        <v>32</v>
      </c>
      <c r="K3" s="47" t="s">
        <v>28</v>
      </c>
      <c r="L3" s="48" t="s">
        <v>30</v>
      </c>
      <c r="M3" s="49" t="s">
        <v>32</v>
      </c>
      <c r="N3" s="47" t="s">
        <v>28</v>
      </c>
      <c r="O3" s="48" t="s">
        <v>30</v>
      </c>
      <c r="P3" s="49" t="s">
        <v>32</v>
      </c>
      <c r="Q3" s="47" t="s">
        <v>28</v>
      </c>
      <c r="R3" s="48" t="s">
        <v>30</v>
      </c>
      <c r="S3" s="49" t="s">
        <v>32</v>
      </c>
      <c r="T3" s="47" t="s">
        <v>28</v>
      </c>
      <c r="U3" s="48" t="s">
        <v>30</v>
      </c>
      <c r="V3" s="49" t="s">
        <v>32</v>
      </c>
      <c r="W3" s="47" t="s">
        <v>28</v>
      </c>
      <c r="X3" s="48" t="s">
        <v>30</v>
      </c>
      <c r="Y3" s="49" t="s">
        <v>32</v>
      </c>
      <c r="Z3" s="47" t="s">
        <v>28</v>
      </c>
      <c r="AA3" s="48" t="s">
        <v>30</v>
      </c>
      <c r="AB3" s="49" t="s">
        <v>32</v>
      </c>
      <c r="AC3" s="47" t="s">
        <v>28</v>
      </c>
      <c r="AD3" s="48" t="s">
        <v>30</v>
      </c>
      <c r="AE3" s="49" t="s">
        <v>32</v>
      </c>
      <c r="AF3" s="47" t="s">
        <v>28</v>
      </c>
      <c r="AG3" s="48" t="s">
        <v>30</v>
      </c>
      <c r="AH3" s="49" t="s">
        <v>32</v>
      </c>
      <c r="AI3" s="47" t="s">
        <v>28</v>
      </c>
      <c r="AJ3" s="48" t="s">
        <v>30</v>
      </c>
      <c r="AK3" s="49" t="s">
        <v>32</v>
      </c>
      <c r="AL3" s="47" t="s">
        <v>28</v>
      </c>
      <c r="AM3" s="48" t="s">
        <v>30</v>
      </c>
      <c r="AN3" s="49" t="s">
        <v>32</v>
      </c>
      <c r="AO3" s="47" t="s">
        <v>28</v>
      </c>
      <c r="AP3" s="48" t="s">
        <v>30</v>
      </c>
      <c r="AQ3" s="49" t="s">
        <v>32</v>
      </c>
      <c r="AR3" s="47" t="s">
        <v>28</v>
      </c>
      <c r="AS3" s="48" t="s">
        <v>30</v>
      </c>
      <c r="AT3" s="49" t="s">
        <v>32</v>
      </c>
      <c r="AU3" s="47" t="s">
        <v>28</v>
      </c>
      <c r="AV3" s="48" t="s">
        <v>30</v>
      </c>
      <c r="AW3" s="49" t="s">
        <v>32</v>
      </c>
      <c r="AX3" s="67" t="s">
        <v>28</v>
      </c>
      <c r="AY3" s="70" t="s">
        <v>30</v>
      </c>
      <c r="AZ3" s="71" t="s">
        <v>32</v>
      </c>
      <c r="BA3" s="72" t="s">
        <v>28</v>
      </c>
      <c r="BB3" s="48" t="s">
        <v>30</v>
      </c>
      <c r="BC3" s="49" t="s">
        <v>32</v>
      </c>
      <c r="BD3" s="47" t="s">
        <v>28</v>
      </c>
      <c r="BE3" s="48" t="s">
        <v>30</v>
      </c>
      <c r="BF3" s="49" t="s">
        <v>32</v>
      </c>
      <c r="BG3" s="47" t="s">
        <v>28</v>
      </c>
      <c r="BH3" s="48" t="s">
        <v>30</v>
      </c>
      <c r="BI3" s="49" t="s">
        <v>32</v>
      </c>
      <c r="BJ3" s="47" t="s">
        <v>28</v>
      </c>
      <c r="BK3" s="48" t="s">
        <v>30</v>
      </c>
      <c r="BL3" s="49" t="s">
        <v>32</v>
      </c>
      <c r="BM3" s="47" t="s">
        <v>28</v>
      </c>
    </row>
    <row r="4" spans="1:79" x14ac:dyDescent="0.25">
      <c r="A4" s="30" t="s">
        <v>6</v>
      </c>
      <c r="B4" s="31" t="s">
        <v>6</v>
      </c>
      <c r="C4" s="81">
        <v>13083750</v>
      </c>
      <c r="D4" s="7">
        <f t="shared" ref="D4:D11" si="0">(C4/$C$18)*100</f>
        <v>8.8396861278534509</v>
      </c>
      <c r="E4" s="32">
        <f t="shared" ref="E4:E11" si="1">C4/$E$19*100</f>
        <v>6.1812092297667407</v>
      </c>
      <c r="F4" s="33">
        <v>3978221</v>
      </c>
      <c r="G4" s="7">
        <f t="shared" ref="G4:G11" si="2">(F4/$F$18)*100</f>
        <v>9.5250624278327454</v>
      </c>
      <c r="H4" s="34">
        <f t="shared" ref="H4:H11" si="3">F4/$H$19*100</f>
        <v>6.9707068201931248</v>
      </c>
      <c r="I4" s="33">
        <v>534230</v>
      </c>
      <c r="J4" s="7">
        <f>(I4/$I$18)*100</f>
        <v>7.1678331295494973</v>
      </c>
      <c r="K4" s="34">
        <f>(I4/$K$19)*100</f>
        <v>4.9976234089679572</v>
      </c>
      <c r="L4" s="33">
        <v>9528</v>
      </c>
      <c r="M4" s="7">
        <f>(L4/L18)*100</f>
        <v>9.6519307913610763</v>
      </c>
      <c r="N4" s="34">
        <f>(L4/N19)*100</f>
        <v>6.8171573713018283</v>
      </c>
      <c r="O4" s="33">
        <v>1531137</v>
      </c>
      <c r="P4" s="7">
        <f>(O4/O18)*100</f>
        <v>7.7221647300527883</v>
      </c>
      <c r="Q4" s="34">
        <f>(O4/Q19)*100</f>
        <v>5.8474309943627176</v>
      </c>
      <c r="R4" s="33">
        <v>96872</v>
      </c>
      <c r="S4" s="7">
        <f>(R4/R18)*100</f>
        <v>10.251298185239154</v>
      </c>
      <c r="T4" s="34">
        <f>(R4/T19)*100</f>
        <v>7.9836358212005782</v>
      </c>
      <c r="U4" s="33">
        <v>549057</v>
      </c>
      <c r="V4" s="7">
        <f>(U4/U18)*100</f>
        <v>9.5670713634658391</v>
      </c>
      <c r="W4" s="34">
        <f>(U4/W19)*100</f>
        <v>6.3649572792249893</v>
      </c>
      <c r="X4" s="33">
        <v>13108</v>
      </c>
      <c r="Y4" s="7">
        <f>(X4/X18)*100</f>
        <v>7.0696992087848081</v>
      </c>
      <c r="Z4" s="34">
        <f>(X4/Z19)*100</f>
        <v>5.5519083096497654</v>
      </c>
      <c r="AA4" s="33">
        <v>2337</v>
      </c>
      <c r="AB4" s="7">
        <f>(AA4/AA18)*100</f>
        <v>8.6042487390007736</v>
      </c>
      <c r="AC4" s="34">
        <f>(AA4/AC19)*100</f>
        <v>6.5931275743384292</v>
      </c>
      <c r="AD4" s="33">
        <v>6640683</v>
      </c>
      <c r="AE4" s="7">
        <f>(AD4/AD18)*100</f>
        <v>9.9148028294116077</v>
      </c>
      <c r="AF4" s="34">
        <f>(AD4/AF19)*100</f>
        <v>7.1359980478605145</v>
      </c>
      <c r="AG4" s="33">
        <v>660985</v>
      </c>
      <c r="AH4" s="7">
        <f>(AG4/AG18)*100</f>
        <v>9.1331112780870285</v>
      </c>
      <c r="AI4" s="34">
        <f>(AG4/AI19)*100</f>
        <v>7.5874548630892473</v>
      </c>
      <c r="AJ4" s="33">
        <v>23361</v>
      </c>
      <c r="AK4" s="7">
        <f>(AJ4/AJ18)*100</f>
        <v>9.0262429871876098</v>
      </c>
      <c r="AL4" s="34">
        <f>(AJ4/AL19)*100</f>
        <v>7.019636713291967</v>
      </c>
      <c r="AM4" s="33">
        <v>19936</v>
      </c>
      <c r="AN4" s="7">
        <f>(AM4/AM18)*100</f>
        <v>8.169353450748666</v>
      </c>
      <c r="AO4" s="34">
        <f>(AM4/AO19)*100</f>
        <v>6.3485391290502342</v>
      </c>
      <c r="AP4" s="33">
        <v>158214</v>
      </c>
      <c r="AQ4" s="7">
        <f>(AP4/AP18)*100</f>
        <v>9.3783176123090488</v>
      </c>
      <c r="AR4" s="34">
        <f>(AP4/AR19)*100</f>
        <v>7.1324659423331198</v>
      </c>
      <c r="AS4" s="33">
        <v>1428848</v>
      </c>
      <c r="AT4" s="7">
        <f>(AS4/AS18)*100</f>
        <v>7.1496691012320204</v>
      </c>
      <c r="AU4" s="34">
        <f>(AS4/AU19)*100</f>
        <v>5.0650684161834842</v>
      </c>
      <c r="AV4" s="33">
        <v>26991</v>
      </c>
      <c r="AW4" s="7">
        <f>(AV4/AV18)*100</f>
        <v>7.9949170917233898</v>
      </c>
      <c r="AX4" s="64">
        <f>(AV4/AX19)*100</f>
        <v>6.0131665422788592</v>
      </c>
      <c r="AY4" s="35">
        <v>47332</v>
      </c>
      <c r="AZ4" s="65">
        <f>(AY4/AY18)*100</f>
        <v>8.955201289585311</v>
      </c>
      <c r="BA4" s="34">
        <f>(AY4/BA19)*100</f>
        <v>7.011296405473705</v>
      </c>
      <c r="BB4" s="33">
        <v>255042</v>
      </c>
      <c r="BC4" s="7">
        <f>(BB4/BB18)*100</f>
        <v>10.92370640713359</v>
      </c>
      <c r="BD4" s="34">
        <f>(BB4/BD19)*100</f>
        <v>8.1965195274825824</v>
      </c>
      <c r="BE4" s="33">
        <v>1413622</v>
      </c>
      <c r="BF4" s="7">
        <f>(BE4/BE18)*100</f>
        <v>9.4687095701402697</v>
      </c>
      <c r="BG4" s="34">
        <f>(BE4/BG19)*100</f>
        <v>6.1458662301905855</v>
      </c>
      <c r="BH4" s="33">
        <v>17870</v>
      </c>
      <c r="BI4" s="7">
        <f>(BH4/BH18)*100</f>
        <v>6.8338872083551632</v>
      </c>
      <c r="BJ4" s="34">
        <f>(BH4/BJ19)*100</f>
        <v>4.9923592040162372</v>
      </c>
      <c r="BK4" s="33"/>
      <c r="BL4" s="7" t="e">
        <f>(BK4/BK18)*100</f>
        <v>#DIV/0!</v>
      </c>
      <c r="BM4" s="34" t="e">
        <f>(BK4/BM19)*100</f>
        <v>#DIV/0!</v>
      </c>
    </row>
    <row r="5" spans="1:79" x14ac:dyDescent="0.25">
      <c r="A5" s="21" t="s">
        <v>13</v>
      </c>
      <c r="B5" s="22" t="s">
        <v>5</v>
      </c>
      <c r="C5" s="82">
        <v>11070884</v>
      </c>
      <c r="D5" s="1">
        <f t="shared" si="0"/>
        <v>7.4797469928632632</v>
      </c>
      <c r="E5" s="11">
        <f t="shared" si="1"/>
        <v>5.2302627581906505</v>
      </c>
      <c r="F5" s="12">
        <v>4852320</v>
      </c>
      <c r="G5" s="1">
        <f t="shared" si="2"/>
        <v>11.617919396589929</v>
      </c>
      <c r="H5" s="34">
        <f t="shared" si="3"/>
        <v>8.5023180255092665</v>
      </c>
      <c r="I5" s="12">
        <v>170391</v>
      </c>
      <c r="J5" s="7">
        <f t="shared" ref="J5:J11" si="4">(I5/$I$18)*100</f>
        <v>2.2861581243604223</v>
      </c>
      <c r="K5" s="34">
        <f t="shared" ref="K5:K16" si="5">(I5/$K$19)*100</f>
        <v>1.5939764713278162</v>
      </c>
      <c r="L5" s="12">
        <v>6238</v>
      </c>
      <c r="M5" s="7">
        <f>(L5/L18)*100</f>
        <v>6.3191377284330805</v>
      </c>
      <c r="N5" s="34">
        <f>(L5/N19)*100</f>
        <v>4.4632060959467683</v>
      </c>
      <c r="O5" s="12">
        <v>1488683</v>
      </c>
      <c r="P5" s="7">
        <f>(O5/O18)*100</f>
        <v>7.508051439439563</v>
      </c>
      <c r="Q5" s="34">
        <f>(O5/Q19)*100</f>
        <v>5.6852986473325862</v>
      </c>
      <c r="R5" s="12">
        <v>44917</v>
      </c>
      <c r="S5" s="7">
        <f>(R5/R18)*100</f>
        <v>4.75325750047885</v>
      </c>
      <c r="T5" s="34">
        <f>(R5/T19)*100</f>
        <v>3.70180207057629</v>
      </c>
      <c r="U5" s="12">
        <v>385341</v>
      </c>
      <c r="V5" s="7">
        <f>(U5/U18)*100</f>
        <v>6.7143936718214876</v>
      </c>
      <c r="W5" s="34">
        <f>(U5/W19)*100</f>
        <v>4.4670753727460655</v>
      </c>
      <c r="X5" s="12">
        <v>9614</v>
      </c>
      <c r="Y5" s="7">
        <f>(X5/X18)*100</f>
        <v>5.1852371218536115</v>
      </c>
      <c r="Z5" s="34">
        <f>(X5/Z19)*100</f>
        <v>4.0720206354114161</v>
      </c>
      <c r="AA5" s="12">
        <v>1915</v>
      </c>
      <c r="AB5" s="7">
        <f>(AA5/AA18)*100</f>
        <v>7.0505504215603256</v>
      </c>
      <c r="AC5" s="34">
        <f>(AA5/AC19)*100</f>
        <v>5.40258421260509</v>
      </c>
      <c r="AD5" s="12">
        <v>4914628</v>
      </c>
      <c r="AE5" s="7">
        <f>(AD5/AD18)*100</f>
        <v>7.3377343264097252</v>
      </c>
      <c r="AF5" s="34">
        <f>(AD5/AF19)*100</f>
        <v>5.2812001135968432</v>
      </c>
      <c r="AG5" s="12">
        <v>490075</v>
      </c>
      <c r="AH5" s="7">
        <f>(AG5/AG18)*100</f>
        <v>6.7715750124564096</v>
      </c>
      <c r="AI5" s="34">
        <f>(AG5/AI19)*100</f>
        <v>5.6255768921056655</v>
      </c>
      <c r="AJ5" s="12">
        <v>11025</v>
      </c>
      <c r="AK5" s="7">
        <f>(AJ5/AJ18)*100</f>
        <v>4.2598488478123118</v>
      </c>
      <c r="AL5" s="34">
        <f>(AJ5/AL19)*100</f>
        <v>3.3128502531588513</v>
      </c>
      <c r="AM5" s="12">
        <v>14315</v>
      </c>
      <c r="AN5" s="7">
        <f>(AM5/AM18)*100</f>
        <v>5.8659858872124371</v>
      </c>
      <c r="AO5" s="34">
        <f>(AM5/AO19)*100</f>
        <v>4.5585542552344558</v>
      </c>
      <c r="AP5" s="12">
        <v>118506</v>
      </c>
      <c r="AQ5" s="7">
        <f>(AP5/AP18)*100</f>
        <v>7.0245800432597383</v>
      </c>
      <c r="AR5" s="34">
        <f>(AP5/AR19)*100</f>
        <v>5.3423844221252779</v>
      </c>
      <c r="AS5" s="12">
        <v>2022297</v>
      </c>
      <c r="AT5" s="7">
        <f>(AS5/AS18)*100</f>
        <v>10.119168990973296</v>
      </c>
      <c r="AU5" s="34">
        <f>(AS5/AU19)*100</f>
        <v>7.1687629914746784</v>
      </c>
      <c r="AV5" s="12">
        <v>26622</v>
      </c>
      <c r="AW5" s="7">
        <f>(AV5/AV18)*100</f>
        <v>7.8856167913697188</v>
      </c>
      <c r="AX5" s="64">
        <f>(AV5/AX19)*100</f>
        <v>5.9309591970859836</v>
      </c>
      <c r="AY5" s="73">
        <v>43421</v>
      </c>
      <c r="AZ5" s="65">
        <f>(AY5/AY18)*100</f>
        <v>8.2152411728869232</v>
      </c>
      <c r="BA5" s="34">
        <f>(AY5/BA19)*100</f>
        <v>6.4319593767868195</v>
      </c>
      <c r="BB5" s="12">
        <v>113195</v>
      </c>
      <c r="BC5" s="7">
        <f>(BB5/BB18)*100</f>
        <v>4.8482561568505851</v>
      </c>
      <c r="BD5" s="34">
        <f>(BB5/BD19)*100</f>
        <v>3.6378519142470296</v>
      </c>
      <c r="BE5" s="12">
        <v>737769</v>
      </c>
      <c r="BF5" s="7">
        <f>(BE5/BE18)*100</f>
        <v>4.9417173691784768</v>
      </c>
      <c r="BG5" s="34">
        <f>(BE5/BG19)*100</f>
        <v>3.2075261864780527</v>
      </c>
      <c r="BH5" s="12">
        <v>15763</v>
      </c>
      <c r="BI5" s="7">
        <f>(BH5/BH18)*100</f>
        <v>6.0281233388529625</v>
      </c>
      <c r="BJ5" s="34">
        <f>(BH5/BJ19)*100</f>
        <v>4.403724573749745</v>
      </c>
      <c r="BK5" s="12"/>
      <c r="BL5" s="7" t="e">
        <f>(BK5/BK18)*100</f>
        <v>#DIV/0!</v>
      </c>
      <c r="BM5" s="34" t="e">
        <f>(BK5/BM19)*100</f>
        <v>#DIV/0!</v>
      </c>
    </row>
    <row r="6" spans="1:79" x14ac:dyDescent="0.25">
      <c r="A6" s="21" t="s">
        <v>15</v>
      </c>
      <c r="B6" s="22" t="s">
        <v>7</v>
      </c>
      <c r="C6" s="82">
        <v>19446758</v>
      </c>
      <c r="D6" s="1">
        <f t="shared" si="0"/>
        <v>13.138682482034822</v>
      </c>
      <c r="E6" s="11">
        <f t="shared" si="1"/>
        <v>9.1873109803107056</v>
      </c>
      <c r="F6" s="14">
        <v>3236839</v>
      </c>
      <c r="G6" s="1">
        <f t="shared" si="2"/>
        <v>7.7499700353106871</v>
      </c>
      <c r="H6" s="34">
        <f t="shared" si="3"/>
        <v>5.6716446102836144</v>
      </c>
      <c r="I6" s="14">
        <v>1110792</v>
      </c>
      <c r="J6" s="7">
        <f t="shared" si="4"/>
        <v>14.903640188006188</v>
      </c>
      <c r="K6" s="34">
        <f t="shared" si="5"/>
        <v>10.391254893387371</v>
      </c>
      <c r="L6" s="14">
        <v>13539</v>
      </c>
      <c r="M6" s="7">
        <f>(L6/L18)*100</f>
        <v>13.715101908505206</v>
      </c>
      <c r="N6" s="34">
        <f>(L6/N19)*100</f>
        <v>9.6869745644474641</v>
      </c>
      <c r="O6" s="14">
        <v>2054319</v>
      </c>
      <c r="P6" s="7">
        <f>(O6/O18)*100</f>
        <v>10.360790527612691</v>
      </c>
      <c r="Q6" s="34">
        <f>(O6/Q19)*100</f>
        <v>7.8454694732791541</v>
      </c>
      <c r="R6" s="14">
        <v>137845</v>
      </c>
      <c r="S6" s="7">
        <f>(R6/R18)*100</f>
        <v>14.587189263608591</v>
      </c>
      <c r="T6" s="34">
        <f>(R6/T19)*100</f>
        <v>11.360395984117121</v>
      </c>
      <c r="U6" s="14">
        <v>770779</v>
      </c>
      <c r="V6" s="7">
        <f>(U6/U18)*100</f>
        <v>13.430477525030801</v>
      </c>
      <c r="W6" s="34">
        <f>(U6/W19)*100</f>
        <v>8.9352752204666501</v>
      </c>
      <c r="X6" s="14">
        <v>27475</v>
      </c>
      <c r="Y6" s="7">
        <f>(X6/X18)*100</f>
        <v>14.818430405962967</v>
      </c>
      <c r="Z6" s="34">
        <f>(X6/Z19)*100</f>
        <v>11.637067501344776</v>
      </c>
      <c r="AA6" s="14">
        <v>3231</v>
      </c>
      <c r="AB6" s="7">
        <f>(AA6/AA18)*100</f>
        <v>11.89573285225139</v>
      </c>
      <c r="AC6" s="34">
        <f>(AA6/AC19)*100</f>
        <v>9.1152739378209109</v>
      </c>
      <c r="AD6" s="14">
        <v>8827161</v>
      </c>
      <c r="AE6" s="7">
        <f>(AD6/AD18)*100</f>
        <v>13.179301113826966</v>
      </c>
      <c r="AF6" s="34">
        <f>(AD6/AF19)*100</f>
        <v>9.4855609978898947</v>
      </c>
      <c r="AG6" s="14">
        <v>1001487</v>
      </c>
      <c r="AH6" s="7">
        <f>(AG6/AG18)*100</f>
        <v>13.837972441973029</v>
      </c>
      <c r="AI6" s="34">
        <f>(AG6/AI19)*100</f>
        <v>11.496081467008572</v>
      </c>
      <c r="AJ6" s="14">
        <v>38311</v>
      </c>
      <c r="AK6" s="7">
        <f>(AJ6/AJ18)*100</f>
        <v>14.802636662905893</v>
      </c>
      <c r="AL6" s="34">
        <f>(AJ6/AL19)*100</f>
        <v>11.511891705103743</v>
      </c>
      <c r="AM6" s="14">
        <v>36312</v>
      </c>
      <c r="AN6" s="7">
        <f>(AM6/AM18)*100</f>
        <v>14.879893785292214</v>
      </c>
      <c r="AO6" s="34">
        <f>(AM6/AO19)*100</f>
        <v>11.563410556484357</v>
      </c>
      <c r="AP6" s="61">
        <v>248925</v>
      </c>
      <c r="AQ6" s="7">
        <f>(AP6/AP18)*100</f>
        <v>14.755316922927364</v>
      </c>
      <c r="AR6" s="34">
        <f>(AP13/AR19)*100</f>
        <v>9.8894024631427957</v>
      </c>
      <c r="AS6" s="14">
        <v>1410547</v>
      </c>
      <c r="AT6" s="7">
        <f>(AS6/AS18)*100</f>
        <v>7.0580945641072548</v>
      </c>
      <c r="AU6" s="34">
        <f>(AS6/AU19)*100</f>
        <v>5.0001939039298549</v>
      </c>
      <c r="AV6" s="14">
        <v>44013</v>
      </c>
      <c r="AW6" s="7">
        <f>(AV6/AV18)*100</f>
        <v>13.03694883324151</v>
      </c>
      <c r="AX6" s="64">
        <f>(AV6/AX19)*100</f>
        <v>9.8053980595501997</v>
      </c>
      <c r="AY6" s="73">
        <v>60502</v>
      </c>
      <c r="AZ6" s="65">
        <f>(AY6/AY18)*100</f>
        <v>11.446961641648157</v>
      </c>
      <c r="BA6" s="34">
        <f>(AY6/BA19)*100</f>
        <v>8.9621705215070158</v>
      </c>
      <c r="BB6" s="14">
        <v>339495</v>
      </c>
      <c r="BC6" s="7">
        <f>(BB6/BB18)*100</f>
        <v>14.540913679667733</v>
      </c>
      <c r="BD6" s="34">
        <f>(BB6/BD19)*100</f>
        <v>10.910663329893506</v>
      </c>
      <c r="BE6" s="14">
        <v>2260166</v>
      </c>
      <c r="BF6" s="7">
        <f>(BE6/BE18)*100</f>
        <v>15.139022620124512</v>
      </c>
      <c r="BG6" s="34">
        <f>(BE6/BG19)*100</f>
        <v>9.8263028546704376</v>
      </c>
      <c r="BH6" s="14">
        <v>37458</v>
      </c>
      <c r="BI6" s="7">
        <f>(BH6/BH18)*100</f>
        <v>14.324775996114589</v>
      </c>
      <c r="BJ6" s="34">
        <f>(BH6/BJ19)*100</f>
        <v>10.464677731619485</v>
      </c>
      <c r="BK6" s="14"/>
      <c r="BL6" s="7" t="e">
        <f>(BK6/BK18)*100</f>
        <v>#DIV/0!</v>
      </c>
      <c r="BM6" s="34" t="e">
        <f>(BK6/BM19)*100</f>
        <v>#DIV/0!</v>
      </c>
    </row>
    <row r="7" spans="1:79" x14ac:dyDescent="0.25">
      <c r="A7" s="21" t="s">
        <v>16</v>
      </c>
      <c r="B7" s="22" t="s">
        <v>58</v>
      </c>
      <c r="C7" s="83">
        <v>35015107</v>
      </c>
      <c r="D7" s="1">
        <f t="shared" si="0"/>
        <v>23.657021542998319</v>
      </c>
      <c r="E7" s="11">
        <f t="shared" si="1"/>
        <v>16.542329421585556</v>
      </c>
      <c r="F7" s="14">
        <v>8695660</v>
      </c>
      <c r="G7" s="1">
        <f t="shared" si="2"/>
        <v>20.820035978697032</v>
      </c>
      <c r="H7" s="34">
        <f t="shared" si="3"/>
        <v>15.236684052515068</v>
      </c>
      <c r="I7" s="14">
        <v>2411195</v>
      </c>
      <c r="J7" s="7">
        <f t="shared" si="4"/>
        <v>32.351315730685471</v>
      </c>
      <c r="K7" s="34">
        <f t="shared" si="5"/>
        <v>22.556285823683606</v>
      </c>
      <c r="L7" s="14">
        <v>25310</v>
      </c>
      <c r="M7" s="7">
        <f>(L7/L18)*100</f>
        <v>25.639207423315369</v>
      </c>
      <c r="N7" s="34">
        <f>(L7/N19)*100</f>
        <v>18.108968625907774</v>
      </c>
      <c r="O7" s="14">
        <v>3795441</v>
      </c>
      <c r="P7" s="7">
        <f>(O7/O18)*100</f>
        <v>19.14199749937222</v>
      </c>
      <c r="Q7" s="34">
        <f>(O7/Q19)*100</f>
        <v>14.494835759749144</v>
      </c>
      <c r="R7" s="14">
        <v>264870</v>
      </c>
      <c r="S7" s="7">
        <f>(R7/R18)*100</f>
        <v>28.029372267779078</v>
      </c>
      <c r="T7" s="34">
        <f>(R7/T19)*100</f>
        <v>21.829069493366475</v>
      </c>
      <c r="U7" s="14">
        <v>1441036</v>
      </c>
      <c r="V7" s="7">
        <f>(U7/U18)*100</f>
        <v>25.109404395761025</v>
      </c>
      <c r="W7" s="34">
        <f>(U7/W19)*100</f>
        <v>16.705246591565651</v>
      </c>
      <c r="X7" s="14">
        <v>50624</v>
      </c>
      <c r="Y7" s="7">
        <f>(X7/X18)*100</f>
        <v>27.303665909789604</v>
      </c>
      <c r="Z7" s="34">
        <f>(X7/Z19)*100</f>
        <v>21.441852782095648</v>
      </c>
      <c r="AA7" s="14">
        <v>6893</v>
      </c>
      <c r="AB7" s="7">
        <f>(AA7/AA18)*100</f>
        <v>25.378299768049779</v>
      </c>
      <c r="AC7" s="34">
        <f>(AA7/AC19)*100</f>
        <v>19.446481972578006</v>
      </c>
      <c r="AD7" s="14">
        <v>16106307</v>
      </c>
      <c r="AE7" s="7">
        <f>(AD7/AD18)*100</f>
        <v>24.047354498772492</v>
      </c>
      <c r="AF7" s="34">
        <f>(AD7/AF19)*100</f>
        <v>17.307643703251934</v>
      </c>
      <c r="AG7" s="14">
        <v>1688296</v>
      </c>
      <c r="AH7" s="7">
        <f>(AG7/AG18)*100</f>
        <v>23.327904927266452</v>
      </c>
      <c r="AI7" s="34">
        <f>(AG7/AI19)*100</f>
        <v>19.379970340528342</v>
      </c>
      <c r="AJ7" s="14">
        <v>75491</v>
      </c>
      <c r="AK7" s="7">
        <f>(AJ7/AJ18)*100</f>
        <v>29.168276586866142</v>
      </c>
      <c r="AL7" s="34">
        <f>(AJ7/AL19)*100</f>
        <v>22.683934554305203</v>
      </c>
      <c r="AM7" s="14">
        <v>61512</v>
      </c>
      <c r="AN7" s="7">
        <f>(AM7/AM18)*100</f>
        <v>25.20632370899137</v>
      </c>
      <c r="AO7" s="34">
        <f>(AM7/AO19)*100</f>
        <v>19.58824934320516</v>
      </c>
      <c r="AP7" s="14">
        <v>385842</v>
      </c>
      <c r="AQ7" s="7">
        <f>(AP7/AP18)*100</f>
        <v>22.871230258817477</v>
      </c>
      <c r="AR7" s="34">
        <f>(AP7/AR19)*100</f>
        <v>17.394193460260759</v>
      </c>
      <c r="AS7" s="14">
        <v>3225937</v>
      </c>
      <c r="AT7" s="7">
        <f>(AS7/AS18)*100</f>
        <v>16.14194238394925</v>
      </c>
      <c r="AU7" s="34">
        <f>(AS7/AU19)*100</f>
        <v>11.435500215066753</v>
      </c>
      <c r="AV7" s="14">
        <v>74307</v>
      </c>
      <c r="AW7" s="7">
        <f>(AV7/AV18)*100</f>
        <v>22.010236906179465</v>
      </c>
      <c r="AX7" s="64">
        <f>(AV7/AX19)*100</f>
        <v>16.554420594165283</v>
      </c>
      <c r="AY7" s="73">
        <v>115911</v>
      </c>
      <c r="AZ7" s="65">
        <f>(AY7/AY18)*100</f>
        <v>21.930329093998207</v>
      </c>
      <c r="BA7" s="34">
        <f>(AY7/BA19)*100</f>
        <v>17.169914173389305</v>
      </c>
      <c r="BB7" s="14">
        <v>661199</v>
      </c>
      <c r="BC7" s="7">
        <f>(BB7/BB18)*100</f>
        <v>28.319820863584518</v>
      </c>
      <c r="BD7" s="34">
        <f>(BB7/BD19)*100</f>
        <v>21.249560915660776</v>
      </c>
      <c r="BE7" s="14">
        <v>4045503</v>
      </c>
      <c r="BF7" s="7">
        <f>(BE7/BE18)*100</f>
        <v>27.097550103302844</v>
      </c>
      <c r="BG7" s="34">
        <f>(BE7/BG19)*100</f>
        <v>17.588238066353455</v>
      </c>
      <c r="BH7" s="14">
        <v>68418</v>
      </c>
      <c r="BI7" s="7">
        <f>(BH7/BH18)*100</f>
        <v>26.164571629616319</v>
      </c>
      <c r="BJ7" s="34">
        <f>(BH7/BJ19)*100</f>
        <v>19.114002911045493</v>
      </c>
      <c r="BK7" s="14"/>
      <c r="BL7" s="7" t="e">
        <f>(BK7/BK18)*100</f>
        <v>#DIV/0!</v>
      </c>
      <c r="BM7" s="34" t="e">
        <f>(BK7/BM19)*100</f>
        <v>#DIV/0!</v>
      </c>
    </row>
    <row r="8" spans="1:79" x14ac:dyDescent="0.25">
      <c r="A8" s="21" t="s">
        <v>17</v>
      </c>
      <c r="B8" s="22" t="s">
        <v>10</v>
      </c>
      <c r="C8" s="82">
        <v>68523</v>
      </c>
      <c r="D8" s="1">
        <f t="shared" si="0"/>
        <v>4.6295734215259537E-2</v>
      </c>
      <c r="E8" s="11">
        <f t="shared" si="1"/>
        <v>3.2372599602660271E-2</v>
      </c>
      <c r="F8" s="35">
        <v>163188</v>
      </c>
      <c r="G8" s="1">
        <f t="shared" si="2"/>
        <v>0.39072135194931862</v>
      </c>
      <c r="H8" s="34">
        <f t="shared" si="3"/>
        <v>0.28594080232688823</v>
      </c>
      <c r="I8" s="35">
        <v>722</v>
      </c>
      <c r="J8" s="7">
        <f t="shared" si="4"/>
        <v>9.6871675486864019E-3</v>
      </c>
      <c r="K8" s="34">
        <f t="shared" si="5"/>
        <v>6.754177229423404E-3</v>
      </c>
      <c r="L8" s="35">
        <v>61</v>
      </c>
      <c r="M8" s="7">
        <f>(L8/L18)*100</f>
        <v>6.1793427610519071E-2</v>
      </c>
      <c r="N8" s="34">
        <f>(L8/N19)*100</f>
        <v>4.3644689299896254E-2</v>
      </c>
      <c r="O8" s="35">
        <v>31860</v>
      </c>
      <c r="P8" s="7">
        <f>(O8/O18)*100</f>
        <v>0.16068331462140997</v>
      </c>
      <c r="Q8" s="34">
        <f>(O8/Q19)*100</f>
        <v>0.12167373101191871</v>
      </c>
      <c r="R8" s="35">
        <v>139</v>
      </c>
      <c r="S8" s="7">
        <f>(R8/R18)*100</f>
        <v>1.4709414977994079E-2</v>
      </c>
      <c r="T8" s="34">
        <f>(R8/T19)*100</f>
        <v>1.1455584473809566E-2</v>
      </c>
      <c r="U8" s="35">
        <v>2354</v>
      </c>
      <c r="V8" s="7">
        <f>(U8/U18)*100</f>
        <v>4.1017391617989729E-2</v>
      </c>
      <c r="W8" s="34">
        <f>(U8/W19)*100</f>
        <v>2.7288805051744396E-2</v>
      </c>
      <c r="X8" s="35">
        <v>187</v>
      </c>
      <c r="Y8" s="7">
        <f>(X8/X18)*100</f>
        <v>0.10085701495596269</v>
      </c>
      <c r="Z8" s="34">
        <f>(X8/Z19)*100</f>
        <v>7.9204062702510389E-2</v>
      </c>
      <c r="AA8" s="35">
        <v>9</v>
      </c>
      <c r="AB8" s="7">
        <f>(AA8/AA18)*100</f>
        <v>3.3135746106549832E-2</v>
      </c>
      <c r="AC8" s="34">
        <f>(AA8/AC19)*100</f>
        <v>2.5390735202843764E-2</v>
      </c>
      <c r="AD8" s="35">
        <v>34241</v>
      </c>
      <c r="AE8" s="7">
        <f>(AD8/AD18)*100</f>
        <v>5.112316966219934E-2</v>
      </c>
      <c r="AF8" s="34">
        <f>(AD8/AF19)*100</f>
        <v>3.679496659557336E-2</v>
      </c>
      <c r="AG8" s="35">
        <v>1175</v>
      </c>
      <c r="AH8" s="7">
        <f>(AG8/AG18)*100</f>
        <v>1.6235475467298435E-2</v>
      </c>
      <c r="AI8" s="34">
        <f>(AG8/AI19)*100</f>
        <v>1.3487839306686032E-2</v>
      </c>
      <c r="AJ8" s="35">
        <v>11</v>
      </c>
      <c r="AK8" s="7">
        <f>(AJ8/AJ18)*100</f>
        <v>4.2501893266154583E-3</v>
      </c>
      <c r="AL8" s="34">
        <f>(AJ8/AL19)*100</f>
        <v>3.305338121065521E-3</v>
      </c>
      <c r="AM8" s="35">
        <v>93</v>
      </c>
      <c r="AN8" s="7">
        <f>(AM8/AM18)*100</f>
        <v>3.8109443766032598E-2</v>
      </c>
      <c r="AO8" s="34">
        <f>(AM8/AO19)*100</f>
        <v>2.9615476474802963E-2</v>
      </c>
      <c r="AP8" s="35">
        <v>137</v>
      </c>
      <c r="AQ8" s="7">
        <f>(AP8/AP18)*100</f>
        <v>8.1208332567683002E-3</v>
      </c>
      <c r="AR8" s="34">
        <f>(AP8/AR19)*100</f>
        <v>6.1761148450809496E-3</v>
      </c>
      <c r="AS8" s="35">
        <v>289496</v>
      </c>
      <c r="AT8" s="7">
        <f>(AS8/AS18)*100</f>
        <v>1.4485799792072109</v>
      </c>
      <c r="AU8" s="34">
        <f>(AS8/AU19)*100</f>
        <v>1.026223255525748</v>
      </c>
      <c r="AV8" s="35">
        <v>467</v>
      </c>
      <c r="AW8" s="7">
        <f>(AV8/AV18)*100</f>
        <v>0.13832856440423932</v>
      </c>
      <c r="AX8" s="64">
        <f>(AV8/AX19)*100</f>
        <v>0.10404019025764986</v>
      </c>
      <c r="AY8" s="74">
        <v>455</v>
      </c>
      <c r="AZ8" s="65">
        <f>(AY8/AY18)*100</f>
        <v>8.6085873970280516E-2</v>
      </c>
      <c r="BA8" s="34">
        <f>(AY8/BA19)*100</f>
        <v>6.7399219650353587E-2</v>
      </c>
      <c r="BB8" s="35">
        <v>180</v>
      </c>
      <c r="BC8" s="7">
        <f>(BB8/BB18)*100</f>
        <v>7.7095817680383873E-3</v>
      </c>
      <c r="BD8" s="34">
        <f>(BB8/BD19)*100</f>
        <v>5.7848256951673243E-3</v>
      </c>
      <c r="BE8" s="35">
        <v>2247</v>
      </c>
      <c r="BF8" s="7">
        <f>(BE8/BE18)*100</f>
        <v>1.5050834242891798E-2</v>
      </c>
      <c r="BG8" s="34">
        <f>(BE8/BG19)*100</f>
        <v>9.7690623230525866E-3</v>
      </c>
      <c r="BH8" s="35">
        <v>13</v>
      </c>
      <c r="BI8" s="7">
        <f>(BH8/BH18)*100</f>
        <v>4.9714904145840583E-3</v>
      </c>
      <c r="BJ8" s="34">
        <f>(BH8/BJ19)*100</f>
        <v>3.6318225882602728E-3</v>
      </c>
      <c r="BK8" s="35"/>
      <c r="BL8" s="7" t="e">
        <f>(BK8/BK18)*100</f>
        <v>#DIV/0!</v>
      </c>
      <c r="BM8" s="34" t="e">
        <f>(BK8/BM19)*100</f>
        <v>#DIV/0!</v>
      </c>
    </row>
    <row r="9" spans="1:79" x14ac:dyDescent="0.25">
      <c r="A9" s="21" t="s">
        <v>11</v>
      </c>
      <c r="B9" s="22" t="s">
        <v>4</v>
      </c>
      <c r="C9" s="84">
        <v>16423674</v>
      </c>
      <c r="D9" s="1">
        <f t="shared" si="0"/>
        <v>11.096216545423705</v>
      </c>
      <c r="E9" s="11">
        <f t="shared" si="1"/>
        <v>7.7591031100013401</v>
      </c>
      <c r="F9" s="14">
        <v>7374970</v>
      </c>
      <c r="G9" s="1">
        <f t="shared" si="2"/>
        <v>17.657905293193533</v>
      </c>
      <c r="H9" s="34">
        <f t="shared" si="3"/>
        <v>12.922548465185743</v>
      </c>
      <c r="I9" s="14">
        <v>352789</v>
      </c>
      <c r="J9" s="7">
        <f t="shared" si="4"/>
        <v>4.7334157234536391</v>
      </c>
      <c r="K9" s="34">
        <f t="shared" si="5"/>
        <v>3.3002762196551982</v>
      </c>
      <c r="L9" s="2">
        <v>10117</v>
      </c>
      <c r="M9" s="7">
        <f>(L9/L18)*100</f>
        <v>10.248591920256088</v>
      </c>
      <c r="N9" s="34">
        <f>(L9/N19)*100</f>
        <v>7.2385790433942692</v>
      </c>
      <c r="O9" s="14">
        <v>3675238</v>
      </c>
      <c r="P9" s="7">
        <f>(O9/O18)*100</f>
        <v>18.535763460846251</v>
      </c>
      <c r="Q9" s="34">
        <f>(O9/Q19)*100</f>
        <v>14.03577902751984</v>
      </c>
      <c r="R9" s="14">
        <v>67724</v>
      </c>
      <c r="S9" s="7">
        <f>(R9/R18)*100</f>
        <v>7.1667656112925986</v>
      </c>
      <c r="T9" s="34">
        <f>(R9/T19)*100</f>
        <v>5.5814244813257492</v>
      </c>
      <c r="U9" s="14">
        <v>557190</v>
      </c>
      <c r="V9" s="7">
        <f>(U9/U18)*100</f>
        <v>9.7087852317874681</v>
      </c>
      <c r="W9" s="34">
        <f>(U9/W19)*100</f>
        <v>6.4592392892019808</v>
      </c>
      <c r="X9" s="14">
        <v>14211</v>
      </c>
      <c r="Y9" s="7">
        <f>(X9/X18)*100</f>
        <v>7.6645937943271969</v>
      </c>
      <c r="Z9" s="34">
        <f>(X9/Z19)*100</f>
        <v>6.0190852142533426</v>
      </c>
      <c r="AA9" s="14">
        <v>2826</v>
      </c>
      <c r="AB9" s="7">
        <f>(AA9/AA18)*100</f>
        <v>10.404624277456648</v>
      </c>
      <c r="AC9" s="34">
        <f>(AA9/AC19)*100</f>
        <v>7.9726908536929413</v>
      </c>
      <c r="AD9" s="14">
        <v>7451873</v>
      </c>
      <c r="AE9" s="7">
        <f>(AD9/AD18)*100</f>
        <v>11.125941639559661</v>
      </c>
      <c r="AF9" s="34">
        <f>(AD9/AF19)*100</f>
        <v>8.0076930612264547</v>
      </c>
      <c r="AG9" s="14">
        <v>845409</v>
      </c>
      <c r="AH9" s="7">
        <f>(AG9/AG18)*100</f>
        <v>11.681376237730472</v>
      </c>
      <c r="AI9" s="34">
        <f>(AG9/AI19)*100</f>
        <v>9.704460204617984</v>
      </c>
      <c r="AJ9" s="14">
        <v>14594</v>
      </c>
      <c r="AK9" s="7">
        <f>(AJ9/AJ18)*100</f>
        <v>5.6388420938750903</v>
      </c>
      <c r="AL9" s="34">
        <f>(AJ9/AL19)*100</f>
        <v>4.3852822308027468</v>
      </c>
      <c r="AM9" s="14">
        <v>24071</v>
      </c>
      <c r="AN9" s="7">
        <f>(AM9/AM18)*100</f>
        <v>9.8637894719588246</v>
      </c>
      <c r="AO9" s="34">
        <f>(AM9/AO19)*100</f>
        <v>7.665313271236367</v>
      </c>
      <c r="AP9" s="14">
        <v>140559</v>
      </c>
      <c r="AQ9" s="7">
        <f>(AP9/AP18)*100</f>
        <v>8.3317970929787997</v>
      </c>
      <c r="AR9" s="34">
        <f>(AP9/AR19)*100</f>
        <v>6.3365585876622861</v>
      </c>
      <c r="AS9" s="14">
        <v>4752690</v>
      </c>
      <c r="AT9" s="7">
        <f>(AS9/AS18)*100</f>
        <v>23.78150848847072</v>
      </c>
      <c r="AU9" s="34">
        <f>(AS9/AU19)*100</f>
        <v>16.847628306797564</v>
      </c>
      <c r="AV9" s="14">
        <v>42256</v>
      </c>
      <c r="AW9" s="7">
        <f>(AV9/AV18)*100</f>
        <v>12.516513527763461</v>
      </c>
      <c r="AX9" s="64">
        <f>(AV9/AX19)*100</f>
        <v>9.413966337317456</v>
      </c>
      <c r="AY9" s="73">
        <v>73076</v>
      </c>
      <c r="AZ9" s="65">
        <f>(AY9/AY18)*100</f>
        <v>13.825958958796084</v>
      </c>
      <c r="BA9" s="34">
        <f>(AY9/BA19)*100</f>
        <v>10.824759066306019</v>
      </c>
      <c r="BB9" s="14">
        <v>147199</v>
      </c>
      <c r="BC9" s="7">
        <f>(BB9/BB18)*100</f>
        <v>6.3046818148526809</v>
      </c>
      <c r="BD9" s="34">
        <f>(BB9/BD19)*100</f>
        <v>4.7306697639051949</v>
      </c>
      <c r="BE9" s="14">
        <v>1130620</v>
      </c>
      <c r="BF9" s="7">
        <f>(BE9/BE18)*100</f>
        <v>7.573108238406018</v>
      </c>
      <c r="BG9" s="34">
        <f>(BE9/BG19)*100</f>
        <v>4.9154860897595531</v>
      </c>
      <c r="BH9" s="14">
        <v>24026</v>
      </c>
      <c r="BI9" s="7">
        <f>(BH9/BH18)*100</f>
        <v>9.1880791308305056</v>
      </c>
      <c r="BJ9" s="34">
        <f>(BH9/BJ19)*100</f>
        <v>6.7121668850416398</v>
      </c>
      <c r="BK9" s="14"/>
      <c r="BL9" s="7" t="e">
        <f>(BK9/BK18)*100</f>
        <v>#DIV/0!</v>
      </c>
      <c r="BM9" s="34" t="e">
        <f>(BK9/BM19)*100</f>
        <v>#DIV/0!</v>
      </c>
    </row>
    <row r="10" spans="1:79" ht="15.75" customHeight="1" x14ac:dyDescent="0.25">
      <c r="A10" s="21" t="s">
        <v>12</v>
      </c>
      <c r="B10" s="22" t="s">
        <v>36</v>
      </c>
      <c r="C10" s="82">
        <v>25044107</v>
      </c>
      <c r="D10" s="1">
        <f t="shared" si="0"/>
        <v>16.92038178904194</v>
      </c>
      <c r="E10" s="11">
        <f t="shared" si="1"/>
        <v>11.831689335218559</v>
      </c>
      <c r="F10" s="35">
        <v>4980319</v>
      </c>
      <c r="G10" s="1">
        <f t="shared" si="2"/>
        <v>11.924387656070778</v>
      </c>
      <c r="H10" s="34">
        <f t="shared" si="3"/>
        <v>8.7266000606897922</v>
      </c>
      <c r="I10" s="35">
        <v>1694374</v>
      </c>
      <c r="J10" s="7">
        <f t="shared" si="4"/>
        <v>22.733635496035976</v>
      </c>
      <c r="K10" s="34">
        <f t="shared" si="5"/>
        <v>15.850557186879572</v>
      </c>
      <c r="L10" s="35">
        <v>17710</v>
      </c>
      <c r="M10" s="7">
        <f>(L10/L18)*100</f>
        <v>17.940354147250698</v>
      </c>
      <c r="N10" s="34">
        <f>(L10/N19)*100</f>
        <v>12.6712696311666</v>
      </c>
      <c r="O10" s="35">
        <v>2975257</v>
      </c>
      <c r="P10" s="7">
        <f>(O10/O18)*100</f>
        <v>15.005466309182436</v>
      </c>
      <c r="Q10" s="34">
        <f>(O10/Q19)*100</f>
        <v>11.362542997781803</v>
      </c>
      <c r="R10" s="35">
        <v>170402</v>
      </c>
      <c r="S10" s="7">
        <f>(R10/R18)*100</f>
        <v>18.032472885468685</v>
      </c>
      <c r="T10" s="34">
        <f>(R10/T19)*100</f>
        <v>14.04355759356905</v>
      </c>
      <c r="U10" s="35">
        <v>1064464</v>
      </c>
      <c r="V10" s="7">
        <f>(U10/U18)*100</f>
        <v>18.547806606309187</v>
      </c>
      <c r="W10" s="34">
        <f>(U10/W19)*100</f>
        <v>12.339826075021261</v>
      </c>
      <c r="X10" s="35">
        <v>31503</v>
      </c>
      <c r="Y10" s="7">
        <f>(X10/X18)*100</f>
        <v>16.990901294960924</v>
      </c>
      <c r="Z10" s="34">
        <f>(X10/Z19)*100</f>
        <v>13.343131482979597</v>
      </c>
      <c r="AA10" s="35">
        <v>4886</v>
      </c>
      <c r="AB10" s="7">
        <f>(AA10/AA18)*100</f>
        <v>17.989028386289167</v>
      </c>
      <c r="AC10" s="34">
        <f>(AA10/AC19)*100</f>
        <v>13.784348022343847</v>
      </c>
      <c r="AD10" s="35">
        <v>11029452</v>
      </c>
      <c r="AE10" s="7">
        <f>(AD10/AD18)*100</f>
        <v>16.467408833768985</v>
      </c>
      <c r="AF10" s="34">
        <f>(AD10/AF19)*100</f>
        <v>11.852116407449543</v>
      </c>
      <c r="AG10" s="35">
        <v>1217300</v>
      </c>
      <c r="AH10" s="7">
        <f>(AG10/AG18)*100</f>
        <v>16.819952584121182</v>
      </c>
      <c r="AI10" s="34">
        <f>(AG10/AI19)*100</f>
        <v>13.973401521726728</v>
      </c>
      <c r="AJ10" s="35">
        <v>52164</v>
      </c>
      <c r="AK10" s="7">
        <f>(AJ10/AJ18)*100</f>
        <v>20.155170548506252</v>
      </c>
      <c r="AL10" s="34">
        <f>(AJ10/AL19)*100</f>
        <v>15.674514340660167</v>
      </c>
      <c r="AM10" s="35">
        <v>44802</v>
      </c>
      <c r="AN10" s="7">
        <f>(AM10/AM18)*100</f>
        <v>18.358917200062287</v>
      </c>
      <c r="AO10" s="34">
        <f>(AM10/AO19)*100</f>
        <v>14.267016957248627</v>
      </c>
      <c r="AP10" s="35">
        <v>337099</v>
      </c>
      <c r="AQ10" s="7">
        <f>(AP10/AP18)*100</f>
        <v>19.981932627907568</v>
      </c>
      <c r="AR10" s="34">
        <f>(AP10/AR19)*100</f>
        <v>15.196803928189365</v>
      </c>
      <c r="AS10" s="35">
        <v>2033416</v>
      </c>
      <c r="AT10" s="7">
        <f>(AS10/AS18)*100</f>
        <v>10.174806239117675</v>
      </c>
      <c r="AU10" s="34">
        <f>(AS10/AU19)*100</f>
        <v>7.208178307673144</v>
      </c>
      <c r="AV10" s="35">
        <v>51550</v>
      </c>
      <c r="AW10" s="7">
        <f>(AV10/AV18)*100</f>
        <v>15.269459304151042</v>
      </c>
      <c r="AX10" s="64">
        <f>(AV10/AX19)*100</f>
        <v>11.484522072338008</v>
      </c>
      <c r="AY10" s="73">
        <v>84509</v>
      </c>
      <c r="AZ10" s="65">
        <f>(AY10/AY18)*100</f>
        <v>15.989079391987771</v>
      </c>
      <c r="BA10" s="34">
        <f>(AY10/BA19)*100</f>
        <v>12.518331106443364</v>
      </c>
      <c r="BB10" s="35">
        <v>452840</v>
      </c>
      <c r="BC10" s="7">
        <f>(BB10/BB18)*100</f>
        <v>19.395594487991687</v>
      </c>
      <c r="BD10" s="34">
        <f>(BB10/BD19)*100</f>
        <v>14.553335932219841</v>
      </c>
      <c r="BE10" s="35">
        <v>2799448</v>
      </c>
      <c r="BF10" s="7">
        <f>(BE10/BE18)*100</f>
        <v>18.751236234799713</v>
      </c>
      <c r="BG10" s="34">
        <f>(BE10/BG19)*100</f>
        <v>12.170886507407619</v>
      </c>
      <c r="BH10" s="35">
        <v>44507</v>
      </c>
      <c r="BI10" s="7">
        <f>(BH10/BH18)*100</f>
        <v>17.020471067837899</v>
      </c>
      <c r="BJ10" s="34">
        <f>(BH10/BJ19)*100</f>
        <v>12.433963687361537</v>
      </c>
      <c r="BK10" s="35"/>
      <c r="BL10" s="7" t="e">
        <f>(BK10/BK18)*100</f>
        <v>#DIV/0!</v>
      </c>
      <c r="BM10" s="34" t="e">
        <f>(BK10/BM19)*100</f>
        <v>#DIV/0!</v>
      </c>
    </row>
    <row r="11" spans="1:79" x14ac:dyDescent="0.25">
      <c r="A11" s="21" t="s">
        <v>40</v>
      </c>
      <c r="B11" s="22" t="s">
        <v>3</v>
      </c>
      <c r="C11" s="82">
        <v>27858674</v>
      </c>
      <c r="D11" s="1">
        <f t="shared" si="0"/>
        <v>18.821968785569243</v>
      </c>
      <c r="E11" s="11">
        <f t="shared" si="1"/>
        <v>13.161386671089154</v>
      </c>
      <c r="F11" s="35">
        <v>8484309</v>
      </c>
      <c r="G11" s="1">
        <f t="shared" si="2"/>
        <v>20.313997860355975</v>
      </c>
      <c r="H11" s="34">
        <f t="shared" si="3"/>
        <v>14.866351218528559</v>
      </c>
      <c r="I11" s="35">
        <v>1178666</v>
      </c>
      <c r="J11" s="7">
        <f t="shared" si="4"/>
        <v>15.814314440360121</v>
      </c>
      <c r="K11" s="34">
        <f t="shared" si="5"/>
        <v>11.026203681849815</v>
      </c>
      <c r="L11" s="35">
        <v>16213</v>
      </c>
      <c r="M11" s="7">
        <f>(L11/L18)*100</f>
        <v>16.42388265326796</v>
      </c>
      <c r="N11" s="34">
        <f>(L11/N19)*100</f>
        <v>11.600186026544556</v>
      </c>
      <c r="O11" s="35">
        <v>4275886</v>
      </c>
      <c r="P11" s="7">
        <f>(O11/O18)*100</f>
        <v>21.565082718872638</v>
      </c>
      <c r="Q11" s="34">
        <f>(O11/Q19)*100</f>
        <v>16.329661111162245</v>
      </c>
      <c r="R11" s="35">
        <v>162204</v>
      </c>
      <c r="S11" s="7">
        <f>(R11/R18)*100</f>
        <v>17.164934871155051</v>
      </c>
      <c r="T11" s="34">
        <f>(R11/T19)*100</f>
        <v>13.367925352444654</v>
      </c>
      <c r="U11" s="35">
        <v>968808</v>
      </c>
      <c r="V11" s="7">
        <f>(U11/U18)*100</f>
        <v>16.881043814206201</v>
      </c>
      <c r="W11" s="34">
        <f>(U11/W19)*100</f>
        <v>11.230931454787759</v>
      </c>
      <c r="X11" s="35">
        <v>38689</v>
      </c>
      <c r="Y11" s="7">
        <f>(X11/X18)*100</f>
        <v>20.866615249364926</v>
      </c>
      <c r="Z11" s="34">
        <f>(X11/Z19)*100</f>
        <v>16.386769956670719</v>
      </c>
      <c r="AA11" s="35">
        <v>5064</v>
      </c>
      <c r="AB11" s="7">
        <f>(AA11/AA18)*100</f>
        <v>18.644379809285372</v>
      </c>
      <c r="AC11" s="34">
        <f>(AA11/AC19)*100</f>
        <v>14.286520340800092</v>
      </c>
      <c r="AD11" s="35">
        <v>11973114</v>
      </c>
      <c r="AE11" s="7">
        <f>(AD11/AD18)*100</f>
        <v>17.876333588588363</v>
      </c>
      <c r="AF11" s="34">
        <f>(AD11/AF19)*100</f>
        <v>12.866164238047711</v>
      </c>
      <c r="AG11" s="35">
        <v>1332511</v>
      </c>
      <c r="AH11" s="7">
        <f>(AG11/AG18)*100</f>
        <v>18.411872042898132</v>
      </c>
      <c r="AI11" s="34">
        <f>(AG11/AI19)*100</f>
        <v>15.29590999352469</v>
      </c>
      <c r="AJ11" s="35">
        <v>43855</v>
      </c>
      <c r="AK11" s="7">
        <f>(AJ11/AJ18)*100</f>
        <v>16.944732083520083</v>
      </c>
      <c r="AL11" s="34">
        <f>(AJ11/AL19)*100</f>
        <v>13.177782118120765</v>
      </c>
      <c r="AM11" s="35">
        <v>42993</v>
      </c>
      <c r="AN11" s="7">
        <f>(AM11/AM18)*100</f>
        <v>17.617627051968167</v>
      </c>
      <c r="AO11" s="34">
        <f>(AM11/AO19)*100</f>
        <v>13.690948172916171</v>
      </c>
      <c r="AP11" s="35">
        <v>297737</v>
      </c>
      <c r="AQ11" s="7">
        <f>(AP11/AP18)*100</f>
        <v>17.648704608543238</v>
      </c>
      <c r="AR11" s="34">
        <f>(AP11/AR19)*100</f>
        <v>13.422320479050123</v>
      </c>
      <c r="AS11" s="35">
        <v>4821582</v>
      </c>
      <c r="AT11" s="7">
        <f>(AS11/AS18)*100</f>
        <v>24.12623025294257</v>
      </c>
      <c r="AU11" s="34">
        <f>(AS11/AU19)*100</f>
        <v>17.091840912566486</v>
      </c>
      <c r="AV11" s="35">
        <v>71396</v>
      </c>
      <c r="AW11" s="7">
        <f>(AV11/AV18)*100</f>
        <v>21.147978981167174</v>
      </c>
      <c r="AX11" s="64">
        <f>(AV11/AX19)*100</f>
        <v>15.905895982088156</v>
      </c>
      <c r="AY11" s="73">
        <v>103336</v>
      </c>
      <c r="AZ11" s="65">
        <f>(AY11/AY18)*100</f>
        <v>19.551142577127266</v>
      </c>
      <c r="BA11" s="34">
        <f>(AY11/BA19)*100</f>
        <v>15.307177498437227</v>
      </c>
      <c r="BB11" s="35">
        <v>365607</v>
      </c>
      <c r="BC11" s="7">
        <f>(BB11/BB18)*100</f>
        <v>15.659317008151168</v>
      </c>
      <c r="BD11" s="34">
        <f>(BB11/BD19)*100</f>
        <v>11.74984871073911</v>
      </c>
      <c r="BE11" s="35">
        <v>2540030</v>
      </c>
      <c r="BF11" s="7">
        <f>(BE11/BE18)*100</f>
        <v>17.013605029805273</v>
      </c>
      <c r="BG11" s="34">
        <f>(BE11/BG19)*100</f>
        <v>11.043040219146979</v>
      </c>
      <c r="BH11" s="35">
        <v>53436</v>
      </c>
      <c r="BI11" s="7">
        <f>(BH11/BH18)*100</f>
        <v>20.435120137977979</v>
      </c>
      <c r="BJ11" s="34">
        <f>(BH11/BJ19)*100</f>
        <v>14.928467063559689</v>
      </c>
      <c r="BK11" s="35"/>
      <c r="BL11" s="7" t="e">
        <f>(BK11/BK18)*100</f>
        <v>#DIV/0!</v>
      </c>
      <c r="BM11" s="34" t="e">
        <f>(BK11/BM19)*100</f>
        <v>#DIV/0!</v>
      </c>
    </row>
    <row r="12" spans="1:79" x14ac:dyDescent="0.25">
      <c r="A12" s="23"/>
      <c r="B12" s="24"/>
      <c r="C12" s="85"/>
      <c r="D12" s="4"/>
      <c r="E12" s="52"/>
      <c r="F12" s="36"/>
      <c r="G12" s="4"/>
      <c r="H12" s="24"/>
      <c r="I12" s="36"/>
      <c r="J12" s="4"/>
      <c r="K12" s="53"/>
      <c r="L12" s="36"/>
      <c r="M12" s="4"/>
      <c r="N12" s="53"/>
      <c r="O12" s="36"/>
      <c r="P12" s="4"/>
      <c r="Q12" s="53"/>
      <c r="R12" s="36"/>
      <c r="S12" s="4"/>
      <c r="T12" s="53"/>
      <c r="U12" s="23"/>
      <c r="V12" s="50"/>
      <c r="W12" s="55"/>
      <c r="X12" s="23"/>
      <c r="Y12" s="50"/>
      <c r="Z12" s="34">
        <f>(X12/Z19)*100</f>
        <v>0</v>
      </c>
      <c r="AA12" s="23"/>
      <c r="AB12" s="50"/>
      <c r="AC12" s="34">
        <f>(AA12/AC19)*100</f>
        <v>0</v>
      </c>
      <c r="AD12" s="23"/>
      <c r="AE12" s="50"/>
      <c r="AF12" s="34">
        <f>(AD12/AF19)*100</f>
        <v>0</v>
      </c>
      <c r="AG12" s="23"/>
      <c r="AH12" s="50"/>
      <c r="AI12" s="55"/>
      <c r="AJ12" s="23"/>
      <c r="AK12" s="50"/>
      <c r="AL12" s="55"/>
      <c r="AM12" s="23"/>
      <c r="AN12" s="50"/>
      <c r="AO12" s="34">
        <f>(AM12/AO19)*100</f>
        <v>0</v>
      </c>
      <c r="AP12" s="23"/>
      <c r="AQ12" s="50"/>
      <c r="AR12" s="34">
        <f>(AP12/AR19)*100</f>
        <v>0</v>
      </c>
      <c r="AS12" s="23"/>
      <c r="AT12" s="50"/>
      <c r="AU12" s="34">
        <f>(AS12/AU19)*100</f>
        <v>0</v>
      </c>
      <c r="AV12" s="23"/>
      <c r="AW12" s="50"/>
      <c r="AX12" s="64">
        <f>(AV12/AX19)*100</f>
        <v>0</v>
      </c>
      <c r="AY12" s="23"/>
      <c r="AZ12" s="66"/>
      <c r="BA12" s="34">
        <f>(AY12/BA19)*100</f>
        <v>0</v>
      </c>
      <c r="BB12" s="23"/>
      <c r="BC12" s="50"/>
      <c r="BD12" s="34">
        <f>(BB12/BD19)*100</f>
        <v>0</v>
      </c>
      <c r="BE12" s="23"/>
      <c r="BF12" s="50"/>
      <c r="BG12" s="34">
        <f>(BE12/BG19)*100</f>
        <v>0</v>
      </c>
      <c r="BH12" s="23"/>
      <c r="BI12" s="50"/>
      <c r="BJ12" s="34">
        <f>(BH12/BJ19)*100</f>
        <v>0</v>
      </c>
      <c r="BK12" s="23"/>
      <c r="BL12" s="50"/>
      <c r="BM12" s="34" t="e">
        <f>(BK12/BM19)*100</f>
        <v>#DIV/0!</v>
      </c>
    </row>
    <row r="13" spans="1:79" x14ac:dyDescent="0.25">
      <c r="A13" s="25" t="s">
        <v>14</v>
      </c>
      <c r="B13" s="26" t="s">
        <v>56</v>
      </c>
      <c r="C13" s="12">
        <v>28033975</v>
      </c>
      <c r="D13" s="8"/>
      <c r="E13" s="13">
        <f>C13/$E$19*100</f>
        <v>13.244204835544096</v>
      </c>
      <c r="F13" s="14">
        <v>8230040</v>
      </c>
      <c r="G13" s="9"/>
      <c r="H13" s="13">
        <f>(F13/$H$19)*100</f>
        <v>14.420816731514469</v>
      </c>
      <c r="I13" s="14">
        <v>1529845</v>
      </c>
      <c r="J13" s="9"/>
      <c r="K13" s="34">
        <f t="shared" si="5"/>
        <v>14.311418647572363</v>
      </c>
      <c r="L13" s="14">
        <v>16864</v>
      </c>
      <c r="M13" s="9"/>
      <c r="N13" s="34">
        <f>(L13/N19)*100</f>
        <v>12.065967874646729</v>
      </c>
      <c r="O13" s="14">
        <v>3564663</v>
      </c>
      <c r="P13" s="9"/>
      <c r="Q13" s="34">
        <f>(O13/Q19)*100</f>
        <v>13.613491745453207</v>
      </c>
      <c r="R13" s="14">
        <v>140389</v>
      </c>
      <c r="S13" s="9"/>
      <c r="T13" s="34">
        <f>(R13/T19)*100</f>
        <v>11.570057904270872</v>
      </c>
      <c r="U13" s="14">
        <v>1210007</v>
      </c>
      <c r="V13" s="9"/>
      <c r="W13" s="34">
        <f>(U13/W19)*100</f>
        <v>14.027037015397656</v>
      </c>
      <c r="X13" s="14">
        <v>26337</v>
      </c>
      <c r="Y13" s="9"/>
      <c r="Z13" s="34">
        <f>(X13/Z19)*100</f>
        <v>11.155066306930566</v>
      </c>
      <c r="AA13" s="14">
        <v>3942</v>
      </c>
      <c r="AB13" s="9"/>
      <c r="AC13" s="34">
        <f>(AA13/AC19)*100</f>
        <v>11.121142018845568</v>
      </c>
      <c r="AD13" s="14">
        <v>11384497</v>
      </c>
      <c r="AE13" s="9"/>
      <c r="AF13" s="34">
        <f>(AD13/AF19)*100</f>
        <v>12.233643492374787</v>
      </c>
      <c r="AG13" s="14">
        <v>701693</v>
      </c>
      <c r="AH13" s="9"/>
      <c r="AI13" s="34">
        <f>(AG13/AI19)*100</f>
        <v>8.0547424907459071</v>
      </c>
      <c r="AJ13" s="14">
        <v>31926</v>
      </c>
      <c r="AK13" s="9"/>
      <c r="AL13" s="34">
        <f>(AJ13/AL19)*100</f>
        <v>9.5932931684670741</v>
      </c>
      <c r="AM13" s="14">
        <v>33967</v>
      </c>
      <c r="AN13" s="9"/>
      <c r="AO13" s="34">
        <f>(AM13/AO19)*100</f>
        <v>10.816654724942282</v>
      </c>
      <c r="AP13" s="14">
        <v>219369</v>
      </c>
      <c r="AQ13" s="9"/>
      <c r="AR13" s="34" t="e">
        <f>(#REF!/AR19)*100</f>
        <v>#REF!</v>
      </c>
      <c r="AS13" s="14">
        <v>5518207</v>
      </c>
      <c r="AT13" s="9"/>
      <c r="AU13" s="34">
        <f>(AS13/AU19)*100</f>
        <v>19.561280128930868</v>
      </c>
      <c r="AV13" s="14">
        <v>52250</v>
      </c>
      <c r="AW13" s="9"/>
      <c r="AX13" s="64">
        <f>(AV13/AX19)*100</f>
        <v>11.640470965657826</v>
      </c>
      <c r="AY13" s="73">
        <v>77007</v>
      </c>
      <c r="AZ13" s="9"/>
      <c r="BA13" s="34">
        <f>(AY13/BA19)*100</f>
        <v>11.40705869805446</v>
      </c>
      <c r="BB13" s="14">
        <v>344420</v>
      </c>
      <c r="BC13" s="9"/>
      <c r="BD13" s="34">
        <f>(BB13/BD19)*100</f>
        <v>11.068942588497388</v>
      </c>
      <c r="BE13" s="14">
        <v>2994549</v>
      </c>
      <c r="BF13" s="9"/>
      <c r="BG13" s="34">
        <f>(BE13/BG19)*100</f>
        <v>13.019108059828572</v>
      </c>
      <c r="BH13" s="14">
        <v>55861</v>
      </c>
      <c r="BI13" s="9"/>
      <c r="BJ13" s="34">
        <f>(BH13/BJ19)*100</f>
        <v>15.605941661754393</v>
      </c>
      <c r="BK13" s="14"/>
      <c r="BL13" s="9"/>
      <c r="BM13" s="34" t="e">
        <f>(BK13/BM19)*100</f>
        <v>#DIV/0!</v>
      </c>
    </row>
    <row r="14" spans="1:79" x14ac:dyDescent="0.25">
      <c r="A14" s="21" t="s">
        <v>2</v>
      </c>
      <c r="B14" s="22" t="s">
        <v>2</v>
      </c>
      <c r="C14" s="14">
        <v>21262343</v>
      </c>
      <c r="D14" s="8"/>
      <c r="E14" s="13">
        <f>C14/$E$19*100</f>
        <v>10.045055186629693</v>
      </c>
      <c r="F14" s="35">
        <v>3582908</v>
      </c>
      <c r="G14" s="9"/>
      <c r="H14" s="13">
        <f>(F14/$H$19)*100</f>
        <v>6.2780326260719317</v>
      </c>
      <c r="I14" s="35">
        <v>629433</v>
      </c>
      <c r="J14" s="9"/>
      <c r="K14" s="34">
        <f t="shared" si="5"/>
        <v>5.8882299668250155</v>
      </c>
      <c r="L14" s="35">
        <v>14893</v>
      </c>
      <c r="M14" s="9"/>
      <c r="N14" s="34">
        <f>(L14/N19)*100</f>
        <v>10.655743569563194</v>
      </c>
      <c r="O14" s="35">
        <v>1050718</v>
      </c>
      <c r="P14" s="9"/>
      <c r="Q14" s="34">
        <f>(O14/Q19)*100</f>
        <v>4.0127049372687136</v>
      </c>
      <c r="R14" s="35">
        <v>45125</v>
      </c>
      <c r="S14" s="9"/>
      <c r="T14" s="34">
        <f>(R14/T19)*100</f>
        <v>3.7189442401486099</v>
      </c>
      <c r="U14" s="35">
        <v>1077195</v>
      </c>
      <c r="V14" s="9"/>
      <c r="W14" s="34">
        <f>(U14/W19)*100</f>
        <v>12.487410517295585</v>
      </c>
      <c r="X14" s="35">
        <v>10249</v>
      </c>
      <c r="Y14" s="9"/>
      <c r="Z14" s="34">
        <f>(X14/Z19)*100</f>
        <v>4.3409756076899946</v>
      </c>
      <c r="AA14" s="35">
        <v>2044</v>
      </c>
      <c r="AB14" s="9"/>
      <c r="AC14" s="34">
        <f>(AA14/AC19)*100</f>
        <v>5.7665180838458499</v>
      </c>
      <c r="AD14" s="35">
        <v>8824399</v>
      </c>
      <c r="AE14" s="9"/>
      <c r="AF14" s="34">
        <f>(AD14/AF19)*100</f>
        <v>9.4825929859236275</v>
      </c>
      <c r="AG14" s="35">
        <v>232034</v>
      </c>
      <c r="AH14" s="9"/>
      <c r="AI14" s="34">
        <f>(AG14/AI19)*100</f>
        <v>2.6635211112234778</v>
      </c>
      <c r="AJ14" s="35">
        <v>20683</v>
      </c>
      <c r="AK14" s="9"/>
      <c r="AL14" s="34">
        <f>(AJ14/AL19)*100</f>
        <v>6.2149371234543791</v>
      </c>
      <c r="AM14" s="35">
        <v>14605</v>
      </c>
      <c r="AN14" s="9"/>
      <c r="AO14" s="34">
        <f>(AM14/AO19)*100</f>
        <v>4.6509035904784657</v>
      </c>
      <c r="AP14" s="35">
        <v>174285</v>
      </c>
      <c r="AQ14" s="9"/>
      <c r="AR14" s="34">
        <f>(AP14/AR19)*100</f>
        <v>7.8569647866783461</v>
      </c>
      <c r="AS14" s="35">
        <v>1394315</v>
      </c>
      <c r="AT14" s="9"/>
      <c r="AU14" s="34">
        <f>(AS14/AU19)*100</f>
        <v>4.9426537103392905</v>
      </c>
      <c r="AV14" s="35">
        <v>31023</v>
      </c>
      <c r="AW14" s="9"/>
      <c r="AX14" s="64">
        <f>(AV14/AX19)*100</f>
        <v>6.91143216780101</v>
      </c>
      <c r="AY14" s="73">
        <v>27847</v>
      </c>
      <c r="AZ14" s="9"/>
      <c r="BA14" s="34">
        <f>(AY14/BA19)*100</f>
        <v>4.1249803727547167</v>
      </c>
      <c r="BB14" s="35">
        <v>202601</v>
      </c>
      <c r="BC14" s="9"/>
      <c r="BD14" s="34">
        <f>(BB14/BD19)*100</f>
        <v>6.5111748370366405</v>
      </c>
      <c r="BE14" s="35">
        <v>3291886</v>
      </c>
      <c r="BF14" s="9"/>
      <c r="BG14" s="34">
        <f>(BE14/BG19)*100</f>
        <v>14.311811078942718</v>
      </c>
      <c r="BH14" s="35">
        <v>13743</v>
      </c>
      <c r="BI14" s="9"/>
      <c r="BJ14" s="34">
        <f>(BH14/BJ19)*100</f>
        <v>3.8393952177277639</v>
      </c>
      <c r="BK14" s="35"/>
      <c r="BL14" s="9"/>
      <c r="BM14" s="34" t="e">
        <f>(BK14/BM19)*100</f>
        <v>#DIV/0!</v>
      </c>
    </row>
    <row r="15" spans="1:79" x14ac:dyDescent="0.25">
      <c r="A15" s="21" t="s">
        <v>18</v>
      </c>
      <c r="B15" s="22" t="s">
        <v>9</v>
      </c>
      <c r="C15" s="14">
        <v>6499251</v>
      </c>
      <c r="D15" s="8"/>
      <c r="E15" s="13">
        <f>C15/$E$19*100</f>
        <v>3.0704675851931378</v>
      </c>
      <c r="F15" s="35">
        <v>727045</v>
      </c>
      <c r="G15" s="9"/>
      <c r="H15" s="13">
        <f>(F15/$H$19)*100</f>
        <v>1.2739406735038878</v>
      </c>
      <c r="I15" s="35">
        <v>672478</v>
      </c>
      <c r="J15" s="9"/>
      <c r="K15" s="34">
        <f t="shared" si="5"/>
        <v>6.2909080261609311</v>
      </c>
      <c r="L15" s="35">
        <v>3819</v>
      </c>
      <c r="M15" s="9"/>
      <c r="N15" s="34">
        <f>(L15/N19)*100</f>
        <v>2.7324437448574392</v>
      </c>
      <c r="O15" s="35">
        <v>347697</v>
      </c>
      <c r="P15" s="9"/>
      <c r="Q15" s="34">
        <f>(O15/Q19)*100</f>
        <v>1.3278591102213153</v>
      </c>
      <c r="R15" s="35">
        <v>26173</v>
      </c>
      <c r="S15" s="9"/>
      <c r="T15" s="34">
        <f>(R15/T19)*100</f>
        <v>2.1570288664245885</v>
      </c>
      <c r="U15" s="35">
        <v>285758</v>
      </c>
      <c r="V15" s="9"/>
      <c r="W15" s="34">
        <f>(U15/W19)*100</f>
        <v>3.3126569048327852</v>
      </c>
      <c r="X15" s="35">
        <v>3864</v>
      </c>
      <c r="Y15" s="9"/>
      <c r="Z15" s="34">
        <f>(X15/Z19)*100</f>
        <v>1.6366015950935835</v>
      </c>
      <c r="AA15" s="35">
        <v>663</v>
      </c>
      <c r="AB15" s="9"/>
      <c r="AC15" s="34">
        <f>(AA15/AC19)*100</f>
        <v>1.8704508266094906</v>
      </c>
      <c r="AD15" s="35">
        <v>1966235</v>
      </c>
      <c r="AE15" s="9"/>
      <c r="AF15" s="34">
        <f>(AD15/AF19)*100</f>
        <v>2.1128924723006683</v>
      </c>
      <c r="AG15" s="35">
        <v>97936</v>
      </c>
      <c r="AH15" s="9"/>
      <c r="AI15" s="34">
        <f>(AG15/AI19)*100</f>
        <v>1.1242085364592367</v>
      </c>
      <c r="AJ15" s="35">
        <v>8338</v>
      </c>
      <c r="AK15" s="9"/>
      <c r="AL15" s="34">
        <f>(AJ15/AL19)*100</f>
        <v>2.5054462957676651</v>
      </c>
      <c r="AM15" s="35">
        <v>8412</v>
      </c>
      <c r="AN15" s="9"/>
      <c r="AO15" s="34">
        <f>(AM15/AO19)*100</f>
        <v>2.6787676140434677</v>
      </c>
      <c r="AP15" s="35">
        <v>44708</v>
      </c>
      <c r="AQ15" s="9"/>
      <c r="AR15" s="34">
        <f>(AP15/AR19)*100</f>
        <v>2.0154871714881688</v>
      </c>
      <c r="AS15" s="35">
        <v>306488</v>
      </c>
      <c r="AT15" s="9"/>
      <c r="AU15" s="34">
        <f>(AS15/AU19)*100</f>
        <v>1.0864575439369644</v>
      </c>
      <c r="AV15" s="35">
        <v>11027</v>
      </c>
      <c r="AW15" s="9"/>
      <c r="AX15" s="64">
        <f>(AV15/AX19)*100</f>
        <v>2.456640638053758</v>
      </c>
      <c r="AY15" s="73">
        <v>9713</v>
      </c>
      <c r="AZ15" s="9"/>
      <c r="BA15" s="34">
        <f>(AY15/BA19)*100</f>
        <v>1.4387881768437019</v>
      </c>
      <c r="BB15" s="35">
        <v>102223</v>
      </c>
      <c r="BC15" s="9"/>
      <c r="BD15" s="34">
        <f>(BB15/BD19)*100</f>
        <v>3.2852346502060521</v>
      </c>
      <c r="BE15" s="35">
        <v>976954</v>
      </c>
      <c r="BF15" s="9"/>
      <c r="BG15" s="34">
        <f>(BE15/BG19)*100</f>
        <v>4.2474074378084188</v>
      </c>
      <c r="BH15" s="35">
        <v>12650</v>
      </c>
      <c r="BI15" s="9"/>
      <c r="BJ15" s="34">
        <f>(BH15/BJ19)*100</f>
        <v>3.5340427493455735</v>
      </c>
      <c r="BK15" s="35"/>
      <c r="BL15" s="9"/>
      <c r="BM15" s="34" t="e">
        <f>(BK15/BM19)*100</f>
        <v>#DIV/0!</v>
      </c>
    </row>
    <row r="16" spans="1:79" x14ac:dyDescent="0.25">
      <c r="A16" s="21" t="s">
        <v>19</v>
      </c>
      <c r="B16" s="22" t="s">
        <v>8</v>
      </c>
      <c r="C16" s="12">
        <v>7862702</v>
      </c>
      <c r="D16" s="8"/>
      <c r="E16" s="13">
        <f>C16/$E$19*100</f>
        <v>3.7146082868677106</v>
      </c>
      <c r="F16" s="35">
        <v>2764735</v>
      </c>
      <c r="G16" s="9"/>
      <c r="H16" s="13">
        <f>(F16/$H$19)*100</f>
        <v>4.8444159136776559</v>
      </c>
      <c r="I16" s="35">
        <v>404766</v>
      </c>
      <c r="J16" s="9"/>
      <c r="K16" s="34">
        <f t="shared" si="5"/>
        <v>3.7865114964609328</v>
      </c>
      <c r="L16" s="14">
        <v>5473</v>
      </c>
      <c r="M16" s="9"/>
      <c r="N16" s="34">
        <f>(L16/N19)*100</f>
        <v>3.9158587629234782</v>
      </c>
      <c r="O16" s="35">
        <v>1393882</v>
      </c>
      <c r="P16" s="9"/>
      <c r="Q16" s="34">
        <f>(O16/Q19)*100</f>
        <v>5.3232524648573536</v>
      </c>
      <c r="R16" s="35">
        <v>56722</v>
      </c>
      <c r="S16" s="9"/>
      <c r="T16" s="34">
        <f>(R16/T19)*100</f>
        <v>4.6747026080822032</v>
      </c>
      <c r="U16" s="35">
        <v>314259</v>
      </c>
      <c r="V16" s="9"/>
      <c r="W16" s="34">
        <f>(U16/W19)*100</f>
        <v>3.6430554744078769</v>
      </c>
      <c r="X16" s="35">
        <v>10238</v>
      </c>
      <c r="Y16" s="9"/>
      <c r="Z16" s="34">
        <f>(X16/Z19)*100</f>
        <v>4.3363165451780823</v>
      </c>
      <c r="AA16" s="35">
        <v>1636</v>
      </c>
      <c r="AB16" s="9"/>
      <c r="AC16" s="34">
        <f>(AA16/AC19)*100</f>
        <v>4.6154714213169328</v>
      </c>
      <c r="AD16" s="35">
        <v>3906334</v>
      </c>
      <c r="AE16" s="9"/>
      <c r="AF16" s="34">
        <f>(AD16/AF19)*100</f>
        <v>4.1976995134824469</v>
      </c>
      <c r="AG16" s="35">
        <v>442650</v>
      </c>
      <c r="AH16" s="9"/>
      <c r="AI16" s="34">
        <f>(AG16/AI19)*100</f>
        <v>5.0811847396634651</v>
      </c>
      <c r="AJ16" s="35">
        <v>13036</v>
      </c>
      <c r="AK16" s="9"/>
      <c r="AL16" s="34">
        <f>(AJ16/AL19)*100</f>
        <v>3.9171261587463757</v>
      </c>
      <c r="AM16" s="35">
        <v>13007</v>
      </c>
      <c r="AN16" s="9"/>
      <c r="AO16" s="34">
        <f>(AM16/AO19)*100</f>
        <v>4.1420269086856143</v>
      </c>
      <c r="AP16" s="35">
        <v>92842</v>
      </c>
      <c r="AQ16" s="9"/>
      <c r="AR16" s="34">
        <f>(AP16/AR19)*100</f>
        <v>4.1854222952336171</v>
      </c>
      <c r="AS16" s="35">
        <v>1006023</v>
      </c>
      <c r="AT16" s="9"/>
      <c r="AU16" s="34">
        <f>(AS16/AU19)*100</f>
        <v>3.5662123075751637</v>
      </c>
      <c r="AV16" s="35">
        <v>16963</v>
      </c>
      <c r="AW16" s="9"/>
      <c r="AX16" s="64">
        <f>(AV16/AX19)*100</f>
        <v>3.7790872534058129</v>
      </c>
      <c r="AY16" s="73">
        <v>31973</v>
      </c>
      <c r="AZ16" s="9"/>
      <c r="BA16" s="34">
        <f>(AY16/BA19)*100</f>
        <v>4.736165384353308</v>
      </c>
      <c r="BB16" s="35">
        <v>127588</v>
      </c>
      <c r="BC16" s="9"/>
      <c r="BD16" s="34">
        <f>(BB16/BD19)*100</f>
        <v>4.1004130044167137</v>
      </c>
      <c r="BE16" s="35">
        <v>808390</v>
      </c>
      <c r="BF16" s="9"/>
      <c r="BG16" s="34">
        <f>(BE16/BG19)*100</f>
        <v>3.5145582070905568</v>
      </c>
      <c r="BH16" s="35">
        <v>14202</v>
      </c>
      <c r="BI16" s="9"/>
      <c r="BJ16" s="34">
        <f>(BH16/BJ19)*100</f>
        <v>3.9676264921901843</v>
      </c>
      <c r="BK16" s="35"/>
      <c r="BL16" s="9"/>
      <c r="BM16" s="34" t="e">
        <f>(BK16/BM19)*100</f>
        <v>#DIV/0!</v>
      </c>
    </row>
    <row r="17" spans="1:65" x14ac:dyDescent="0.25">
      <c r="A17" s="15"/>
      <c r="B17" s="16"/>
      <c r="C17" s="15"/>
      <c r="D17" s="10"/>
      <c r="E17" s="16"/>
      <c r="F17" s="15"/>
      <c r="G17" s="10"/>
      <c r="H17" s="16"/>
      <c r="I17" s="15"/>
      <c r="J17" s="10"/>
      <c r="K17" s="16"/>
      <c r="L17" s="15"/>
      <c r="M17" s="10"/>
      <c r="N17" s="16"/>
      <c r="O17" s="15"/>
      <c r="P17" s="10"/>
      <c r="Q17" s="16"/>
      <c r="R17" s="15"/>
      <c r="S17" s="10"/>
      <c r="T17" s="16"/>
      <c r="U17" s="15"/>
      <c r="V17" s="10"/>
      <c r="W17" s="16"/>
      <c r="X17" s="15"/>
      <c r="Y17" s="10"/>
      <c r="Z17" s="16"/>
      <c r="AA17" s="15"/>
      <c r="AB17" s="10"/>
      <c r="AC17" s="16"/>
      <c r="AD17" s="15"/>
      <c r="AE17" s="10"/>
      <c r="AF17" s="16"/>
      <c r="AG17" s="15"/>
      <c r="AH17" s="10"/>
      <c r="AI17" s="16"/>
      <c r="AJ17" s="15"/>
      <c r="AK17" s="10"/>
      <c r="AL17" s="16"/>
      <c r="AM17" s="15"/>
      <c r="AN17" s="10"/>
      <c r="AO17" s="16"/>
      <c r="AP17" s="15"/>
      <c r="AQ17" s="10"/>
      <c r="AR17" s="16"/>
      <c r="AS17" s="15"/>
      <c r="AT17" s="10"/>
      <c r="AU17" s="16"/>
      <c r="AV17" s="15"/>
      <c r="AW17" s="10"/>
      <c r="AX17" s="10"/>
      <c r="AY17" s="15"/>
      <c r="AZ17" s="10"/>
      <c r="BA17" s="16"/>
      <c r="BB17" s="15"/>
      <c r="BC17" s="10"/>
      <c r="BD17" s="16"/>
      <c r="BE17" s="15"/>
      <c r="BF17" s="10"/>
      <c r="BG17" s="16"/>
      <c r="BH17" s="15"/>
      <c r="BI17" s="10"/>
      <c r="BJ17" s="16"/>
      <c r="BK17" s="15"/>
      <c r="BL17" s="10"/>
      <c r="BM17" s="16"/>
    </row>
    <row r="18" spans="1:65" ht="15" customHeight="1" x14ac:dyDescent="0.25">
      <c r="A18" s="27" t="s">
        <v>34</v>
      </c>
      <c r="B18" s="26"/>
      <c r="C18" s="69">
        <f>SUM(C4:C11)</f>
        <v>148011477</v>
      </c>
      <c r="D18" s="5">
        <f>SUM(D4:D11)</f>
        <v>100</v>
      </c>
      <c r="E18" s="17">
        <f>SUM(E4:E17)</f>
        <v>100.00000000000003</v>
      </c>
      <c r="F18" s="37">
        <f>SUM(F4:F11)</f>
        <v>41765826</v>
      </c>
      <c r="G18" s="6">
        <f>SUM(G4:G16)</f>
        <v>100</v>
      </c>
      <c r="H18" s="38">
        <f>SUM(H4:H11,H13:H16)</f>
        <v>99.999999999999986</v>
      </c>
      <c r="I18" s="37">
        <f>SUM(I4:I11)</f>
        <v>7453159</v>
      </c>
      <c r="J18" s="6">
        <f>SUM(J4:J11)</f>
        <v>100</v>
      </c>
      <c r="K18" s="38">
        <f>SUM(K4:K17)</f>
        <v>100.00000000000001</v>
      </c>
      <c r="L18" s="37">
        <f>SUM(L4:L11)</f>
        <v>98716</v>
      </c>
      <c r="M18" s="6">
        <f>SUM(M4:M11)</f>
        <v>100</v>
      </c>
      <c r="N18" s="38">
        <f>SUM(N4:N17)</f>
        <v>100</v>
      </c>
      <c r="O18" s="37">
        <f>SUM(O4:O11)</f>
        <v>19827821</v>
      </c>
      <c r="P18" s="6">
        <f>SUM(P4:P11)</f>
        <v>100</v>
      </c>
      <c r="Q18" s="38">
        <f>SUM(Q4:Q17)</f>
        <v>99.999999999999972</v>
      </c>
      <c r="R18" s="37">
        <f>SUM(R4:R11)</f>
        <v>944973</v>
      </c>
      <c r="S18" s="6">
        <f>SUM(S4:S11)</f>
        <v>100</v>
      </c>
      <c r="T18" s="38">
        <f>SUM(T4:T17)</f>
        <v>100</v>
      </c>
      <c r="U18" s="37">
        <f>SUM(U4:U11)</f>
        <v>5739029</v>
      </c>
      <c r="V18" s="6">
        <f>SUM(V4:V11)</f>
        <v>100</v>
      </c>
      <c r="W18" s="38">
        <f>SUM(W4:W17)</f>
        <v>100</v>
      </c>
      <c r="X18" s="37">
        <f>SUM(X4:X11)</f>
        <v>185411</v>
      </c>
      <c r="Y18" s="6">
        <f>SUM(Y4:Y11)</f>
        <v>100</v>
      </c>
      <c r="Z18" s="38">
        <f>SUM(Z4:Z17)</f>
        <v>100</v>
      </c>
      <c r="AA18" s="37">
        <f>SUM(AA4:AA11)</f>
        <v>27161</v>
      </c>
      <c r="AB18" s="6">
        <f>SUM(AB4:AB11)</f>
        <v>100</v>
      </c>
      <c r="AC18" s="38">
        <f>SUM(AC4:AC17)</f>
        <v>100</v>
      </c>
      <c r="AD18" s="37">
        <f>SUM(AD4:AD11)</f>
        <v>66977459</v>
      </c>
      <c r="AE18" s="6">
        <f>SUM(AE4:AE11)</f>
        <v>100</v>
      </c>
      <c r="AF18" s="38">
        <f>SUM(AF4:AF17)</f>
        <v>100</v>
      </c>
      <c r="AG18" s="37">
        <f>SUM(AG4:AG11)</f>
        <v>7237238</v>
      </c>
      <c r="AH18" s="6">
        <f>SUM(AH4:AH11)</f>
        <v>100</v>
      </c>
      <c r="AI18" s="38">
        <f>SUM(AI4:AI17)</f>
        <v>100</v>
      </c>
      <c r="AJ18" s="37">
        <f>SUM(AJ4:AJ11)</f>
        <v>258812</v>
      </c>
      <c r="AK18" s="6">
        <f>SUM(AK4:AK11)</f>
        <v>100</v>
      </c>
      <c r="AL18" s="38">
        <f>SUM(AL4:AL17)</f>
        <v>99.999999999999986</v>
      </c>
      <c r="AM18" s="37">
        <f>SUM(AM4:AM11)</f>
        <v>244034</v>
      </c>
      <c r="AN18" s="6">
        <f>SUM(AN4:AN11)</f>
        <v>99.999999999999986</v>
      </c>
      <c r="AO18" s="38">
        <f>SUM(AO4:AO17)</f>
        <v>99.999999999999986</v>
      </c>
      <c r="AP18" s="37">
        <f>SUM(AP4:AP11)</f>
        <v>1687019</v>
      </c>
      <c r="AQ18" s="6">
        <f>SUM(AQ4:AQ11)</f>
        <v>100</v>
      </c>
      <c r="AR18" s="38" t="e">
        <f>SUM(AR4:AR17)</f>
        <v>#REF!</v>
      </c>
      <c r="AS18" s="37">
        <f>SUM(AS4:AS11)</f>
        <v>19984813</v>
      </c>
      <c r="AT18" s="6">
        <f>SUM(AT4:AT11)</f>
        <v>100</v>
      </c>
      <c r="AU18" s="38">
        <f>SUM(AU4:AU17)</f>
        <v>100</v>
      </c>
      <c r="AV18" s="37">
        <f>SUM(AV4:AV11)</f>
        <v>337602</v>
      </c>
      <c r="AW18" s="6">
        <f>SUM(AW4:AW11)</f>
        <v>100</v>
      </c>
      <c r="AX18" s="68">
        <f>SUM(AX4:AX17)</f>
        <v>100.00000000000001</v>
      </c>
      <c r="AY18" s="37">
        <f>SUM(AY4:AY11)</f>
        <v>528542</v>
      </c>
      <c r="AZ18" s="6">
        <f>SUM(AZ4:AZ11)</f>
        <v>100</v>
      </c>
      <c r="BA18" s="38">
        <f>SUM(BA4:BA17)</f>
        <v>99.999999999999986</v>
      </c>
      <c r="BB18" s="37">
        <f>SUM(BB4:BB11)</f>
        <v>2334757</v>
      </c>
      <c r="BC18" s="6">
        <f>SUM(BC4:BC11)</f>
        <v>100</v>
      </c>
      <c r="BD18" s="38">
        <f>SUM(BD4:BD17)</f>
        <v>100</v>
      </c>
      <c r="BE18" s="37">
        <f>SUM(BE4:BE11)</f>
        <v>14929405</v>
      </c>
      <c r="BF18" s="6">
        <f>SUM(BF4:BF11)</f>
        <v>100.00000000000001</v>
      </c>
      <c r="BG18" s="38">
        <f>SUM(BG4:BG17)</f>
        <v>99.999999999999986</v>
      </c>
      <c r="BH18" s="37">
        <f>SUM(BH4:BH11)</f>
        <v>261491</v>
      </c>
      <c r="BI18" s="6">
        <f>SUM(BI4:BI11)</f>
        <v>100</v>
      </c>
      <c r="BJ18" s="38">
        <f>SUM(BJ4:BJ17)</f>
        <v>100</v>
      </c>
      <c r="BK18" s="37">
        <f>SUM(BK4:BK11)</f>
        <v>0</v>
      </c>
      <c r="BL18" s="6" t="e">
        <f>SUM(BL4:BL11)</f>
        <v>#DIV/0!</v>
      </c>
      <c r="BM18" s="38" t="e">
        <f>SUM(BM4:BM17)</f>
        <v>#DIV/0!</v>
      </c>
    </row>
    <row r="19" spans="1:65" ht="15" customHeight="1" thickBot="1" x14ac:dyDescent="0.3">
      <c r="A19" s="27" t="s">
        <v>23</v>
      </c>
      <c r="B19" s="26"/>
      <c r="C19" s="86"/>
      <c r="D19" s="9"/>
      <c r="E19" s="19">
        <f>SUM(C18,C13:C16)</f>
        <v>211669748</v>
      </c>
      <c r="F19" s="9"/>
      <c r="G19" s="39"/>
      <c r="H19" s="45">
        <f>SUM(F18,F13:F16)</f>
        <v>57070554</v>
      </c>
      <c r="I19" s="9"/>
      <c r="J19" s="39"/>
      <c r="K19" s="45">
        <f>SUM(I4:I17)</f>
        <v>10689681</v>
      </c>
      <c r="L19" s="9"/>
      <c r="M19" s="39"/>
      <c r="N19" s="45">
        <f>SUM(L4:L16)</f>
        <v>139765</v>
      </c>
      <c r="O19" s="9"/>
      <c r="P19" s="39"/>
      <c r="Q19" s="45">
        <f>SUM(O4:O17)</f>
        <v>26184781</v>
      </c>
      <c r="R19" s="9"/>
      <c r="S19" s="39"/>
      <c r="T19" s="45">
        <f>SUM(R4:R17)</f>
        <v>1213382</v>
      </c>
      <c r="U19" s="9"/>
      <c r="V19" s="39"/>
      <c r="W19" s="45">
        <f>SUM(U4:U17)</f>
        <v>8626248</v>
      </c>
      <c r="X19" s="9"/>
      <c r="Y19" s="39"/>
      <c r="Z19" s="45">
        <f>SUM(X4:X17)</f>
        <v>236099</v>
      </c>
      <c r="AA19" s="9"/>
      <c r="AB19" s="39"/>
      <c r="AC19" s="45">
        <f>SUM(AA4:AA17)</f>
        <v>35446</v>
      </c>
      <c r="AD19" s="9"/>
      <c r="AE19" s="39"/>
      <c r="AF19" s="45">
        <f>SUM(AD4:AD17)</f>
        <v>93058924</v>
      </c>
      <c r="AG19" s="9"/>
      <c r="AH19" s="39"/>
      <c r="AI19" s="45">
        <f>SUM(AG4:AG17)</f>
        <v>8711551</v>
      </c>
      <c r="AJ19" s="9"/>
      <c r="AK19" s="39"/>
      <c r="AL19" s="45">
        <f>SUM(AJ4:AJ17)</f>
        <v>332795</v>
      </c>
      <c r="AM19" s="9"/>
      <c r="AN19" s="39"/>
      <c r="AO19" s="45">
        <f>SUM(AM4:AM17)</f>
        <v>314025</v>
      </c>
      <c r="AP19" s="9"/>
      <c r="AQ19" s="39"/>
      <c r="AR19" s="45">
        <f>SUM(AP4:AP17)</f>
        <v>2218223</v>
      </c>
      <c r="AS19" s="9"/>
      <c r="AT19" s="39"/>
      <c r="AU19" s="45">
        <f>SUM(AS4:AS17)</f>
        <v>28209846</v>
      </c>
      <c r="AV19" s="9"/>
      <c r="AW19" s="39"/>
      <c r="AX19" s="69">
        <f>SUM(AV4:AV17)</f>
        <v>448865</v>
      </c>
      <c r="AY19" s="75"/>
      <c r="AZ19" s="76"/>
      <c r="BA19" s="77">
        <f>SUM(AY4:AY17)</f>
        <v>675082</v>
      </c>
      <c r="BB19" s="9"/>
      <c r="BC19" s="39"/>
      <c r="BD19" s="45">
        <f>SUM(BB4:BB17)</f>
        <v>3111589</v>
      </c>
      <c r="BE19" s="9"/>
      <c r="BF19" s="39"/>
      <c r="BG19" s="45">
        <f>SUM(BE4:BE17)</f>
        <v>23001184</v>
      </c>
      <c r="BH19" s="9"/>
      <c r="BI19" s="39"/>
      <c r="BJ19" s="45">
        <f>SUM(BH4:BH17)</f>
        <v>357947</v>
      </c>
      <c r="BK19" s="9"/>
      <c r="BL19" s="39"/>
      <c r="BM19" s="45">
        <f>SUM(BK4:BK17)</f>
        <v>0</v>
      </c>
    </row>
    <row r="20" spans="1:65" x14ac:dyDescent="0.25">
      <c r="A20" s="15"/>
      <c r="B20" s="16"/>
      <c r="C20" s="15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6"/>
      <c r="BK20" s="10"/>
      <c r="BL20" s="10"/>
      <c r="BM20" s="16"/>
    </row>
    <row r="21" spans="1:65" x14ac:dyDescent="0.25">
      <c r="A21" s="25" t="s">
        <v>22</v>
      </c>
      <c r="B21" s="26"/>
      <c r="C21" s="97">
        <f>((D7+D4+D10+D6-D9-D11-D5-D8)+100)/2</f>
        <v>62.555771941928533</v>
      </c>
      <c r="D21" s="98"/>
      <c r="E21" s="18"/>
      <c r="F21" s="97">
        <f>((G7+G4+G10+G6-G9-G11-G5-G8)+100)/2</f>
        <v>50.019456097911245</v>
      </c>
      <c r="G21" s="98"/>
      <c r="H21" s="51"/>
      <c r="I21" s="108">
        <f>((J7+J4+J10+J6-J9-J11-J5-J8)+100)/2</f>
        <v>77.156424544277144</v>
      </c>
      <c r="J21" s="98"/>
      <c r="K21" s="42"/>
      <c r="L21" s="97">
        <f>((M7+M4+M10+M6-M9-M11-M5-M8)+100)/2</f>
        <v>66.946594270432342</v>
      </c>
      <c r="M21" s="98"/>
      <c r="N21" s="42"/>
      <c r="O21" s="97">
        <f>((P7+P4+P10+P6-P9-P11-P5-P8)+100)/2</f>
        <v>52.230419066220136</v>
      </c>
      <c r="P21" s="98"/>
      <c r="Q21" s="42"/>
      <c r="R21" s="97">
        <f>((S7+S4+S10+S6-S9-S11-S5-S8)+100)/2</f>
        <v>70.900332602095503</v>
      </c>
      <c r="S21" s="98"/>
      <c r="T21" s="42"/>
      <c r="U21" s="97">
        <f>((V7+V4+V10+V6-V9-V11-V5-V8)+100)/2</f>
        <v>66.654759890566851</v>
      </c>
      <c r="V21" s="98"/>
      <c r="W21" s="42"/>
      <c r="X21" s="97">
        <f>((Y7+Y4+Y10+Y6-Y9-Y11-Y5-Y8)+100)/2</f>
        <v>66.182696819498304</v>
      </c>
      <c r="Y21" s="98"/>
      <c r="Z21" s="42"/>
      <c r="AA21" s="97">
        <f>((AB7+AB4+AB10+AB6-AB9-AB11-AB5-AB8)+100)/2</f>
        <v>63.867309745591108</v>
      </c>
      <c r="AB21" s="98"/>
      <c r="AC21" s="42"/>
      <c r="AD21" s="97">
        <f>((AE7+AE4+AE10+AE6-AE9-AE11-AE5-AE8)+100)/2</f>
        <v>63.60886727578005</v>
      </c>
      <c r="AE21" s="98"/>
      <c r="AF21" s="42"/>
      <c r="AG21" s="97">
        <f>((AH7+AH4+AH10+AH6-AH9-AH11-AH5-AH8)+100)/2</f>
        <v>63.118941231447693</v>
      </c>
      <c r="AH21" s="98"/>
      <c r="AI21" s="42"/>
      <c r="AJ21" s="97">
        <f>((AK7+AK4+AK10+AK6-AK9-AK11-AK5-AK8)+100)/2</f>
        <v>73.152326785465903</v>
      </c>
      <c r="AK21" s="98"/>
      <c r="AL21" s="42"/>
      <c r="AM21" s="97">
        <f>((AN7+AN4+AN10+AN6-AN9-AN11-AN5-AN8)+100)/2</f>
        <v>66.614488145094541</v>
      </c>
      <c r="AN21" s="98"/>
      <c r="AO21" s="42"/>
      <c r="AP21" s="97">
        <f>((AQ7+AQ4+AQ10+AQ6-AQ9-AQ11-AQ5-AQ8)+100)/2</f>
        <v>66.986797421961455</v>
      </c>
      <c r="AQ21" s="98"/>
      <c r="AR21" s="42"/>
      <c r="AS21" s="97">
        <f>((AT7+AT4+AT10+AT6-AT9-AT11-AT5-AT8)+100)/2</f>
        <v>40.524512288406207</v>
      </c>
      <c r="AT21" s="98"/>
      <c r="AU21" s="42"/>
      <c r="AV21" s="97">
        <f>((AW7+AW4+AW10+AW6-AW9-AW11-AW5-AW8)+100)/2</f>
        <v>58.311562135295404</v>
      </c>
      <c r="AW21" s="98"/>
      <c r="AX21" s="42"/>
      <c r="AY21" s="97">
        <f>((AZ7+AZ4+AZ10+AZ6-AZ9-AZ11-AZ5-AZ8)+100)/2</f>
        <v>58.321571417219445</v>
      </c>
      <c r="AZ21" s="98"/>
      <c r="BA21" s="42"/>
      <c r="BB21" s="97">
        <f>((BC7+BC4+BC10+BC6-BC9-BC11-BC5-BC8)+100)/2</f>
        <v>73.18003543837753</v>
      </c>
      <c r="BC21" s="98"/>
      <c r="BD21" s="42"/>
      <c r="BE21" s="97">
        <f>((BF7+BF4+BF10+BF6-BF9-BF11-BF5-BF8)+100)/2</f>
        <v>70.45651852836734</v>
      </c>
      <c r="BF21" s="98"/>
      <c r="BG21" s="42"/>
      <c r="BH21" s="97">
        <f>((BI7+BI4+BI10+BI6-BI9-BI11-BI5-BI8)+100)/2</f>
        <v>64.343705901923983</v>
      </c>
      <c r="BI21" s="98"/>
      <c r="BJ21" s="42"/>
      <c r="BK21" s="97" t="e">
        <f>((BL7+BL4+BL10+BL6-BL9-BL11-BL5-BL8)+100)/2</f>
        <v>#DIV/0!</v>
      </c>
      <c r="BL21" s="98"/>
      <c r="BM21" s="42"/>
    </row>
    <row r="22" spans="1:65" ht="54" customHeight="1" thickBot="1" x14ac:dyDescent="0.3">
      <c r="A22" s="54" t="s">
        <v>55</v>
      </c>
      <c r="B22" s="29"/>
      <c r="C22" s="75"/>
      <c r="D22" s="20"/>
      <c r="E22" s="44">
        <f>((D7+D4+D10+D6-D9-D11-D5-D8)+100)/2</f>
        <v>62.555771941928533</v>
      </c>
      <c r="F22" s="40"/>
      <c r="G22" s="41"/>
      <c r="H22" s="43">
        <f>((G7+G4+G10+G6-G9-G11-G5-G8)+100)/2</f>
        <v>50.019456097911245</v>
      </c>
      <c r="I22" s="40"/>
      <c r="J22" s="41"/>
      <c r="K22" s="43">
        <f>((K7+K4+K10+K6-K9-K11-K5-K8)+100)/2</f>
        <v>68.93425538142813</v>
      </c>
      <c r="L22" s="40"/>
      <c r="M22" s="41"/>
      <c r="N22" s="43">
        <f>((N7+N4+N10+N6-N9-N11-N5-N8)+100)/2</f>
        <v>61.969377168819094</v>
      </c>
      <c r="O22" s="40"/>
      <c r="P22" s="41"/>
      <c r="Q22" s="43">
        <f>((Q7+Q4+Q10+Q6-Q9-Q11-Q5-Q8)+100)/2</f>
        <v>51.688933354073114</v>
      </c>
      <c r="R22" s="40"/>
      <c r="S22" s="41"/>
      <c r="T22" s="43">
        <f>((T7+T4+T10+T6-T9-T11-T5-T8)+100)/2</f>
        <v>66.277025701716354</v>
      </c>
      <c r="U22" s="40"/>
      <c r="V22" s="41"/>
      <c r="W22" s="43">
        <f>((W7+W4+W10+W6-W9-W11-W5-W8)+100)/2</f>
        <v>61.080385122245502</v>
      </c>
      <c r="X22" s="40"/>
      <c r="Y22" s="41"/>
      <c r="Z22" s="43">
        <f>((Z7+Z4+Z10+Z6-Z9-Z11-Z5-Z8)+100)/2</f>
        <v>62.708440103515898</v>
      </c>
      <c r="AA22" s="40"/>
      <c r="AB22" s="41"/>
      <c r="AC22" s="43">
        <f>((AC7+AC4+AC10+AC6-AC9-AC11-AC5-AC8)+100)/2</f>
        <v>60.626022682390115</v>
      </c>
      <c r="AD22" s="40"/>
      <c r="AE22" s="41"/>
      <c r="AF22" s="43">
        <f>((AF7+AF4+AF10+AF6-AF9-AF11-AF5-AF8)+100)/2</f>
        <v>59.794733388492652</v>
      </c>
      <c r="AG22" s="40"/>
      <c r="AH22" s="41"/>
      <c r="AI22" s="43">
        <f>((AI7+AI4+AI10+AI6-AI9-AI11-AI5-AI8)+100)/2</f>
        <v>60.898736631398933</v>
      </c>
      <c r="AJ22" s="40"/>
      <c r="AK22" s="41"/>
      <c r="AL22" s="43">
        <f>((AL7+AL4+AL10+AL6-AL9-AL11-AL5-AL8)+100)/2</f>
        <v>68.005378686578823</v>
      </c>
      <c r="AM22" s="40"/>
      <c r="AN22" s="41"/>
      <c r="AO22" s="43">
        <f>((AO7+AO4+AO10+AO6-AO9-AO11-AO5-AO8)+100)/2</f>
        <v>62.911392405063296</v>
      </c>
      <c r="AP22" s="40"/>
      <c r="AQ22" s="41"/>
      <c r="AR22" s="43">
        <f>((AR7+AR4+AR10+AR6-AR9-AR11-AR5-AR8)+100)/2</f>
        <v>62.252713095121635</v>
      </c>
      <c r="AS22" s="40"/>
      <c r="AT22" s="41"/>
      <c r="AU22" s="43">
        <f>((AU7+AU4+AU10+AU6-AU9-AU11-AU5-AU8)+100)/2</f>
        <v>43.287242688244383</v>
      </c>
      <c r="AV22" s="40"/>
      <c r="AW22" s="41"/>
      <c r="AX22" s="43">
        <f>((AX7+AX4+AX10+AX6-AX9-AX11-AX5-AX8)+100)/2</f>
        <v>56.251322780791554</v>
      </c>
      <c r="AY22" s="40"/>
      <c r="AZ22" s="41"/>
      <c r="BA22" s="43">
        <f>((BA7+BA4+BA10+BA6-BA9-BA11-BA5-BA8)+100)/2</f>
        <v>56.515208522816486</v>
      </c>
      <c r="BB22" s="40"/>
      <c r="BC22" s="41"/>
      <c r="BD22" s="43">
        <f>((BD7+BD4+BD10+BD6-BD9-BD11-BD5-BD8)+100)/2</f>
        <v>67.392962245335099</v>
      </c>
      <c r="BE22" s="40"/>
      <c r="BF22" s="41"/>
      <c r="BG22" s="43">
        <f>((BG7+BG4+BG10+BG6-BG9-BG11-BG5-BG8)+100)/2</f>
        <v>63.277736050457229</v>
      </c>
      <c r="BH22" s="40"/>
      <c r="BI22" s="41"/>
      <c r="BJ22" s="43">
        <f>((BJ7+BJ4+BJ10+BJ6-BJ9-BJ11-BJ5-BJ8)+100)/2</f>
        <v>60.47850659455171</v>
      </c>
      <c r="BK22" s="40"/>
      <c r="BL22" s="41"/>
      <c r="BM22" s="43" t="e">
        <f>((BM7+BM4+BM10+BM6-BM9-BM11-BM5-BM8)+100)/2</f>
        <v>#DIV/0!</v>
      </c>
    </row>
    <row r="24" spans="1:65" ht="15.75" thickBot="1" x14ac:dyDescent="0.3"/>
    <row r="25" spans="1:65" ht="15.75" thickBot="1" x14ac:dyDescent="0.3">
      <c r="A25" s="102" t="s">
        <v>57</v>
      </c>
      <c r="B25" s="103"/>
    </row>
    <row r="26" spans="1:65" x14ac:dyDescent="0.25">
      <c r="A26" s="90" t="s">
        <v>49</v>
      </c>
      <c r="B26" s="91">
        <v>40.524512289999997</v>
      </c>
    </row>
    <row r="27" spans="1:65" x14ac:dyDescent="0.25">
      <c r="A27" s="88" t="s">
        <v>27</v>
      </c>
      <c r="B27" s="92">
        <v>50.019456099999999</v>
      </c>
      <c r="E27" s="3" t="s">
        <v>20</v>
      </c>
      <c r="AY27" s="78"/>
      <c r="AZ27" s="79"/>
      <c r="BA27" s="78"/>
    </row>
    <row r="28" spans="1:65" x14ac:dyDescent="0.25">
      <c r="A28" s="88" t="s">
        <v>38</v>
      </c>
      <c r="B28" s="92">
        <v>66.650000000000006</v>
      </c>
      <c r="AY28" s="78"/>
      <c r="AZ28" s="79"/>
      <c r="BA28" s="78"/>
      <c r="BB28" s="62"/>
      <c r="BC28" s="63"/>
    </row>
    <row r="29" spans="1:65" x14ac:dyDescent="0.25">
      <c r="A29" s="87" t="s">
        <v>50</v>
      </c>
      <c r="B29" s="92">
        <v>58.311562139999999</v>
      </c>
      <c r="AY29" s="78"/>
      <c r="AZ29" s="79"/>
      <c r="BA29" s="78"/>
      <c r="BB29" s="62"/>
      <c r="BC29" s="63"/>
    </row>
    <row r="30" spans="1:65" x14ac:dyDescent="0.25">
      <c r="A30" s="87" t="s">
        <v>51</v>
      </c>
      <c r="B30" s="92">
        <v>58.321571419999998</v>
      </c>
      <c r="AY30" s="78"/>
      <c r="AZ30" s="79"/>
      <c r="BA30" s="78"/>
      <c r="BB30" s="62"/>
      <c r="BC30" s="63"/>
    </row>
    <row r="31" spans="1:65" x14ac:dyDescent="0.25">
      <c r="A31" s="88" t="s">
        <v>26</v>
      </c>
      <c r="B31" s="92">
        <v>62.55577194</v>
      </c>
      <c r="AY31" s="78"/>
      <c r="AZ31" s="79"/>
      <c r="BA31" s="78"/>
      <c r="BB31" s="62"/>
      <c r="BC31" s="62"/>
    </row>
    <row r="32" spans="1:65" x14ac:dyDescent="0.25">
      <c r="A32" s="88" t="s">
        <v>42</v>
      </c>
      <c r="B32" s="92">
        <v>52.23</v>
      </c>
      <c r="AY32" s="78"/>
      <c r="AZ32" s="79"/>
      <c r="BA32" s="78"/>
      <c r="BB32" s="62"/>
      <c r="BC32" s="63"/>
    </row>
    <row r="33" spans="1:55" x14ac:dyDescent="0.25">
      <c r="A33" s="88" t="s">
        <v>45</v>
      </c>
      <c r="B33" s="92">
        <v>63.118941229999997</v>
      </c>
      <c r="AY33" s="78"/>
      <c r="AZ33" s="79"/>
      <c r="BA33" s="78"/>
      <c r="BB33" s="62"/>
      <c r="BC33" s="63"/>
    </row>
    <row r="34" spans="1:55" x14ac:dyDescent="0.25">
      <c r="A34" s="88" t="s">
        <v>44</v>
      </c>
      <c r="B34" s="92">
        <v>63.608867279999998</v>
      </c>
      <c r="AY34" s="78"/>
      <c r="AZ34" s="79"/>
      <c r="BA34" s="78"/>
      <c r="BB34" s="62"/>
      <c r="BC34" s="63"/>
    </row>
    <row r="35" spans="1:55" x14ac:dyDescent="0.25">
      <c r="A35" s="88" t="s">
        <v>43</v>
      </c>
      <c r="B35" s="92">
        <v>63.867309749999997</v>
      </c>
      <c r="AY35" s="78"/>
      <c r="AZ35" s="79"/>
      <c r="BA35" s="78"/>
    </row>
    <row r="36" spans="1:55" x14ac:dyDescent="0.25">
      <c r="A36" s="87" t="s">
        <v>54</v>
      </c>
      <c r="B36" s="92">
        <v>64.343705900000003</v>
      </c>
      <c r="AY36" s="78"/>
      <c r="AZ36" s="79"/>
      <c r="BA36" s="78"/>
    </row>
    <row r="37" spans="1:55" x14ac:dyDescent="0.25">
      <c r="A37" s="87" t="s">
        <v>48</v>
      </c>
      <c r="B37" s="92">
        <v>66.110814399999995</v>
      </c>
      <c r="BA37" s="78"/>
    </row>
    <row r="38" spans="1:55" x14ac:dyDescent="0.25">
      <c r="A38" s="88" t="s">
        <v>39</v>
      </c>
      <c r="B38" s="92">
        <v>66.182696820000004</v>
      </c>
      <c r="BA38" s="78"/>
    </row>
    <row r="39" spans="1:55" x14ac:dyDescent="0.25">
      <c r="A39" s="87" t="s">
        <v>47</v>
      </c>
      <c r="B39" s="92">
        <v>66.61448815</v>
      </c>
      <c r="AL39" s="57"/>
      <c r="AM39" s="56"/>
    </row>
    <row r="40" spans="1:55" x14ac:dyDescent="0.25">
      <c r="A40" s="88" t="s">
        <v>33</v>
      </c>
      <c r="B40" s="92">
        <v>66.946594270000006</v>
      </c>
      <c r="AK40" s="56"/>
      <c r="AL40" s="57"/>
      <c r="AM40" s="56"/>
    </row>
    <row r="41" spans="1:55" x14ac:dyDescent="0.25">
      <c r="A41" s="87" t="s">
        <v>53</v>
      </c>
      <c r="B41" s="92">
        <v>70.456518529999997</v>
      </c>
      <c r="AK41" s="56"/>
      <c r="AL41" s="57"/>
      <c r="AM41" s="56"/>
    </row>
    <row r="42" spans="1:55" x14ac:dyDescent="0.25">
      <c r="A42" s="88" t="s">
        <v>37</v>
      </c>
      <c r="B42" s="92">
        <v>70.900332599999999</v>
      </c>
      <c r="AK42" s="56"/>
      <c r="AL42" s="57"/>
      <c r="AM42" s="56"/>
    </row>
    <row r="43" spans="1:55" x14ac:dyDescent="0.25">
      <c r="A43" s="87" t="s">
        <v>46</v>
      </c>
      <c r="B43" s="92">
        <v>73.152326790000004</v>
      </c>
      <c r="AK43" s="56"/>
      <c r="AL43" s="57"/>
      <c r="AM43" s="56"/>
    </row>
    <row r="44" spans="1:55" x14ac:dyDescent="0.25">
      <c r="A44" s="87" t="s">
        <v>52</v>
      </c>
      <c r="B44" s="92">
        <v>73.180035439999997</v>
      </c>
      <c r="AK44" s="56"/>
      <c r="AL44" s="57"/>
      <c r="AM44" s="56"/>
    </row>
    <row r="45" spans="1:55" ht="15.75" thickBot="1" x14ac:dyDescent="0.3">
      <c r="A45" s="89" t="s">
        <v>41</v>
      </c>
      <c r="B45" s="93">
        <v>77.16</v>
      </c>
      <c r="AK45" s="56"/>
      <c r="AL45" s="57"/>
      <c r="AM45" s="56"/>
    </row>
    <row r="46" spans="1:55" x14ac:dyDescent="0.25">
      <c r="AK46" s="56"/>
      <c r="AL46" s="57"/>
      <c r="AM46" s="56"/>
    </row>
    <row r="47" spans="1:55" x14ac:dyDescent="0.25">
      <c r="AK47" s="56"/>
      <c r="AL47" s="57"/>
      <c r="AM47" s="56"/>
    </row>
    <row r="48" spans="1:55" x14ac:dyDescent="0.25">
      <c r="AK48" s="56"/>
      <c r="AL48" s="57"/>
      <c r="AM48" s="56"/>
    </row>
    <row r="49" spans="37:39" x14ac:dyDescent="0.25">
      <c r="AK49" s="56"/>
      <c r="AL49" s="58"/>
      <c r="AM49" s="56"/>
    </row>
    <row r="50" spans="37:39" x14ac:dyDescent="0.25">
      <c r="AL50" s="59"/>
    </row>
    <row r="51" spans="37:39" x14ac:dyDescent="0.25">
      <c r="AL51" s="60">
        <f>SUM(AL39:AL50)</f>
        <v>0</v>
      </c>
    </row>
  </sheetData>
  <sortState xmlns:xlrd2="http://schemas.microsoft.com/office/spreadsheetml/2017/richdata2" ref="A26:B45">
    <sortCondition ref="B26"/>
  </sortState>
  <mergeCells count="45">
    <mergeCell ref="AJ2:AL2"/>
    <mergeCell ref="BE2:BG2"/>
    <mergeCell ref="BE21:BF21"/>
    <mergeCell ref="BH2:BJ2"/>
    <mergeCell ref="BH21:BI21"/>
    <mergeCell ref="AP21:AQ21"/>
    <mergeCell ref="AS2:AU2"/>
    <mergeCell ref="AV2:AX2"/>
    <mergeCell ref="AY2:BA2"/>
    <mergeCell ref="BB2:BD2"/>
    <mergeCell ref="AS21:AT21"/>
    <mergeCell ref="AV21:AW21"/>
    <mergeCell ref="AY21:AZ21"/>
    <mergeCell ref="BB21:BC21"/>
    <mergeCell ref="AG2:AI2"/>
    <mergeCell ref="AD21:AE21"/>
    <mergeCell ref="AG21:AH21"/>
    <mergeCell ref="L21:M21"/>
    <mergeCell ref="F21:G21"/>
    <mergeCell ref="A25:B25"/>
    <mergeCell ref="A1:B2"/>
    <mergeCell ref="L2:N2"/>
    <mergeCell ref="O2:Q2"/>
    <mergeCell ref="O21:P21"/>
    <mergeCell ref="C21:D21"/>
    <mergeCell ref="I21:J21"/>
    <mergeCell ref="I2:K2"/>
    <mergeCell ref="C2:E2"/>
    <mergeCell ref="F2:H2"/>
    <mergeCell ref="BK2:BM2"/>
    <mergeCell ref="BK21:BL21"/>
    <mergeCell ref="U2:W2"/>
    <mergeCell ref="U21:V21"/>
    <mergeCell ref="C1:BJ1"/>
    <mergeCell ref="R2:T2"/>
    <mergeCell ref="R21:S21"/>
    <mergeCell ref="X2:Z2"/>
    <mergeCell ref="AJ21:AK21"/>
    <mergeCell ref="AM2:AO2"/>
    <mergeCell ref="AP2:AR2"/>
    <mergeCell ref="AM21:AN21"/>
    <mergeCell ref="X21:Y21"/>
    <mergeCell ref="AA2:AC2"/>
    <mergeCell ref="AA21:AB21"/>
    <mergeCell ref="AD2:A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232B-B8C8-405E-A866-419FCE4BBE4F}">
  <dimension ref="A1:D21"/>
  <sheetViews>
    <sheetView workbookViewId="0">
      <selection activeCell="B1" sqref="B1:D21"/>
    </sheetView>
  </sheetViews>
  <sheetFormatPr defaultRowHeight="15" x14ac:dyDescent="0.25"/>
  <cols>
    <col min="1" max="1" width="40.85546875" customWidth="1"/>
    <col min="2" max="2" width="14" customWidth="1"/>
    <col min="3" max="3" width="11.42578125" customWidth="1"/>
    <col min="4" max="4" width="14.7109375" customWidth="1"/>
  </cols>
  <sheetData>
    <row r="1" spans="1:4" ht="15.75" customHeight="1" thickBot="1" x14ac:dyDescent="0.3">
      <c r="A1" s="46" t="s">
        <v>0</v>
      </c>
      <c r="B1" s="94" t="s">
        <v>31</v>
      </c>
      <c r="C1" s="95"/>
      <c r="D1" s="96"/>
    </row>
    <row r="2" spans="1:4" ht="15.75" customHeight="1" thickBot="1" x14ac:dyDescent="0.3">
      <c r="A2" s="46" t="s">
        <v>25</v>
      </c>
      <c r="B2" s="48" t="s">
        <v>30</v>
      </c>
      <c r="C2" s="49" t="s">
        <v>32</v>
      </c>
      <c r="D2" s="47" t="s">
        <v>28</v>
      </c>
    </row>
    <row r="3" spans="1:4" ht="15.75" customHeight="1" x14ac:dyDescent="0.25">
      <c r="A3" s="30" t="s">
        <v>6</v>
      </c>
      <c r="B3" s="33"/>
      <c r="C3" s="7" t="e">
        <f>(B3/B17)*100</f>
        <v>#DIV/0!</v>
      </c>
      <c r="D3" s="34" t="e">
        <f>(B3/D18)*100</f>
        <v>#DIV/0!</v>
      </c>
    </row>
    <row r="4" spans="1:4" ht="15.75" customHeight="1" x14ac:dyDescent="0.25">
      <c r="A4" s="21" t="s">
        <v>13</v>
      </c>
      <c r="B4" s="12"/>
      <c r="C4" s="7" t="e">
        <f>(B4/B17)*100</f>
        <v>#DIV/0!</v>
      </c>
      <c r="D4" s="34" t="e">
        <f>(B4/D18)*100</f>
        <v>#DIV/0!</v>
      </c>
    </row>
    <row r="5" spans="1:4" ht="15.75" customHeight="1" x14ac:dyDescent="0.25">
      <c r="A5" s="21" t="s">
        <v>15</v>
      </c>
      <c r="B5" s="14"/>
      <c r="C5" s="7" t="e">
        <f>(B5/B17)*100</f>
        <v>#DIV/0!</v>
      </c>
      <c r="D5" s="34" t="e">
        <f>(B5/D18)*100</f>
        <v>#DIV/0!</v>
      </c>
    </row>
    <row r="6" spans="1:4" ht="15.75" customHeight="1" x14ac:dyDescent="0.25">
      <c r="A6" s="21" t="s">
        <v>16</v>
      </c>
      <c r="B6" s="14"/>
      <c r="C6" s="7" t="e">
        <f>(B6/B17)*100</f>
        <v>#DIV/0!</v>
      </c>
      <c r="D6" s="34" t="e">
        <f>(B6/D18)*100</f>
        <v>#DIV/0!</v>
      </c>
    </row>
    <row r="7" spans="1:4" ht="15.75" customHeight="1" x14ac:dyDescent="0.25">
      <c r="A7" s="21" t="s">
        <v>17</v>
      </c>
      <c r="B7" s="35"/>
      <c r="C7" s="7" t="e">
        <f>(B7/B17)*100</f>
        <v>#DIV/0!</v>
      </c>
      <c r="D7" s="34" t="e">
        <f>(B7/D18)*100</f>
        <v>#DIV/0!</v>
      </c>
    </row>
    <row r="8" spans="1:4" ht="15.75" customHeight="1" x14ac:dyDescent="0.25">
      <c r="A8" s="21" t="s">
        <v>11</v>
      </c>
      <c r="B8" s="14"/>
      <c r="C8" s="7" t="e">
        <f>(B8/B17)*100</f>
        <v>#DIV/0!</v>
      </c>
      <c r="D8" s="34" t="e">
        <f>(B8/D18)*100</f>
        <v>#DIV/0!</v>
      </c>
    </row>
    <row r="9" spans="1:4" ht="15.75" customHeight="1" x14ac:dyDescent="0.25">
      <c r="A9" s="21" t="s">
        <v>12</v>
      </c>
      <c r="B9" s="35"/>
      <c r="C9" s="7" t="e">
        <f>(B9/B17)*100</f>
        <v>#DIV/0!</v>
      </c>
      <c r="D9" s="34" t="e">
        <f>(B9/D18)*100</f>
        <v>#DIV/0!</v>
      </c>
    </row>
    <row r="10" spans="1:4" ht="15.75" customHeight="1" x14ac:dyDescent="0.25">
      <c r="A10" s="21" t="s">
        <v>3</v>
      </c>
      <c r="B10" s="35"/>
      <c r="C10" s="7" t="e">
        <f>(B10/B17)*100</f>
        <v>#DIV/0!</v>
      </c>
      <c r="D10" s="34" t="e">
        <f>(B10/D18)*100</f>
        <v>#DIV/0!</v>
      </c>
    </row>
    <row r="11" spans="1:4" ht="15.75" customHeight="1" x14ac:dyDescent="0.25">
      <c r="A11" s="23"/>
      <c r="B11" s="23"/>
      <c r="C11" s="50"/>
      <c r="D11" s="34" t="e">
        <f>(B11/D18)*100</f>
        <v>#DIV/0!</v>
      </c>
    </row>
    <row r="12" spans="1:4" ht="15.75" customHeight="1" x14ac:dyDescent="0.25">
      <c r="A12" s="25" t="s">
        <v>14</v>
      </c>
      <c r="B12" s="14"/>
      <c r="C12" s="9"/>
      <c r="D12" s="34" t="e">
        <f>(B12/D18)*100</f>
        <v>#DIV/0!</v>
      </c>
    </row>
    <row r="13" spans="1:4" ht="15.75" customHeight="1" x14ac:dyDescent="0.25">
      <c r="A13" s="21" t="s">
        <v>2</v>
      </c>
      <c r="B13" s="35"/>
      <c r="C13" s="9"/>
      <c r="D13" s="34" t="e">
        <f>(B13/D18)*100</f>
        <v>#DIV/0!</v>
      </c>
    </row>
    <row r="14" spans="1:4" ht="15.75" customHeight="1" x14ac:dyDescent="0.25">
      <c r="A14" s="21" t="s">
        <v>18</v>
      </c>
      <c r="B14" s="35"/>
      <c r="C14" s="9"/>
      <c r="D14" s="34" t="e">
        <f>(B14/D18)*100</f>
        <v>#DIV/0!</v>
      </c>
    </row>
    <row r="15" spans="1:4" ht="15.75" customHeight="1" x14ac:dyDescent="0.25">
      <c r="A15" s="21" t="s">
        <v>19</v>
      </c>
      <c r="B15" s="35"/>
      <c r="C15" s="9"/>
      <c r="D15" s="34" t="e">
        <f>(B15/D18)*100</f>
        <v>#DIV/0!</v>
      </c>
    </row>
    <row r="16" spans="1:4" ht="15.75" customHeight="1" x14ac:dyDescent="0.25">
      <c r="A16" s="15"/>
      <c r="B16" s="15"/>
      <c r="C16" s="10"/>
      <c r="D16" s="16"/>
    </row>
    <row r="17" spans="1:4" ht="15.75" customHeight="1" x14ac:dyDescent="0.25">
      <c r="A17" s="27" t="s">
        <v>34</v>
      </c>
      <c r="B17" s="37">
        <f>SUM(B3:B10)</f>
        <v>0</v>
      </c>
      <c r="C17" s="6" t="e">
        <f>SUM(C3:C10)</f>
        <v>#DIV/0!</v>
      </c>
      <c r="D17" s="38" t="e">
        <f>SUM(D3:D16)</f>
        <v>#DIV/0!</v>
      </c>
    </row>
    <row r="18" spans="1:4" ht="15.75" customHeight="1" x14ac:dyDescent="0.25">
      <c r="A18" s="27" t="s">
        <v>23</v>
      </c>
      <c r="B18" s="9"/>
      <c r="C18" s="39"/>
      <c r="D18" s="45">
        <f>SUM(B3:B16)</f>
        <v>0</v>
      </c>
    </row>
    <row r="19" spans="1:4" ht="15.75" customHeight="1" x14ac:dyDescent="0.25">
      <c r="A19" s="10"/>
      <c r="B19" s="10"/>
      <c r="C19" s="10"/>
      <c r="D19" s="10"/>
    </row>
    <row r="20" spans="1:4" ht="15.75" customHeight="1" x14ac:dyDescent="0.25">
      <c r="A20" s="25" t="s">
        <v>22</v>
      </c>
      <c r="B20" s="97" t="e">
        <f>((C6+C3+C9+C5-C8-C10-C4-C7)+100)/2</f>
        <v>#DIV/0!</v>
      </c>
      <c r="C20" s="98"/>
      <c r="D20" s="42"/>
    </row>
    <row r="21" spans="1:4" ht="15.75" thickBot="1" x14ac:dyDescent="0.3">
      <c r="A21" s="28" t="s">
        <v>21</v>
      </c>
      <c r="B21" s="40"/>
      <c r="C21" s="41"/>
      <c r="D21" s="43" t="e">
        <f>((D6+D3+D9+D5-D8-D10-D4-D7)+100)/2</f>
        <v>#DIV/0!</v>
      </c>
    </row>
  </sheetData>
  <mergeCells count="2">
    <mergeCell ref="B1:D1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dcterms:created xsi:type="dcterms:W3CDTF">2020-06-18T11:38:20Z</dcterms:created>
  <dcterms:modified xsi:type="dcterms:W3CDTF">2020-09-20T20:36:01Z</dcterms:modified>
</cp:coreProperties>
</file>