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Projects\Water treatment\NN\Result\"/>
    </mc:Choice>
  </mc:AlternateContent>
  <xr:revisionPtr revIDLastSave="0" documentId="13_ncr:1_{B92D828B-0A39-40A1-8171-B0687C55A1D0}" xr6:coauthVersionLast="47" xr6:coauthVersionMax="47" xr10:uidLastSave="{00000000-0000-0000-0000-000000000000}"/>
  <bookViews>
    <workbookView xWindow="0" yWindow="0" windowWidth="20480" windowHeight="11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8" i="1" l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30" i="1"/>
  <c r="G29" i="1"/>
  <c r="G28" i="1"/>
  <c r="G27" i="1"/>
  <c r="G26" i="1"/>
  <c r="G25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<sst xmlns="http://schemas.openxmlformats.org/spreadsheetml/2006/main" count="196" uniqueCount="10">
  <si>
    <t>AK</t>
  </si>
  <si>
    <t xml:space="preserve">Membrane </t>
  </si>
  <si>
    <t>Feed Flow</t>
  </si>
  <si>
    <t>Temp</t>
  </si>
  <si>
    <t xml:space="preserve">salinity </t>
  </si>
  <si>
    <t xml:space="preserve">Pressure </t>
  </si>
  <si>
    <t xml:space="preserve">Watt </t>
  </si>
  <si>
    <t xml:space="preserve">Recovery </t>
  </si>
  <si>
    <t xml:space="preserve">Rejection </t>
  </si>
  <si>
    <t xml:space="preserve">SEC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</si>
</sst>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8"/>
  <sheetViews>
    <sheetView tabSelected="1" workbookViewId="0">
      <selection sqref="A1:I1"/>
    </sheetView>
  </sheetViews>
  <sheetFormatPr defaultRowHeight="14.5" x14ac:dyDescent="0.35"/>
  <sheetData>
    <row r="1" spans="1:9" ht="15" thickBot="1" x14ac:dyDescent="0.4">
      <c r="A1" s="16" t="s">
        <v>1</v>
      </c>
      <c r="B1" s="17" t="s">
        <v>2</v>
      </c>
      <c r="C1" s="17" t="s">
        <v>3</v>
      </c>
      <c r="D1" s="17" t="s">
        <v>4</v>
      </c>
      <c r="E1" s="17" t="s">
        <v>5</v>
      </c>
      <c r="F1" s="18" t="s">
        <v>6</v>
      </c>
      <c r="G1" s="18" t="s">
        <v>7</v>
      </c>
      <c r="H1" s="18" t="s">
        <v>8</v>
      </c>
      <c r="I1" s="19" t="s">
        <v>9</v>
      </c>
    </row>
    <row r="2" spans="1:9" ht="15" thickTop="1" x14ac:dyDescent="0.35">
      <c r="A2" s="1" t="s">
        <v>0</v>
      </c>
      <c r="B2" s="2">
        <v>3</v>
      </c>
      <c r="C2" s="2">
        <v>30</v>
      </c>
      <c r="D2" s="2">
        <v>2000</v>
      </c>
      <c r="E2" s="2">
        <v>50</v>
      </c>
      <c r="F2" s="3">
        <v>27.813333333333333</v>
      </c>
      <c r="G2" s="3">
        <f>20/100</f>
        <v>0.2</v>
      </c>
      <c r="H2" s="3">
        <v>93.353081986946208</v>
      </c>
      <c r="I2" s="4">
        <v>0.77259259259259261</v>
      </c>
    </row>
    <row r="3" spans="1:9" x14ac:dyDescent="0.35">
      <c r="A3" s="5" t="s">
        <v>0</v>
      </c>
      <c r="B3" s="6">
        <v>3</v>
      </c>
      <c r="C3" s="6">
        <v>30</v>
      </c>
      <c r="D3" s="6">
        <v>2000</v>
      </c>
      <c r="E3" s="6">
        <v>75</v>
      </c>
      <c r="F3" s="7">
        <v>44.79999999999999</v>
      </c>
      <c r="G3" s="7">
        <f>33/100</f>
        <v>0.33</v>
      </c>
      <c r="H3" s="7">
        <v>94.810528061295017</v>
      </c>
      <c r="I3" s="8">
        <v>0.75420875420875422</v>
      </c>
    </row>
    <row r="4" spans="1:9" x14ac:dyDescent="0.35">
      <c r="A4" s="1" t="s">
        <v>0</v>
      </c>
      <c r="B4" s="2">
        <v>3</v>
      </c>
      <c r="C4" s="2">
        <v>30</v>
      </c>
      <c r="D4" s="2">
        <v>2000</v>
      </c>
      <c r="E4" s="2">
        <v>100</v>
      </c>
      <c r="F4" s="3">
        <v>63.27000000000001</v>
      </c>
      <c r="G4" s="3">
        <f>48/100</f>
        <v>0.48</v>
      </c>
      <c r="H4" s="3">
        <v>94.831438900157437</v>
      </c>
      <c r="I4" s="4">
        <v>0.7322916666666669</v>
      </c>
    </row>
    <row r="5" spans="1:9" x14ac:dyDescent="0.35">
      <c r="A5" s="5" t="s">
        <v>0</v>
      </c>
      <c r="B5" s="6">
        <v>3</v>
      </c>
      <c r="C5" s="6">
        <v>30</v>
      </c>
      <c r="D5" s="6">
        <v>2000</v>
      </c>
      <c r="E5" s="6">
        <v>125</v>
      </c>
      <c r="F5" s="7">
        <v>84.13</v>
      </c>
      <c r="G5" s="7">
        <f>57.5/100</f>
        <v>0.57499999999999996</v>
      </c>
      <c r="H5" s="7">
        <v>93.983090186566073</v>
      </c>
      <c r="I5" s="9">
        <v>0.81285024154589358</v>
      </c>
    </row>
    <row r="6" spans="1:9" x14ac:dyDescent="0.35">
      <c r="A6" s="1" t="s">
        <v>0</v>
      </c>
      <c r="B6" s="2">
        <v>3</v>
      </c>
      <c r="C6" s="2">
        <v>30</v>
      </c>
      <c r="D6" s="2">
        <v>2000</v>
      </c>
      <c r="E6" s="2">
        <v>150</v>
      </c>
      <c r="F6" s="10">
        <v>106.58999999999999</v>
      </c>
      <c r="G6" s="10">
        <f>66.6666666666667/100</f>
        <v>0.66666666666666696</v>
      </c>
      <c r="H6" s="10">
        <v>92.219505316530714</v>
      </c>
      <c r="I6" s="4">
        <v>0.8882500000000001</v>
      </c>
    </row>
    <row r="7" spans="1:9" x14ac:dyDescent="0.35">
      <c r="A7" s="5" t="s">
        <v>0</v>
      </c>
      <c r="B7" s="6">
        <v>4</v>
      </c>
      <c r="C7" s="6">
        <v>30</v>
      </c>
      <c r="D7" s="6">
        <v>2000</v>
      </c>
      <c r="E7" s="6">
        <v>50</v>
      </c>
      <c r="F7" s="11">
        <v>42.435000000000002</v>
      </c>
      <c r="G7" s="11">
        <v>0.11585160127470864</v>
      </c>
      <c r="H7" s="11">
        <v>95.394746520006322</v>
      </c>
      <c r="I7" s="8">
        <v>1.5184188741721854</v>
      </c>
    </row>
    <row r="8" spans="1:9" x14ac:dyDescent="0.35">
      <c r="A8" s="1" t="s">
        <v>0</v>
      </c>
      <c r="B8" s="2">
        <v>4</v>
      </c>
      <c r="C8" s="2">
        <v>30</v>
      </c>
      <c r="D8" s="2">
        <v>2000</v>
      </c>
      <c r="E8" s="2">
        <v>75</v>
      </c>
      <c r="F8" s="10">
        <v>61.599999999999994</v>
      </c>
      <c r="G8" s="10">
        <v>0.22512905761018281</v>
      </c>
      <c r="H8" s="10">
        <v>96.948496807718371</v>
      </c>
      <c r="I8" s="4">
        <v>1.1202040068002266</v>
      </c>
    </row>
    <row r="9" spans="1:9" x14ac:dyDescent="0.35">
      <c r="A9" s="5" t="s">
        <v>0</v>
      </c>
      <c r="B9" s="6">
        <v>4</v>
      </c>
      <c r="C9" s="6">
        <v>30</v>
      </c>
      <c r="D9" s="6">
        <v>2000</v>
      </c>
      <c r="E9" s="6">
        <v>100</v>
      </c>
      <c r="F9" s="11">
        <v>81.72</v>
      </c>
      <c r="G9" s="11">
        <v>0.32641981724825736</v>
      </c>
      <c r="H9" s="11">
        <v>97.375904860392964</v>
      </c>
      <c r="I9" s="8">
        <v>1.0240694132571722</v>
      </c>
    </row>
    <row r="10" spans="1:9" x14ac:dyDescent="0.35">
      <c r="A10" s="1" t="s">
        <v>0</v>
      </c>
      <c r="B10" s="2">
        <v>4</v>
      </c>
      <c r="C10" s="2">
        <v>30</v>
      </c>
      <c r="D10" s="2">
        <v>2000</v>
      </c>
      <c r="E10" s="2">
        <v>125</v>
      </c>
      <c r="F10" s="10">
        <v>106.47</v>
      </c>
      <c r="G10" s="10">
        <v>0.42643097346477643</v>
      </c>
      <c r="H10" s="10">
        <v>97.591515470983438</v>
      </c>
      <c r="I10" s="4">
        <v>1.0239202291648422</v>
      </c>
    </row>
    <row r="11" spans="1:9" x14ac:dyDescent="0.35">
      <c r="A11" s="5" t="s">
        <v>0</v>
      </c>
      <c r="B11" s="6">
        <v>4</v>
      </c>
      <c r="C11" s="6">
        <v>30</v>
      </c>
      <c r="D11" s="6">
        <v>2000</v>
      </c>
      <c r="E11" s="6">
        <v>150</v>
      </c>
      <c r="F11" s="11">
        <v>125.55199999999999</v>
      </c>
      <c r="G11" s="11">
        <v>0.52197190517163772</v>
      </c>
      <c r="H11" s="11">
        <v>97.514670077739638</v>
      </c>
      <c r="I11" s="8">
        <v>1.0040893406865963</v>
      </c>
    </row>
    <row r="12" spans="1:9" x14ac:dyDescent="0.35">
      <c r="A12" s="1" t="s">
        <v>0</v>
      </c>
      <c r="B12" s="2">
        <v>4</v>
      </c>
      <c r="C12" s="2">
        <v>30</v>
      </c>
      <c r="D12" s="2">
        <v>2000</v>
      </c>
      <c r="E12" s="2">
        <v>175</v>
      </c>
      <c r="F12" s="10">
        <v>165.27</v>
      </c>
      <c r="G12" s="10">
        <v>0.60723584427017141</v>
      </c>
      <c r="H12" s="10">
        <v>97.253728077615804</v>
      </c>
      <c r="I12" s="4">
        <v>1.1295141384030536</v>
      </c>
    </row>
    <row r="13" spans="1:9" x14ac:dyDescent="0.35">
      <c r="A13" s="5" t="s">
        <v>0</v>
      </c>
      <c r="B13" s="6">
        <v>5</v>
      </c>
      <c r="C13" s="6">
        <v>30</v>
      </c>
      <c r="D13" s="6">
        <v>2000</v>
      </c>
      <c r="E13" s="6">
        <v>50</v>
      </c>
      <c r="F13" s="11">
        <v>52.710000000000008</v>
      </c>
      <c r="G13" s="11">
        <v>9.2855773679153417E-2</v>
      </c>
      <c r="H13" s="11">
        <v>95.557284738927933</v>
      </c>
      <c r="I13" s="8">
        <v>1.9025719947469633</v>
      </c>
    </row>
    <row r="14" spans="1:9" x14ac:dyDescent="0.35">
      <c r="A14" s="1" t="s">
        <v>0</v>
      </c>
      <c r="B14" s="2">
        <v>5</v>
      </c>
      <c r="C14" s="2">
        <v>30</v>
      </c>
      <c r="D14" s="2">
        <v>2000</v>
      </c>
      <c r="E14" s="2">
        <v>75</v>
      </c>
      <c r="F14" s="10">
        <v>73.53</v>
      </c>
      <c r="G14" s="10">
        <v>0.18648869100315404</v>
      </c>
      <c r="H14" s="10">
        <v>97.165578102080104</v>
      </c>
      <c r="I14" s="4">
        <v>1.2967909946236558</v>
      </c>
    </row>
    <row r="15" spans="1:9" x14ac:dyDescent="0.35">
      <c r="A15" s="5" t="s">
        <v>0</v>
      </c>
      <c r="B15" s="6">
        <v>5</v>
      </c>
      <c r="C15" s="6">
        <v>30</v>
      </c>
      <c r="D15" s="6">
        <v>2000</v>
      </c>
      <c r="E15" s="6">
        <v>100</v>
      </c>
      <c r="F15" s="11">
        <v>97.31</v>
      </c>
      <c r="G15" s="11">
        <v>0.27600338704555882</v>
      </c>
      <c r="H15" s="11">
        <v>97.712082262210799</v>
      </c>
      <c r="I15" s="8">
        <v>1.1799568695535572</v>
      </c>
    </row>
    <row r="16" spans="1:9" x14ac:dyDescent="0.35">
      <c r="A16" s="1" t="s">
        <v>0</v>
      </c>
      <c r="B16" s="2">
        <v>5</v>
      </c>
      <c r="C16" s="2">
        <v>30</v>
      </c>
      <c r="D16" s="2">
        <v>2000</v>
      </c>
      <c r="E16" s="2">
        <v>125</v>
      </c>
      <c r="F16" s="10">
        <v>123.3</v>
      </c>
      <c r="G16" s="10">
        <v>0.34651413518615415</v>
      </c>
      <c r="H16" s="10">
        <v>97.91532617832155</v>
      </c>
      <c r="I16" s="4">
        <v>1.1666465236350276</v>
      </c>
    </row>
    <row r="17" spans="1:9" x14ac:dyDescent="0.35">
      <c r="A17" s="5" t="s">
        <v>0</v>
      </c>
      <c r="B17" s="6">
        <v>5</v>
      </c>
      <c r="C17" s="6">
        <v>30</v>
      </c>
      <c r="D17" s="6">
        <v>2000</v>
      </c>
      <c r="E17" s="6">
        <v>150</v>
      </c>
      <c r="F17" s="11">
        <v>148.4</v>
      </c>
      <c r="G17" s="11">
        <v>0.45815141714299629</v>
      </c>
      <c r="H17" s="11">
        <v>97.807861521980954</v>
      </c>
      <c r="I17" s="8">
        <v>1.1548759872585757</v>
      </c>
    </row>
    <row r="18" spans="1:9" x14ac:dyDescent="0.35">
      <c r="A18" s="1" t="s">
        <v>0</v>
      </c>
      <c r="B18" s="2">
        <v>5</v>
      </c>
      <c r="C18" s="2">
        <v>30</v>
      </c>
      <c r="D18" s="2">
        <v>2000</v>
      </c>
      <c r="E18" s="2">
        <v>175</v>
      </c>
      <c r="F18" s="10">
        <v>184.76000000000002</v>
      </c>
      <c r="G18" s="10">
        <v>0.51499306557639446</v>
      </c>
      <c r="H18" s="10">
        <v>97.759300271242822</v>
      </c>
      <c r="I18" s="4">
        <v>1.2056964583809242</v>
      </c>
    </row>
    <row r="19" spans="1:9" x14ac:dyDescent="0.35">
      <c r="A19" s="5" t="s">
        <v>0</v>
      </c>
      <c r="B19" s="6">
        <v>6</v>
      </c>
      <c r="C19" s="6">
        <v>30</v>
      </c>
      <c r="D19" s="6">
        <v>2000</v>
      </c>
      <c r="E19" s="6">
        <v>50</v>
      </c>
      <c r="F19" s="11">
        <v>65.09</v>
      </c>
      <c r="G19" s="11">
        <v>8.3333333333333329E-2</v>
      </c>
      <c r="H19" s="11">
        <v>94.93605842873383</v>
      </c>
      <c r="I19" s="8">
        <v>2.1696666666666671</v>
      </c>
    </row>
    <row r="20" spans="1:9" x14ac:dyDescent="0.35">
      <c r="A20" s="1" t="s">
        <v>0</v>
      </c>
      <c r="B20" s="2">
        <v>6</v>
      </c>
      <c r="C20" s="2">
        <v>30</v>
      </c>
      <c r="D20" s="2">
        <v>2000</v>
      </c>
      <c r="E20" s="2">
        <v>75</v>
      </c>
      <c r="F20" s="10">
        <v>91.45</v>
      </c>
      <c r="G20" s="10">
        <v>0.16666666666666666</v>
      </c>
      <c r="H20" s="10">
        <v>96.887049637606609</v>
      </c>
      <c r="I20" s="4">
        <v>1.5241666666666667</v>
      </c>
    </row>
    <row r="21" spans="1:9" x14ac:dyDescent="0.35">
      <c r="A21" s="5" t="s">
        <v>0</v>
      </c>
      <c r="B21" s="6">
        <v>6</v>
      </c>
      <c r="C21" s="6">
        <v>30</v>
      </c>
      <c r="D21" s="6">
        <v>2000</v>
      </c>
      <c r="E21" s="6">
        <v>100</v>
      </c>
      <c r="F21" s="11">
        <v>118.17</v>
      </c>
      <c r="G21" s="11">
        <v>0.25</v>
      </c>
      <c r="H21" s="11">
        <v>97.405778251363699</v>
      </c>
      <c r="I21" s="8">
        <v>1.3129999999999999</v>
      </c>
    </row>
    <row r="22" spans="1:9" x14ac:dyDescent="0.35">
      <c r="A22" s="1" t="s">
        <v>0</v>
      </c>
      <c r="B22" s="2">
        <v>6</v>
      </c>
      <c r="C22" s="2">
        <v>30</v>
      </c>
      <c r="D22" s="2">
        <v>2000</v>
      </c>
      <c r="E22" s="2">
        <v>125</v>
      </c>
      <c r="F22" s="10">
        <v>148.32</v>
      </c>
      <c r="G22" s="10">
        <v>0.33333333333333331</v>
      </c>
      <c r="H22" s="10">
        <v>97.533058560879269</v>
      </c>
      <c r="I22" s="4">
        <v>1.236</v>
      </c>
    </row>
    <row r="23" spans="1:9" x14ac:dyDescent="0.35">
      <c r="A23" s="5" t="s">
        <v>0</v>
      </c>
      <c r="B23" s="6">
        <v>6</v>
      </c>
      <c r="C23" s="6">
        <v>30</v>
      </c>
      <c r="D23" s="6">
        <v>2000</v>
      </c>
      <c r="E23" s="6">
        <v>150</v>
      </c>
      <c r="F23" s="11">
        <v>176.96</v>
      </c>
      <c r="G23" s="11">
        <v>0.40666666666666668</v>
      </c>
      <c r="H23" s="11">
        <v>97.519432050239743</v>
      </c>
      <c r="I23" s="8">
        <v>1.2087431693989072</v>
      </c>
    </row>
    <row r="24" spans="1:9" x14ac:dyDescent="0.35">
      <c r="A24" s="1" t="s">
        <v>0</v>
      </c>
      <c r="B24" s="2">
        <v>6</v>
      </c>
      <c r="C24" s="2">
        <v>30</v>
      </c>
      <c r="D24" s="2">
        <v>2000</v>
      </c>
      <c r="E24" s="2">
        <v>175</v>
      </c>
      <c r="F24" s="10">
        <v>229.02</v>
      </c>
      <c r="G24" s="10">
        <v>0.48</v>
      </c>
      <c r="H24" s="10">
        <v>97.376858224699276</v>
      </c>
      <c r="I24" s="4">
        <v>1.3253472222222225</v>
      </c>
    </row>
    <row r="25" spans="1:9" x14ac:dyDescent="0.35">
      <c r="A25" s="5" t="s">
        <v>0</v>
      </c>
      <c r="B25" s="6">
        <v>3</v>
      </c>
      <c r="C25" s="6">
        <v>40</v>
      </c>
      <c r="D25" s="6">
        <v>2000</v>
      </c>
      <c r="E25" s="6">
        <v>50</v>
      </c>
      <c r="F25" s="7">
        <v>31.319999999999997</v>
      </c>
      <c r="G25" s="7">
        <f>16.759852729091/100</f>
        <v>0.16759852729091002</v>
      </c>
      <c r="H25" s="7">
        <v>93.412255402685176</v>
      </c>
      <c r="I25" s="9">
        <v>1.0169999999999999</v>
      </c>
    </row>
    <row r="26" spans="1:9" x14ac:dyDescent="0.35">
      <c r="A26" s="1" t="s">
        <v>0</v>
      </c>
      <c r="B26" s="2">
        <v>3</v>
      </c>
      <c r="C26" s="2">
        <v>40</v>
      </c>
      <c r="D26" s="2">
        <v>2000</v>
      </c>
      <c r="E26" s="2">
        <v>75</v>
      </c>
      <c r="F26" s="3">
        <v>46.170000000000009</v>
      </c>
      <c r="G26" s="3">
        <f>32.9948403929787/100</f>
        <v>0.32994840392978703</v>
      </c>
      <c r="H26" s="3">
        <v>95.025245692414515</v>
      </c>
      <c r="I26" s="12">
        <v>0.76391889406331959</v>
      </c>
    </row>
    <row r="27" spans="1:9" x14ac:dyDescent="0.35">
      <c r="A27" s="5" t="s">
        <v>0</v>
      </c>
      <c r="B27" s="6">
        <v>3</v>
      </c>
      <c r="C27" s="6">
        <v>40</v>
      </c>
      <c r="D27" s="6">
        <v>2000</v>
      </c>
      <c r="E27" s="6">
        <v>100</v>
      </c>
      <c r="F27" s="7">
        <v>66.826666666666668</v>
      </c>
      <c r="G27" s="7">
        <f>50.1665346916492/100</f>
        <v>0.50166534691649201</v>
      </c>
      <c r="H27" s="7">
        <v>95.333724626170863</v>
      </c>
      <c r="I27" s="9">
        <v>0.73906794930862352</v>
      </c>
    </row>
    <row r="28" spans="1:9" x14ac:dyDescent="0.35">
      <c r="A28" s="1" t="s">
        <v>0</v>
      </c>
      <c r="B28" s="2">
        <v>3</v>
      </c>
      <c r="C28" s="2">
        <v>40</v>
      </c>
      <c r="D28" s="2">
        <v>2000</v>
      </c>
      <c r="E28" s="2">
        <v>125</v>
      </c>
      <c r="F28" s="3">
        <v>88.360000000000014</v>
      </c>
      <c r="G28" s="3">
        <f>60.7301528770331/100</f>
        <v>0.60730152877033095</v>
      </c>
      <c r="H28" s="3">
        <v>94.835517072713841</v>
      </c>
      <c r="I28" s="12">
        <v>0.7902692635825892</v>
      </c>
    </row>
    <row r="29" spans="1:9" x14ac:dyDescent="0.35">
      <c r="A29" s="5" t="s">
        <v>0</v>
      </c>
      <c r="B29" s="6">
        <v>3</v>
      </c>
      <c r="C29" s="6">
        <v>40</v>
      </c>
      <c r="D29" s="6">
        <v>2000</v>
      </c>
      <c r="E29" s="6">
        <v>150</v>
      </c>
      <c r="F29" s="7">
        <v>115.41999999999999</v>
      </c>
      <c r="G29" s="7">
        <f>69.9067368054453/100</f>
        <v>0.69906736805445302</v>
      </c>
      <c r="H29" s="7">
        <v>93.737139917695472</v>
      </c>
      <c r="I29" s="9">
        <v>0.88566624053037324</v>
      </c>
    </row>
    <row r="30" spans="1:9" x14ac:dyDescent="0.35">
      <c r="A30" s="1" t="s">
        <v>0</v>
      </c>
      <c r="B30" s="2">
        <v>3</v>
      </c>
      <c r="C30" s="2">
        <v>40</v>
      </c>
      <c r="D30" s="2">
        <v>2000</v>
      </c>
      <c r="E30" s="2">
        <v>175</v>
      </c>
      <c r="F30" s="3">
        <v>146.72999999999999</v>
      </c>
      <c r="G30" s="10">
        <f>78.9724396053079/100</f>
        <v>0.78972439605307898</v>
      </c>
      <c r="H30" s="3">
        <v>91.091954022988503</v>
      </c>
      <c r="I30" s="4">
        <v>1.0536406721240843</v>
      </c>
    </row>
    <row r="31" spans="1:9" x14ac:dyDescent="0.35">
      <c r="A31" s="5" t="s">
        <v>0</v>
      </c>
      <c r="B31" s="6">
        <v>4</v>
      </c>
      <c r="C31" s="6">
        <v>40</v>
      </c>
      <c r="D31" s="6">
        <v>2000</v>
      </c>
      <c r="E31" s="6">
        <v>50</v>
      </c>
      <c r="F31" s="11">
        <v>39.200000000000003</v>
      </c>
      <c r="G31" s="11">
        <v>0.1615</v>
      </c>
      <c r="H31" s="11">
        <v>93.004375065313752</v>
      </c>
      <c r="I31" s="8">
        <v>1.011429949360984</v>
      </c>
    </row>
    <row r="32" spans="1:9" x14ac:dyDescent="0.35">
      <c r="A32" s="1" t="s">
        <v>0</v>
      </c>
      <c r="B32" s="2">
        <v>4</v>
      </c>
      <c r="C32" s="2">
        <v>40</v>
      </c>
      <c r="D32" s="2">
        <v>2000</v>
      </c>
      <c r="E32" s="2">
        <v>75</v>
      </c>
      <c r="F32" s="10">
        <v>58.239999999999988</v>
      </c>
      <c r="G32" s="10">
        <v>0.3</v>
      </c>
      <c r="H32" s="10">
        <v>95.00042076884364</v>
      </c>
      <c r="I32" s="4">
        <v>0.80888888888888866</v>
      </c>
    </row>
    <row r="33" spans="1:9" x14ac:dyDescent="0.35">
      <c r="A33" s="5" t="s">
        <v>0</v>
      </c>
      <c r="B33" s="6">
        <v>4</v>
      </c>
      <c r="C33" s="6">
        <v>40</v>
      </c>
      <c r="D33" s="6">
        <v>2000</v>
      </c>
      <c r="E33" s="6">
        <v>100</v>
      </c>
      <c r="F33" s="11">
        <v>80.660000000000011</v>
      </c>
      <c r="G33" s="11">
        <v>0.43166666666666664</v>
      </c>
      <c r="H33" s="11">
        <v>95.234555026085204</v>
      </c>
      <c r="I33" s="8">
        <v>0.77864648917729307</v>
      </c>
    </row>
    <row r="34" spans="1:9" x14ac:dyDescent="0.35">
      <c r="A34" s="1" t="s">
        <v>0</v>
      </c>
      <c r="B34" s="2">
        <v>4</v>
      </c>
      <c r="C34" s="2">
        <v>40</v>
      </c>
      <c r="D34" s="2">
        <v>2000</v>
      </c>
      <c r="E34" s="2">
        <v>125</v>
      </c>
      <c r="F34" s="10">
        <v>104.88</v>
      </c>
      <c r="G34" s="10">
        <v>0.55000000000000004</v>
      </c>
      <c r="H34" s="10">
        <v>94.874007220092651</v>
      </c>
      <c r="I34" s="4">
        <v>0.79454545454545455</v>
      </c>
    </row>
    <row r="35" spans="1:9" x14ac:dyDescent="0.35">
      <c r="A35" s="5" t="s">
        <v>0</v>
      </c>
      <c r="B35" s="6">
        <v>4</v>
      </c>
      <c r="C35" s="6">
        <v>40</v>
      </c>
      <c r="D35" s="6">
        <v>2000</v>
      </c>
      <c r="E35" s="6">
        <v>150</v>
      </c>
      <c r="F35" s="11">
        <v>135.09</v>
      </c>
      <c r="G35" s="11">
        <v>0.63749999999999996</v>
      </c>
      <c r="H35" s="11">
        <v>93.968389234954245</v>
      </c>
      <c r="I35" s="8">
        <v>0.88294117647058845</v>
      </c>
    </row>
    <row r="36" spans="1:9" x14ac:dyDescent="0.35">
      <c r="A36" s="1" t="s">
        <v>0</v>
      </c>
      <c r="B36" s="2">
        <v>4</v>
      </c>
      <c r="C36" s="2">
        <v>40</v>
      </c>
      <c r="D36" s="2">
        <v>2000</v>
      </c>
      <c r="E36" s="2">
        <v>175</v>
      </c>
      <c r="F36" s="10">
        <v>180.19999999999996</v>
      </c>
      <c r="G36" s="10">
        <v>0.71083333333333343</v>
      </c>
      <c r="H36" s="10">
        <v>92.378226329659071</v>
      </c>
      <c r="I36" s="4">
        <v>1.0562836222869698</v>
      </c>
    </row>
    <row r="37" spans="1:9" x14ac:dyDescent="0.35">
      <c r="A37" s="5" t="s">
        <v>0</v>
      </c>
      <c r="B37" s="6">
        <v>5</v>
      </c>
      <c r="C37" s="6">
        <v>40</v>
      </c>
      <c r="D37" s="6">
        <v>2000</v>
      </c>
      <c r="E37" s="6">
        <v>50</v>
      </c>
      <c r="F37" s="11">
        <v>50.610000000000007</v>
      </c>
      <c r="G37" s="11">
        <v>0.13</v>
      </c>
      <c r="H37" s="11">
        <v>93.452484005629074</v>
      </c>
      <c r="I37" s="8">
        <v>1.2976923076923079</v>
      </c>
    </row>
    <row r="38" spans="1:9" x14ac:dyDescent="0.35">
      <c r="A38" s="1" t="s">
        <v>0</v>
      </c>
      <c r="B38" s="2">
        <v>5</v>
      </c>
      <c r="C38" s="2">
        <v>40</v>
      </c>
      <c r="D38" s="2">
        <v>2000</v>
      </c>
      <c r="E38" s="2">
        <v>75</v>
      </c>
      <c r="F38" s="10">
        <v>75.599999999999994</v>
      </c>
      <c r="G38" s="10">
        <v>0.25</v>
      </c>
      <c r="H38" s="10">
        <v>95.559568252903659</v>
      </c>
      <c r="I38" s="4">
        <v>1.008</v>
      </c>
    </row>
    <row r="39" spans="1:9" x14ac:dyDescent="0.35">
      <c r="A39" s="5" t="s">
        <v>0</v>
      </c>
      <c r="B39" s="6">
        <v>5</v>
      </c>
      <c r="C39" s="6">
        <v>40</v>
      </c>
      <c r="D39" s="6">
        <v>2000</v>
      </c>
      <c r="E39" s="6">
        <v>100</v>
      </c>
      <c r="F39" s="11">
        <v>98.8</v>
      </c>
      <c r="G39" s="11">
        <v>0.36000000000000004</v>
      </c>
      <c r="H39" s="11">
        <v>96.011427762913414</v>
      </c>
      <c r="I39" s="8">
        <v>0.91481481481481486</v>
      </c>
    </row>
    <row r="40" spans="1:9" x14ac:dyDescent="0.35">
      <c r="A40" s="1" t="s">
        <v>0</v>
      </c>
      <c r="B40" s="2">
        <v>5</v>
      </c>
      <c r="C40" s="2">
        <v>40</v>
      </c>
      <c r="D40" s="2">
        <v>2000</v>
      </c>
      <c r="E40" s="2">
        <v>125</v>
      </c>
      <c r="F40" s="10">
        <v>124.66000000000001</v>
      </c>
      <c r="G40" s="10">
        <v>0.46399999999999997</v>
      </c>
      <c r="H40" s="10">
        <v>95.996455100125516</v>
      </c>
      <c r="I40" s="4">
        <v>0.8955459770114943</v>
      </c>
    </row>
    <row r="41" spans="1:9" x14ac:dyDescent="0.35">
      <c r="A41" s="5" t="s">
        <v>0</v>
      </c>
      <c r="B41" s="6">
        <v>5</v>
      </c>
      <c r="C41" s="6">
        <v>40</v>
      </c>
      <c r="D41" s="6">
        <v>2000</v>
      </c>
      <c r="E41" s="6">
        <v>150</v>
      </c>
      <c r="F41" s="11">
        <v>154</v>
      </c>
      <c r="G41" s="11">
        <v>0.55999999999999994</v>
      </c>
      <c r="H41" s="11">
        <v>95.638923423768887</v>
      </c>
      <c r="I41" s="8">
        <v>0.91666666666666663</v>
      </c>
    </row>
    <row r="42" spans="1:9" x14ac:dyDescent="0.35">
      <c r="A42" s="1" t="s">
        <v>0</v>
      </c>
      <c r="B42" s="2">
        <v>5</v>
      </c>
      <c r="C42" s="2">
        <v>40</v>
      </c>
      <c r="D42" s="2">
        <v>2000</v>
      </c>
      <c r="E42" s="2">
        <v>175</v>
      </c>
      <c r="F42" s="10">
        <v>203.93999999999997</v>
      </c>
      <c r="G42" s="10">
        <v>0.64</v>
      </c>
      <c r="H42" s="10">
        <v>94.90583166963971</v>
      </c>
      <c r="I42" s="4">
        <v>1.0621874999999998</v>
      </c>
    </row>
    <row r="43" spans="1:9" x14ac:dyDescent="0.35">
      <c r="A43" s="5" t="s">
        <v>0</v>
      </c>
      <c r="B43" s="6">
        <v>6</v>
      </c>
      <c r="C43" s="6">
        <v>40</v>
      </c>
      <c r="D43" s="6">
        <v>2000</v>
      </c>
      <c r="E43" s="6">
        <v>50</v>
      </c>
      <c r="F43" s="11">
        <v>67.16</v>
      </c>
      <c r="G43" s="11">
        <v>9.9999999999999992E-2</v>
      </c>
      <c r="H43" s="11">
        <v>93.548096314760173</v>
      </c>
      <c r="I43" s="8">
        <v>1.8655555555555552</v>
      </c>
    </row>
    <row r="44" spans="1:9" x14ac:dyDescent="0.35">
      <c r="A44" s="1" t="s">
        <v>0</v>
      </c>
      <c r="B44" s="2">
        <v>6</v>
      </c>
      <c r="C44" s="2">
        <v>40</v>
      </c>
      <c r="D44" s="2">
        <v>2000</v>
      </c>
      <c r="E44" s="2">
        <v>75</v>
      </c>
      <c r="F44" s="10">
        <v>93.93</v>
      </c>
      <c r="G44" s="10">
        <v>0.19999999999999998</v>
      </c>
      <c r="H44" s="10">
        <v>95.935948151511013</v>
      </c>
      <c r="I44" s="4">
        <v>1.3045833333333332</v>
      </c>
    </row>
    <row r="45" spans="1:9" x14ac:dyDescent="0.35">
      <c r="A45" s="5" t="s">
        <v>0</v>
      </c>
      <c r="B45" s="6">
        <v>6</v>
      </c>
      <c r="C45" s="6">
        <v>40</v>
      </c>
      <c r="D45" s="6">
        <v>2000</v>
      </c>
      <c r="E45" s="6">
        <v>100</v>
      </c>
      <c r="F45" s="11">
        <v>121.67999999999999</v>
      </c>
      <c r="G45" s="11">
        <v>0.3</v>
      </c>
      <c r="H45" s="11">
        <v>96.54725601406227</v>
      </c>
      <c r="I45" s="8">
        <v>1.1266666666666665</v>
      </c>
    </row>
    <row r="46" spans="1:9" x14ac:dyDescent="0.35">
      <c r="A46" s="1" t="s">
        <v>0</v>
      </c>
      <c r="B46" s="2">
        <v>6</v>
      </c>
      <c r="C46" s="2">
        <v>40</v>
      </c>
      <c r="D46" s="2">
        <v>2000</v>
      </c>
      <c r="E46" s="2">
        <v>125</v>
      </c>
      <c r="F46" s="13">
        <v>151.11666666666665</v>
      </c>
      <c r="G46" s="13">
        <v>0.4055555555555555</v>
      </c>
      <c r="H46" s="13">
        <v>96.382076014154791</v>
      </c>
      <c r="I46" s="4">
        <v>1.0325</v>
      </c>
    </row>
    <row r="47" spans="1:9" x14ac:dyDescent="0.35">
      <c r="A47" s="5" t="s">
        <v>0</v>
      </c>
      <c r="B47" s="6">
        <v>6</v>
      </c>
      <c r="C47" s="6">
        <v>40</v>
      </c>
      <c r="D47" s="6">
        <v>2000</v>
      </c>
      <c r="E47" s="6">
        <v>150</v>
      </c>
      <c r="F47" s="14">
        <v>184.23999999999998</v>
      </c>
      <c r="G47" s="14">
        <v>0.48333333333333334</v>
      </c>
      <c r="H47" s="14">
        <v>96.575399268118119</v>
      </c>
      <c r="I47" s="15">
        <v>1.0588505747126435</v>
      </c>
    </row>
    <row r="48" spans="1:9" x14ac:dyDescent="0.35">
      <c r="A48" s="1" t="s">
        <v>0</v>
      </c>
      <c r="B48" s="2">
        <v>6</v>
      </c>
      <c r="C48" s="2">
        <v>40</v>
      </c>
      <c r="D48" s="2">
        <v>2000</v>
      </c>
      <c r="E48" s="2">
        <v>175</v>
      </c>
      <c r="F48" s="10">
        <v>234</v>
      </c>
      <c r="G48" s="10">
        <v>0.56666666666666665</v>
      </c>
      <c r="H48" s="10">
        <v>96.369293967227591</v>
      </c>
      <c r="I48" s="4">
        <v>1.1470588235294117</v>
      </c>
    </row>
    <row r="49" spans="1:9" x14ac:dyDescent="0.35">
      <c r="A49" s="5" t="s">
        <v>0</v>
      </c>
      <c r="B49" s="6">
        <v>3</v>
      </c>
      <c r="C49" s="6">
        <v>30</v>
      </c>
      <c r="D49" s="6">
        <v>3000</v>
      </c>
      <c r="E49" s="6">
        <v>50</v>
      </c>
      <c r="F49" s="11">
        <v>31.116666666666664</v>
      </c>
      <c r="G49" s="11">
        <v>8.8000000000000009E-2</v>
      </c>
      <c r="H49" s="11">
        <v>91.618461159202994</v>
      </c>
      <c r="I49" s="8">
        <v>1.9641676134150163</v>
      </c>
    </row>
    <row r="50" spans="1:9" x14ac:dyDescent="0.35">
      <c r="A50" s="1" t="s">
        <v>0</v>
      </c>
      <c r="B50" s="2">
        <v>3</v>
      </c>
      <c r="C50" s="2">
        <v>30</v>
      </c>
      <c r="D50" s="2">
        <v>3000</v>
      </c>
      <c r="E50" s="2">
        <v>75</v>
      </c>
      <c r="F50" s="10">
        <v>47.75333333333333</v>
      </c>
      <c r="G50" s="10">
        <v>0.21555555555555558</v>
      </c>
      <c r="H50" s="10">
        <v>95.314383129056026</v>
      </c>
      <c r="I50" s="4">
        <v>1.2307959401709403</v>
      </c>
    </row>
    <row r="51" spans="1:9" x14ac:dyDescent="0.35">
      <c r="A51" s="5" t="s">
        <v>0</v>
      </c>
      <c r="B51" s="6">
        <v>3</v>
      </c>
      <c r="C51" s="6">
        <v>30</v>
      </c>
      <c r="D51" s="6">
        <v>3000</v>
      </c>
      <c r="E51" s="6">
        <v>100</v>
      </c>
      <c r="F51" s="11">
        <v>68.25</v>
      </c>
      <c r="G51" s="11">
        <v>0.33333333333333331</v>
      </c>
      <c r="H51" s="11">
        <v>95.963589813909564</v>
      </c>
      <c r="I51" s="8">
        <v>1.1375</v>
      </c>
    </row>
    <row r="52" spans="1:9" x14ac:dyDescent="0.35">
      <c r="A52" s="1" t="s">
        <v>0</v>
      </c>
      <c r="B52" s="2">
        <v>3</v>
      </c>
      <c r="C52" s="2">
        <v>30</v>
      </c>
      <c r="D52" s="2">
        <v>3000</v>
      </c>
      <c r="E52" s="2">
        <v>125</v>
      </c>
      <c r="F52" s="10">
        <v>90.160000000000011</v>
      </c>
      <c r="G52" s="10">
        <v>0.44777777777777777</v>
      </c>
      <c r="H52" s="10">
        <v>95.915347498924504</v>
      </c>
      <c r="I52" s="4">
        <v>1.118665800303227</v>
      </c>
    </row>
    <row r="53" spans="1:9" x14ac:dyDescent="0.35">
      <c r="A53" s="5" t="s">
        <v>0</v>
      </c>
      <c r="B53" s="6">
        <v>3</v>
      </c>
      <c r="C53" s="6">
        <v>30</v>
      </c>
      <c r="D53" s="6">
        <v>3000</v>
      </c>
      <c r="E53" s="6">
        <v>150</v>
      </c>
      <c r="F53" s="11">
        <v>112.69000000000001</v>
      </c>
      <c r="G53" s="11">
        <v>0.5377777777777778</v>
      </c>
      <c r="H53" s="11">
        <v>95.344599923977967</v>
      </c>
      <c r="I53" s="8">
        <v>1.1641422325102881</v>
      </c>
    </row>
    <row r="54" spans="1:9" x14ac:dyDescent="0.35">
      <c r="A54" s="1" t="s">
        <v>0</v>
      </c>
      <c r="B54" s="2">
        <v>3</v>
      </c>
      <c r="C54" s="2">
        <v>30</v>
      </c>
      <c r="D54" s="2">
        <v>3000</v>
      </c>
      <c r="E54" s="2">
        <v>175</v>
      </c>
      <c r="F54" s="10">
        <v>148.35</v>
      </c>
      <c r="G54" s="10">
        <v>0.61488888888888893</v>
      </c>
      <c r="H54" s="10">
        <v>94.46351079762924</v>
      </c>
      <c r="I54" s="4">
        <v>1.3403548547193644</v>
      </c>
    </row>
    <row r="55" spans="1:9" x14ac:dyDescent="0.35">
      <c r="A55" s="5" t="s">
        <v>0</v>
      </c>
      <c r="B55" s="6">
        <v>4</v>
      </c>
      <c r="C55" s="6">
        <v>30</v>
      </c>
      <c r="D55" s="6">
        <v>3000</v>
      </c>
      <c r="E55" s="6">
        <v>50</v>
      </c>
      <c r="F55" s="11">
        <v>41.09</v>
      </c>
      <c r="G55" s="11">
        <v>6.0249999999999998E-2</v>
      </c>
      <c r="H55" s="11">
        <v>91.745240099368559</v>
      </c>
      <c r="I55" s="8">
        <v>2.8416900077227205</v>
      </c>
    </row>
    <row r="56" spans="1:9" x14ac:dyDescent="0.35">
      <c r="A56" s="1" t="s">
        <v>0</v>
      </c>
      <c r="B56" s="2">
        <v>4</v>
      </c>
      <c r="C56" s="2">
        <v>30</v>
      </c>
      <c r="D56" s="2">
        <v>3000</v>
      </c>
      <c r="E56" s="2">
        <v>75</v>
      </c>
      <c r="F56" s="10">
        <v>59.74</v>
      </c>
      <c r="G56" s="10">
        <v>0.16558333333333333</v>
      </c>
      <c r="H56" s="10">
        <v>95.845308661748959</v>
      </c>
      <c r="I56" s="4">
        <v>1.5032811762613321</v>
      </c>
    </row>
    <row r="57" spans="1:9" x14ac:dyDescent="0.35">
      <c r="A57" s="5" t="s">
        <v>0</v>
      </c>
      <c r="B57" s="6">
        <v>4</v>
      </c>
      <c r="C57" s="6">
        <v>30</v>
      </c>
      <c r="D57" s="6">
        <v>3000</v>
      </c>
      <c r="E57" s="6">
        <v>100</v>
      </c>
      <c r="F57" s="11">
        <v>81.953333333333333</v>
      </c>
      <c r="G57" s="11">
        <v>0.26600000000000001</v>
      </c>
      <c r="H57" s="11">
        <v>96.676059026344049</v>
      </c>
      <c r="I57" s="8">
        <v>1.2837305614535268</v>
      </c>
    </row>
    <row r="58" spans="1:9" x14ac:dyDescent="0.35">
      <c r="A58" s="1" t="s">
        <v>0</v>
      </c>
      <c r="B58" s="2">
        <v>4</v>
      </c>
      <c r="C58" s="2">
        <v>30</v>
      </c>
      <c r="D58" s="2">
        <v>3000</v>
      </c>
      <c r="E58" s="2">
        <v>125</v>
      </c>
      <c r="F58" s="10">
        <v>106.22000000000001</v>
      </c>
      <c r="G58" s="10">
        <v>0.36133333333333334</v>
      </c>
      <c r="H58" s="10">
        <v>96.909531319119694</v>
      </c>
      <c r="I58" s="4">
        <v>1.2248699781733856</v>
      </c>
    </row>
    <row r="59" spans="1:9" x14ac:dyDescent="0.35">
      <c r="A59" s="5" t="s">
        <v>0</v>
      </c>
      <c r="B59" s="6">
        <v>4</v>
      </c>
      <c r="C59" s="6">
        <v>30</v>
      </c>
      <c r="D59" s="6">
        <v>3000</v>
      </c>
      <c r="E59" s="6">
        <v>150</v>
      </c>
      <c r="F59" s="11">
        <v>131.04</v>
      </c>
      <c r="G59" s="11">
        <v>0.43916666666666671</v>
      </c>
      <c r="H59" s="11">
        <v>96.887243397035988</v>
      </c>
      <c r="I59" s="8">
        <v>1.2433795686426448</v>
      </c>
    </row>
    <row r="60" spans="1:9" x14ac:dyDescent="0.35">
      <c r="A60" s="1" t="s">
        <v>0</v>
      </c>
      <c r="B60" s="2">
        <v>4</v>
      </c>
      <c r="C60" s="2">
        <v>30</v>
      </c>
      <c r="D60" s="2">
        <v>3000</v>
      </c>
      <c r="E60" s="2">
        <v>175</v>
      </c>
      <c r="F60" s="10">
        <v>167.90666666666664</v>
      </c>
      <c r="G60" s="10">
        <v>0.5</v>
      </c>
      <c r="H60" s="10">
        <v>96.75062354185286</v>
      </c>
      <c r="I60" s="4">
        <v>1.3992222222222221</v>
      </c>
    </row>
    <row r="61" spans="1:9" x14ac:dyDescent="0.35">
      <c r="A61" s="5" t="s">
        <v>0</v>
      </c>
      <c r="B61" s="6">
        <v>5</v>
      </c>
      <c r="C61" s="6">
        <v>30</v>
      </c>
      <c r="D61" s="6">
        <v>3000</v>
      </c>
      <c r="E61" s="6">
        <v>50</v>
      </c>
      <c r="F61" s="11">
        <v>52.800000000000004</v>
      </c>
      <c r="G61" s="11">
        <v>4.7733333333333329E-2</v>
      </c>
      <c r="H61" s="11">
        <v>91.567857647822208</v>
      </c>
      <c r="I61" s="8">
        <v>3.6902504379430803</v>
      </c>
    </row>
    <row r="62" spans="1:9" x14ac:dyDescent="0.35">
      <c r="A62" s="1" t="s">
        <v>0</v>
      </c>
      <c r="B62" s="2">
        <v>5</v>
      </c>
      <c r="C62" s="2">
        <v>30</v>
      </c>
      <c r="D62" s="2">
        <v>3000</v>
      </c>
      <c r="E62" s="2">
        <v>75</v>
      </c>
      <c r="F62" s="10">
        <v>75.300000000000011</v>
      </c>
      <c r="G62" s="10">
        <v>0.13486666666666666</v>
      </c>
      <c r="H62" s="10">
        <v>96.070593638314904</v>
      </c>
      <c r="I62" s="4">
        <v>1.8611310081713335</v>
      </c>
    </row>
    <row r="63" spans="1:9" x14ac:dyDescent="0.35">
      <c r="A63" s="5" t="s">
        <v>0</v>
      </c>
      <c r="B63" s="6">
        <v>5</v>
      </c>
      <c r="C63" s="6">
        <v>30</v>
      </c>
      <c r="D63" s="6">
        <v>3000</v>
      </c>
      <c r="E63" s="6">
        <v>100</v>
      </c>
      <c r="F63" s="11">
        <v>100.81666666666666</v>
      </c>
      <c r="G63" s="11">
        <v>0.2166666666666667</v>
      </c>
      <c r="H63" s="11">
        <v>97.056667908353191</v>
      </c>
      <c r="I63" s="8">
        <v>1.5510603332475916</v>
      </c>
    </row>
    <row r="64" spans="1:9" x14ac:dyDescent="0.35">
      <c r="A64" s="1" t="s">
        <v>0</v>
      </c>
      <c r="B64" s="2">
        <v>5</v>
      </c>
      <c r="C64" s="2">
        <v>30</v>
      </c>
      <c r="D64" s="2">
        <v>3000</v>
      </c>
      <c r="E64" s="2">
        <v>125</v>
      </c>
      <c r="F64" s="10">
        <v>126.90000000000002</v>
      </c>
      <c r="G64" s="10">
        <v>0.29813333333333336</v>
      </c>
      <c r="H64" s="10">
        <v>97.400929122077173</v>
      </c>
      <c r="I64" s="4">
        <v>1.4188284066817012</v>
      </c>
    </row>
    <row r="65" spans="1:9" x14ac:dyDescent="0.35">
      <c r="A65" s="5" t="s">
        <v>0</v>
      </c>
      <c r="B65" s="6">
        <v>5</v>
      </c>
      <c r="C65" s="6">
        <v>30</v>
      </c>
      <c r="D65" s="6">
        <v>3000</v>
      </c>
      <c r="E65" s="6">
        <v>150</v>
      </c>
      <c r="F65" s="11">
        <v>154.56</v>
      </c>
      <c r="G65" s="11">
        <v>0.37446666666666667</v>
      </c>
      <c r="H65" s="11">
        <v>97.497991424640816</v>
      </c>
      <c r="I65" s="8">
        <v>1.3758237422488733</v>
      </c>
    </row>
    <row r="66" spans="1:9" x14ac:dyDescent="0.35">
      <c r="A66" s="1" t="s">
        <v>0</v>
      </c>
      <c r="B66" s="2">
        <v>5</v>
      </c>
      <c r="C66" s="2">
        <v>30</v>
      </c>
      <c r="D66" s="2">
        <v>3000</v>
      </c>
      <c r="E66" s="2">
        <v>175</v>
      </c>
      <c r="F66" s="10">
        <v>197.6</v>
      </c>
      <c r="G66" s="10">
        <v>0.44546666666666668</v>
      </c>
      <c r="H66" s="10">
        <v>97.44652718814784</v>
      </c>
      <c r="I66" s="4">
        <v>1.4785996853146146</v>
      </c>
    </row>
    <row r="67" spans="1:9" x14ac:dyDescent="0.35">
      <c r="A67" s="5" t="s">
        <v>0</v>
      </c>
      <c r="B67" s="6">
        <v>6</v>
      </c>
      <c r="C67" s="6">
        <v>30</v>
      </c>
      <c r="D67" s="6">
        <v>3000</v>
      </c>
      <c r="E67" s="6">
        <v>50</v>
      </c>
      <c r="F67" s="11">
        <v>65.78</v>
      </c>
      <c r="G67" s="11">
        <v>3.3611111111111119E-2</v>
      </c>
      <c r="H67" s="11">
        <v>91.186738450311111</v>
      </c>
      <c r="I67" s="8">
        <v>5.4363933905828388</v>
      </c>
    </row>
    <row r="68" spans="1:9" x14ac:dyDescent="0.35">
      <c r="A68" s="1" t="s">
        <v>0</v>
      </c>
      <c r="B68" s="2">
        <v>6</v>
      </c>
      <c r="C68" s="2">
        <v>30</v>
      </c>
      <c r="D68" s="2">
        <v>3000</v>
      </c>
      <c r="E68" s="2">
        <v>75</v>
      </c>
      <c r="F68" s="10">
        <v>91.243333333333339</v>
      </c>
      <c r="G68" s="10">
        <v>0.10483333333333333</v>
      </c>
      <c r="H68" s="10">
        <v>96.277874958743894</v>
      </c>
      <c r="I68" s="4">
        <v>2.417731060656799</v>
      </c>
    </row>
    <row r="69" spans="1:9" x14ac:dyDescent="0.35">
      <c r="A69" s="5" t="s">
        <v>0</v>
      </c>
      <c r="B69" s="6">
        <v>6</v>
      </c>
      <c r="C69" s="6">
        <v>30</v>
      </c>
      <c r="D69" s="6">
        <v>3000</v>
      </c>
      <c r="E69" s="6">
        <v>100</v>
      </c>
      <c r="F69" s="11">
        <v>118.55999999999999</v>
      </c>
      <c r="G69" s="11">
        <v>0.17577777777777778</v>
      </c>
      <c r="H69" s="11">
        <v>97.327044358172245</v>
      </c>
      <c r="I69" s="8">
        <v>1.8735882209233088</v>
      </c>
    </row>
    <row r="70" spans="1:9" x14ac:dyDescent="0.35">
      <c r="A70" s="1" t="s">
        <v>0</v>
      </c>
      <c r="B70" s="2">
        <v>6</v>
      </c>
      <c r="C70" s="2">
        <v>30</v>
      </c>
      <c r="D70" s="2">
        <v>3000</v>
      </c>
      <c r="E70" s="2">
        <v>125</v>
      </c>
      <c r="F70" s="10">
        <v>148.15333333333334</v>
      </c>
      <c r="G70" s="10">
        <v>0.26444444444444448</v>
      </c>
      <c r="H70" s="10">
        <v>97.706297147744294</v>
      </c>
      <c r="I70" s="4">
        <v>1.6602324362462755</v>
      </c>
    </row>
    <row r="71" spans="1:9" x14ac:dyDescent="0.35">
      <c r="A71" s="5" t="s">
        <v>0</v>
      </c>
      <c r="B71" s="6">
        <v>6</v>
      </c>
      <c r="C71" s="6">
        <v>30</v>
      </c>
      <c r="D71" s="6">
        <v>3000</v>
      </c>
      <c r="E71" s="6">
        <v>150</v>
      </c>
      <c r="F71" s="11">
        <v>172.29333333333329</v>
      </c>
      <c r="G71" s="11">
        <v>0.31377777777777777</v>
      </c>
      <c r="H71" s="11">
        <v>97.859513436363912</v>
      </c>
      <c r="I71" s="8">
        <v>1.5255775681420889</v>
      </c>
    </row>
    <row r="72" spans="1:9" x14ac:dyDescent="0.35">
      <c r="A72" s="1" t="s">
        <v>0</v>
      </c>
      <c r="B72" s="2">
        <v>6</v>
      </c>
      <c r="C72" s="2">
        <v>30</v>
      </c>
      <c r="D72" s="2">
        <v>3000</v>
      </c>
      <c r="E72" s="2">
        <v>175</v>
      </c>
      <c r="F72" s="10">
        <v>218.98666666666665</v>
      </c>
      <c r="G72" s="10">
        <v>0.37872222222222218</v>
      </c>
      <c r="H72" s="10">
        <v>97.851131956833555</v>
      </c>
      <c r="I72" s="4">
        <v>1.6064192646579469</v>
      </c>
    </row>
    <row r="73" spans="1:9" x14ac:dyDescent="0.35">
      <c r="A73" s="5" t="s">
        <v>0</v>
      </c>
      <c r="B73" s="6">
        <v>3</v>
      </c>
      <c r="C73" s="6">
        <v>40</v>
      </c>
      <c r="D73" s="6">
        <v>3000</v>
      </c>
      <c r="E73" s="6">
        <v>50</v>
      </c>
      <c r="F73" s="11">
        <v>32.480000000000011</v>
      </c>
      <c r="G73" s="11">
        <v>0.11055555555555556</v>
      </c>
      <c r="H73" s="11">
        <v>88.195229164559919</v>
      </c>
      <c r="I73" s="8">
        <v>1.6321858800023319</v>
      </c>
    </row>
    <row r="74" spans="1:9" x14ac:dyDescent="0.35">
      <c r="A74" s="1" t="s">
        <v>0</v>
      </c>
      <c r="B74" s="2">
        <v>3</v>
      </c>
      <c r="C74" s="2">
        <v>40</v>
      </c>
      <c r="D74" s="2">
        <v>3000</v>
      </c>
      <c r="E74" s="2">
        <v>75</v>
      </c>
      <c r="F74" s="10">
        <v>48.886666666666663</v>
      </c>
      <c r="G74" s="10">
        <v>0.26600000000000001</v>
      </c>
      <c r="H74" s="10">
        <v>93.073076485964307</v>
      </c>
      <c r="I74" s="4">
        <v>1.0210202715614993</v>
      </c>
    </row>
    <row r="75" spans="1:9" x14ac:dyDescent="0.35">
      <c r="A75" s="5" t="s">
        <v>0</v>
      </c>
      <c r="B75" s="6">
        <v>3</v>
      </c>
      <c r="C75" s="6">
        <v>40</v>
      </c>
      <c r="D75" s="6">
        <v>3000</v>
      </c>
      <c r="E75" s="6">
        <v>100</v>
      </c>
      <c r="F75" s="11">
        <v>69.42</v>
      </c>
      <c r="G75" s="11">
        <v>0.40644444444444444</v>
      </c>
      <c r="H75" s="11">
        <v>93.700706819633126</v>
      </c>
      <c r="I75" s="8">
        <v>0.94887973655639002</v>
      </c>
    </row>
    <row r="76" spans="1:9" x14ac:dyDescent="0.35">
      <c r="A76" s="1" t="s">
        <v>0</v>
      </c>
      <c r="B76" s="2">
        <v>3</v>
      </c>
      <c r="C76" s="2">
        <v>40</v>
      </c>
      <c r="D76" s="2">
        <v>3000</v>
      </c>
      <c r="E76" s="2">
        <v>125</v>
      </c>
      <c r="F76" s="10">
        <v>89.759999999999991</v>
      </c>
      <c r="G76" s="10">
        <v>0.52</v>
      </c>
      <c r="H76" s="10">
        <v>93.419119721154928</v>
      </c>
      <c r="I76" s="4">
        <v>0.95900063044505179</v>
      </c>
    </row>
    <row r="77" spans="1:9" x14ac:dyDescent="0.35">
      <c r="A77" s="5" t="s">
        <v>0</v>
      </c>
      <c r="B77" s="6">
        <v>3</v>
      </c>
      <c r="C77" s="6">
        <v>40</v>
      </c>
      <c r="D77" s="6">
        <v>3000</v>
      </c>
      <c r="E77" s="6">
        <v>150</v>
      </c>
      <c r="F77" s="11">
        <v>114.85333333333334</v>
      </c>
      <c r="G77" s="11">
        <v>0.6133333333333334</v>
      </c>
      <c r="H77" s="11">
        <v>92.403118122010895</v>
      </c>
      <c r="I77" s="8">
        <v>1.0403381642512077</v>
      </c>
    </row>
    <row r="78" spans="1:9" x14ac:dyDescent="0.35">
      <c r="A78" s="1" t="s">
        <v>0</v>
      </c>
      <c r="B78" s="2">
        <v>4</v>
      </c>
      <c r="C78" s="2">
        <v>40</v>
      </c>
      <c r="D78" s="2">
        <v>3000</v>
      </c>
      <c r="E78" s="2">
        <v>50</v>
      </c>
      <c r="F78" s="10">
        <v>38.799999999999997</v>
      </c>
      <c r="G78" s="10">
        <v>7.7666666666666662E-2</v>
      </c>
      <c r="H78" s="10">
        <v>89.325994468523675</v>
      </c>
      <c r="I78" s="4">
        <v>2.0815641944674201</v>
      </c>
    </row>
    <row r="79" spans="1:9" x14ac:dyDescent="0.35">
      <c r="A79" s="5" t="s">
        <v>0</v>
      </c>
      <c r="B79" s="6">
        <v>4</v>
      </c>
      <c r="C79" s="6">
        <v>40</v>
      </c>
      <c r="D79" s="6">
        <v>3000</v>
      </c>
      <c r="E79" s="6">
        <v>75</v>
      </c>
      <c r="F79" s="11">
        <v>59.029999999999994</v>
      </c>
      <c r="G79" s="11">
        <v>0.20141666666666669</v>
      </c>
      <c r="H79" s="11">
        <v>94.320373621510271</v>
      </c>
      <c r="I79" s="8">
        <v>1.2210697648186759</v>
      </c>
    </row>
    <row r="80" spans="1:9" x14ac:dyDescent="0.35">
      <c r="A80" s="1" t="s">
        <v>0</v>
      </c>
      <c r="B80" s="2">
        <v>4</v>
      </c>
      <c r="C80" s="2">
        <v>40</v>
      </c>
      <c r="D80" s="2">
        <v>3000</v>
      </c>
      <c r="E80" s="2">
        <v>100</v>
      </c>
      <c r="F80" s="10">
        <v>80.660000000000011</v>
      </c>
      <c r="G80" s="10">
        <v>0.32250000000000001</v>
      </c>
      <c r="H80" s="10">
        <v>95.282997200261875</v>
      </c>
      <c r="I80" s="4">
        <v>1.0421188630490956</v>
      </c>
    </row>
    <row r="81" spans="1:9" x14ac:dyDescent="0.35">
      <c r="A81" s="5" t="s">
        <v>0</v>
      </c>
      <c r="B81" s="6">
        <v>4</v>
      </c>
      <c r="C81" s="6">
        <v>40</v>
      </c>
      <c r="D81" s="6">
        <v>3000</v>
      </c>
      <c r="E81" s="6">
        <v>125</v>
      </c>
      <c r="F81" s="11">
        <v>105.33999999999999</v>
      </c>
      <c r="G81" s="11">
        <v>0.43341666666666673</v>
      </c>
      <c r="H81" s="11">
        <v>95.474160359965524</v>
      </c>
      <c r="I81" s="8">
        <v>1.0126903915976464</v>
      </c>
    </row>
    <row r="82" spans="1:9" x14ac:dyDescent="0.35">
      <c r="A82" s="1" t="s">
        <v>0</v>
      </c>
      <c r="B82" s="2">
        <v>4</v>
      </c>
      <c r="C82" s="2">
        <v>40</v>
      </c>
      <c r="D82" s="2">
        <v>3000</v>
      </c>
      <c r="E82" s="2">
        <v>150</v>
      </c>
      <c r="F82" s="10">
        <v>132.16</v>
      </c>
      <c r="G82" s="10">
        <v>0.52566666666666662</v>
      </c>
      <c r="H82" s="10">
        <v>95.153451975876962</v>
      </c>
      <c r="I82" s="4">
        <v>1.0475620212242602</v>
      </c>
    </row>
    <row r="83" spans="1:9" x14ac:dyDescent="0.35">
      <c r="A83" s="5" t="s">
        <v>0</v>
      </c>
      <c r="B83" s="6">
        <v>5</v>
      </c>
      <c r="C83" s="6">
        <v>40</v>
      </c>
      <c r="D83" s="6">
        <v>3000</v>
      </c>
      <c r="E83" s="6">
        <v>50</v>
      </c>
      <c r="F83" s="11">
        <v>52.053333333333335</v>
      </c>
      <c r="G83" s="11">
        <v>6.3600000000000004E-2</v>
      </c>
      <c r="H83" s="11">
        <v>89.05914233518395</v>
      </c>
      <c r="I83" s="8">
        <v>2.7281621243885392</v>
      </c>
    </row>
    <row r="84" spans="1:9" x14ac:dyDescent="0.35">
      <c r="A84" s="1" t="s">
        <v>0</v>
      </c>
      <c r="B84" s="2">
        <v>5</v>
      </c>
      <c r="C84" s="2">
        <v>40</v>
      </c>
      <c r="D84" s="2">
        <v>3000</v>
      </c>
      <c r="E84" s="2">
        <v>75</v>
      </c>
      <c r="F84" s="10">
        <v>74.213333333333338</v>
      </c>
      <c r="G84" s="10">
        <v>0.16593333333333332</v>
      </c>
      <c r="H84" s="10">
        <v>94.735263400445902</v>
      </c>
      <c r="I84" s="4">
        <v>1.490866582081525</v>
      </c>
    </row>
    <row r="85" spans="1:9" x14ac:dyDescent="0.35">
      <c r="A85" s="5" t="s">
        <v>0</v>
      </c>
      <c r="B85" s="6">
        <v>5</v>
      </c>
      <c r="C85" s="6">
        <v>40</v>
      </c>
      <c r="D85" s="6">
        <v>3000</v>
      </c>
      <c r="E85" s="6">
        <v>100</v>
      </c>
      <c r="F85" s="11">
        <v>100.32</v>
      </c>
      <c r="G85" s="11">
        <v>0.27200000000000002</v>
      </c>
      <c r="H85" s="11">
        <v>95.905231771633794</v>
      </c>
      <c r="I85" s="8">
        <v>1.2294117647058822</v>
      </c>
    </row>
    <row r="86" spans="1:9" x14ac:dyDescent="0.35">
      <c r="A86" s="1" t="s">
        <v>0</v>
      </c>
      <c r="B86" s="2">
        <v>5</v>
      </c>
      <c r="C86" s="2">
        <v>40</v>
      </c>
      <c r="D86" s="2">
        <v>3000</v>
      </c>
      <c r="E86" s="2">
        <v>125</v>
      </c>
      <c r="F86" s="10">
        <v>125.96</v>
      </c>
      <c r="G86" s="10">
        <v>0.36826666666666669</v>
      </c>
      <c r="H86" s="10">
        <v>96.231730055939863</v>
      </c>
      <c r="I86" s="4">
        <v>1.1401304891729718</v>
      </c>
    </row>
    <row r="87" spans="1:9" x14ac:dyDescent="0.35">
      <c r="A87" s="5" t="s">
        <v>0</v>
      </c>
      <c r="B87" s="6">
        <v>5</v>
      </c>
      <c r="C87" s="6">
        <v>40</v>
      </c>
      <c r="D87" s="6">
        <v>3000</v>
      </c>
      <c r="E87" s="6">
        <v>150</v>
      </c>
      <c r="F87" s="11">
        <v>157.35999999999999</v>
      </c>
      <c r="G87" s="11">
        <v>0.46066666666666661</v>
      </c>
      <c r="H87" s="11">
        <v>96.269041590129333</v>
      </c>
      <c r="I87" s="8">
        <v>1.1386444151661541</v>
      </c>
    </row>
    <row r="88" spans="1:9" x14ac:dyDescent="0.35">
      <c r="A88" s="1" t="s">
        <v>0</v>
      </c>
      <c r="B88" s="2">
        <v>6</v>
      </c>
      <c r="C88" s="2">
        <v>40</v>
      </c>
      <c r="D88" s="2">
        <v>3000</v>
      </c>
      <c r="E88" s="2">
        <v>50</v>
      </c>
      <c r="F88" s="10">
        <v>67.39</v>
      </c>
      <c r="G88" s="10">
        <v>5.1499999999999997E-2</v>
      </c>
      <c r="H88" s="10">
        <v>89.073260117358814</v>
      </c>
      <c r="I88" s="4">
        <v>3.6349199677769604</v>
      </c>
    </row>
    <row r="89" spans="1:9" x14ac:dyDescent="0.35">
      <c r="A89" s="5" t="s">
        <v>0</v>
      </c>
      <c r="B89" s="6">
        <v>6</v>
      </c>
      <c r="C89" s="6">
        <v>40</v>
      </c>
      <c r="D89" s="6">
        <v>3000</v>
      </c>
      <c r="E89" s="6">
        <v>75</v>
      </c>
      <c r="F89" s="11">
        <v>94.55</v>
      </c>
      <c r="G89" s="11">
        <v>0.13855555555555554</v>
      </c>
      <c r="H89" s="11">
        <v>94.982501279094564</v>
      </c>
      <c r="I89" s="8">
        <v>1.8955535824196341</v>
      </c>
    </row>
    <row r="90" spans="1:9" x14ac:dyDescent="0.35">
      <c r="A90" s="1" t="s">
        <v>0</v>
      </c>
      <c r="B90" s="2">
        <v>6</v>
      </c>
      <c r="C90" s="2">
        <v>40</v>
      </c>
      <c r="D90" s="2">
        <v>3000</v>
      </c>
      <c r="E90" s="2">
        <v>100</v>
      </c>
      <c r="F90" s="10">
        <v>123.24000000000001</v>
      </c>
      <c r="G90" s="10">
        <v>0.23305555555555554</v>
      </c>
      <c r="H90" s="10">
        <v>96.318791943094837</v>
      </c>
      <c r="I90" s="4">
        <v>1.4689709789233563</v>
      </c>
    </row>
    <row r="91" spans="1:9" x14ac:dyDescent="0.35">
      <c r="A91" s="5" t="s">
        <v>0</v>
      </c>
      <c r="B91" s="6">
        <v>6</v>
      </c>
      <c r="C91" s="6">
        <v>40</v>
      </c>
      <c r="D91" s="6">
        <v>3000</v>
      </c>
      <c r="E91" s="6">
        <v>125</v>
      </c>
      <c r="F91" s="11">
        <v>141.78333333333333</v>
      </c>
      <c r="G91" s="11">
        <v>0.31888888888888883</v>
      </c>
      <c r="H91" s="11">
        <v>96.667420729048104</v>
      </c>
      <c r="I91" s="8">
        <v>1.2352580533740547</v>
      </c>
    </row>
    <row r="92" spans="1:9" x14ac:dyDescent="0.35">
      <c r="A92" s="1" t="s">
        <v>0</v>
      </c>
      <c r="B92" s="2">
        <v>6</v>
      </c>
      <c r="C92" s="2">
        <v>40</v>
      </c>
      <c r="D92" s="2">
        <v>3000</v>
      </c>
      <c r="E92" s="2">
        <v>150</v>
      </c>
      <c r="F92" s="10">
        <v>101.81666666666666</v>
      </c>
      <c r="G92" s="10">
        <v>0.39999999999999997</v>
      </c>
      <c r="H92" s="10">
        <v>96.810968983106491</v>
      </c>
      <c r="I92" s="4">
        <v>0.7070601851851851</v>
      </c>
    </row>
    <row r="93" spans="1:9" x14ac:dyDescent="0.35">
      <c r="A93" s="5" t="s">
        <v>0</v>
      </c>
      <c r="B93" s="6">
        <v>3</v>
      </c>
      <c r="C93" s="6">
        <v>30</v>
      </c>
      <c r="D93" s="6">
        <v>2500</v>
      </c>
      <c r="E93" s="6">
        <v>50</v>
      </c>
      <c r="F93" s="7">
        <v>31.919999999999998</v>
      </c>
      <c r="G93" s="7">
        <v>0.10034825158380715</v>
      </c>
      <c r="H93" s="7">
        <v>94.04918997898308</v>
      </c>
      <c r="I93" s="9">
        <v>1.7772872538089928</v>
      </c>
    </row>
    <row r="94" spans="1:9" x14ac:dyDescent="0.35">
      <c r="A94" s="1" t="s">
        <v>0</v>
      </c>
      <c r="B94" s="2">
        <v>3</v>
      </c>
      <c r="C94" s="2">
        <v>30</v>
      </c>
      <c r="D94" s="2">
        <v>2500</v>
      </c>
      <c r="E94" s="2">
        <v>75</v>
      </c>
      <c r="F94" s="3">
        <v>50.25</v>
      </c>
      <c r="G94" s="3">
        <v>0.23977777777777776</v>
      </c>
      <c r="H94" s="3">
        <v>96.51143782272004</v>
      </c>
      <c r="I94" s="12">
        <v>1.1642648044980917</v>
      </c>
    </row>
    <row r="95" spans="1:9" x14ac:dyDescent="0.35">
      <c r="A95" s="5" t="s">
        <v>0</v>
      </c>
      <c r="B95" s="6">
        <v>3</v>
      </c>
      <c r="C95" s="6">
        <v>30</v>
      </c>
      <c r="D95" s="6">
        <v>2500</v>
      </c>
      <c r="E95" s="6">
        <v>100</v>
      </c>
      <c r="F95" s="7">
        <v>68.25</v>
      </c>
      <c r="G95" s="7">
        <v>0.36188888888888887</v>
      </c>
      <c r="H95" s="7">
        <v>96.959082896624935</v>
      </c>
      <c r="I95" s="9">
        <v>1.0477441117409068</v>
      </c>
    </row>
    <row r="96" spans="1:9" x14ac:dyDescent="0.35">
      <c r="A96" s="1" t="s">
        <v>0</v>
      </c>
      <c r="B96" s="2">
        <v>3</v>
      </c>
      <c r="C96" s="2">
        <v>30</v>
      </c>
      <c r="D96" s="2">
        <v>2500</v>
      </c>
      <c r="E96" s="2">
        <v>125</v>
      </c>
      <c r="F96" s="3">
        <v>88.690000000000012</v>
      </c>
      <c r="G96" s="3">
        <v>0.46966666666666662</v>
      </c>
      <c r="H96" s="3">
        <v>96.837882714215127</v>
      </c>
      <c r="I96" s="12">
        <v>1.0490916568322299</v>
      </c>
    </row>
    <row r="97" spans="1:9" x14ac:dyDescent="0.35">
      <c r="A97" s="5" t="s">
        <v>0</v>
      </c>
      <c r="B97" s="6">
        <v>3</v>
      </c>
      <c r="C97" s="6">
        <v>30</v>
      </c>
      <c r="D97" s="6">
        <v>2500</v>
      </c>
      <c r="E97" s="6">
        <v>150</v>
      </c>
      <c r="F97" s="7">
        <v>112.29666666666668</v>
      </c>
      <c r="G97" s="7">
        <v>0.57166666666666666</v>
      </c>
      <c r="H97" s="7">
        <v>96.585031949384984</v>
      </c>
      <c r="I97" s="9">
        <v>1.0913191746525079</v>
      </c>
    </row>
    <row r="98" spans="1:9" x14ac:dyDescent="0.35">
      <c r="A98" s="1" t="s">
        <v>0</v>
      </c>
      <c r="B98" s="2">
        <v>3</v>
      </c>
      <c r="C98" s="2">
        <v>30</v>
      </c>
      <c r="D98" s="2">
        <v>2500</v>
      </c>
      <c r="E98" s="2">
        <v>175</v>
      </c>
      <c r="F98" s="3">
        <v>144.16</v>
      </c>
      <c r="G98" s="3">
        <v>0.64266666666666661</v>
      </c>
      <c r="H98" s="3">
        <v>95.846008862101257</v>
      </c>
      <c r="I98" s="12">
        <v>1.2462044500182634</v>
      </c>
    </row>
    <row r="99" spans="1:9" x14ac:dyDescent="0.35">
      <c r="A99" s="5" t="s">
        <v>0</v>
      </c>
      <c r="B99" s="6">
        <v>4</v>
      </c>
      <c r="C99" s="6">
        <v>30</v>
      </c>
      <c r="D99" s="6">
        <v>2500</v>
      </c>
      <c r="E99" s="6">
        <v>50</v>
      </c>
      <c r="F99" s="7">
        <v>44.513333333333343</v>
      </c>
      <c r="G99" s="7">
        <v>8.3083333333333342E-2</v>
      </c>
      <c r="H99" s="7">
        <v>93.966533556040361</v>
      </c>
      <c r="I99" s="9">
        <v>2.2324038609467749</v>
      </c>
    </row>
    <row r="100" spans="1:9" x14ac:dyDescent="0.35">
      <c r="A100" s="1" t="s">
        <v>0</v>
      </c>
      <c r="B100" s="2">
        <v>4</v>
      </c>
      <c r="C100" s="2">
        <v>30</v>
      </c>
      <c r="D100" s="2">
        <v>2500</v>
      </c>
      <c r="E100" s="2">
        <v>75</v>
      </c>
      <c r="F100" s="3">
        <v>64.706666666666678</v>
      </c>
      <c r="G100" s="3">
        <v>0.19433333333333333</v>
      </c>
      <c r="H100" s="3">
        <v>96.670096915831195</v>
      </c>
      <c r="I100" s="12">
        <v>1.3872848213641051</v>
      </c>
    </row>
    <row r="101" spans="1:9" x14ac:dyDescent="0.35">
      <c r="A101" s="5" t="s">
        <v>0</v>
      </c>
      <c r="B101" s="6">
        <v>4</v>
      </c>
      <c r="C101" s="6">
        <v>30</v>
      </c>
      <c r="D101" s="6">
        <v>2500</v>
      </c>
      <c r="E101" s="6">
        <v>100</v>
      </c>
      <c r="F101" s="7">
        <v>85.410000000000011</v>
      </c>
      <c r="G101" s="7">
        <v>0.29333333333333328</v>
      </c>
      <c r="H101" s="7">
        <v>97.271917394643864</v>
      </c>
      <c r="I101" s="9">
        <v>1.213229755178908</v>
      </c>
    </row>
    <row r="102" spans="1:9" x14ac:dyDescent="0.35">
      <c r="A102" s="1" t="s">
        <v>0</v>
      </c>
      <c r="B102" s="2">
        <v>4</v>
      </c>
      <c r="C102" s="2">
        <v>30</v>
      </c>
      <c r="D102" s="2">
        <v>2500</v>
      </c>
      <c r="E102" s="2">
        <v>125</v>
      </c>
      <c r="F102" s="3">
        <v>111.72000000000001</v>
      </c>
      <c r="G102" s="3">
        <v>0.39666666666666667</v>
      </c>
      <c r="H102" s="3">
        <v>97.471968767378215</v>
      </c>
      <c r="I102" s="12">
        <v>1.1735397924793673</v>
      </c>
    </row>
    <row r="103" spans="1:9" x14ac:dyDescent="0.35">
      <c r="A103" s="5" t="s">
        <v>0</v>
      </c>
      <c r="B103" s="6">
        <v>4</v>
      </c>
      <c r="C103" s="6">
        <v>30</v>
      </c>
      <c r="D103" s="6">
        <v>2500</v>
      </c>
      <c r="E103" s="6">
        <v>150</v>
      </c>
      <c r="F103" s="7">
        <v>132.17999999999998</v>
      </c>
      <c r="G103" s="7">
        <v>0.48516666666666669</v>
      </c>
      <c r="H103" s="7">
        <v>97.428138137476864</v>
      </c>
      <c r="I103" s="9">
        <v>1.1351686007623136</v>
      </c>
    </row>
    <row r="104" spans="1:9" x14ac:dyDescent="0.35">
      <c r="A104" s="1" t="s">
        <v>0</v>
      </c>
      <c r="B104" s="2">
        <v>4</v>
      </c>
      <c r="C104" s="2">
        <v>30</v>
      </c>
      <c r="D104" s="2">
        <v>2500</v>
      </c>
      <c r="E104" s="2">
        <v>175</v>
      </c>
      <c r="F104" s="3">
        <v>166.6933333333333</v>
      </c>
      <c r="G104" s="3">
        <v>0.56083333333333341</v>
      </c>
      <c r="H104" s="3">
        <v>97.230631004215908</v>
      </c>
      <c r="I104" s="12">
        <v>1.2385614654178136</v>
      </c>
    </row>
    <row r="105" spans="1:9" x14ac:dyDescent="0.35">
      <c r="A105" s="5" t="s">
        <v>0</v>
      </c>
      <c r="B105" s="6">
        <v>5</v>
      </c>
      <c r="C105" s="6">
        <v>30</v>
      </c>
      <c r="D105" s="6">
        <v>2500</v>
      </c>
      <c r="E105" s="6">
        <v>50</v>
      </c>
      <c r="F105" s="7">
        <v>58.496666666666663</v>
      </c>
      <c r="G105" s="7">
        <v>6.7107006803517388E-2</v>
      </c>
      <c r="H105" s="7">
        <v>94.272889254385973</v>
      </c>
      <c r="I105" s="9">
        <v>2.8817310506292064</v>
      </c>
    </row>
    <row r="106" spans="1:9" x14ac:dyDescent="0.35">
      <c r="A106" s="1" t="s">
        <v>0</v>
      </c>
      <c r="B106" s="2">
        <v>5</v>
      </c>
      <c r="C106" s="2">
        <v>30</v>
      </c>
      <c r="D106" s="2">
        <v>2500</v>
      </c>
      <c r="E106" s="2">
        <v>75</v>
      </c>
      <c r="F106" s="3">
        <v>74.213333333333338</v>
      </c>
      <c r="G106" s="3">
        <v>0.15440000000000001</v>
      </c>
      <c r="H106" s="3">
        <v>96.919756253268062</v>
      </c>
      <c r="I106" s="12">
        <v>1.6028179437973253</v>
      </c>
    </row>
    <row r="107" spans="1:9" x14ac:dyDescent="0.35">
      <c r="A107" s="5" t="s">
        <v>0</v>
      </c>
      <c r="B107" s="6">
        <v>5</v>
      </c>
      <c r="C107" s="6">
        <v>30</v>
      </c>
      <c r="D107" s="6">
        <v>2500</v>
      </c>
      <c r="E107" s="6">
        <v>100</v>
      </c>
      <c r="F107" s="7">
        <v>98.94</v>
      </c>
      <c r="G107" s="7">
        <v>0.25816666666666666</v>
      </c>
      <c r="H107" s="7">
        <v>97.598189236844703</v>
      </c>
      <c r="I107" s="9">
        <v>1.3802112029384757</v>
      </c>
    </row>
    <row r="108" spans="1:9" x14ac:dyDescent="0.35">
      <c r="A108" s="1" t="s">
        <v>0</v>
      </c>
      <c r="B108" s="2">
        <v>5</v>
      </c>
      <c r="C108" s="2">
        <v>30</v>
      </c>
      <c r="D108" s="2">
        <v>2500</v>
      </c>
      <c r="E108" s="2">
        <v>125</v>
      </c>
      <c r="F108" s="3">
        <v>134</v>
      </c>
      <c r="G108" s="3">
        <v>0.32466666666666666</v>
      </c>
      <c r="H108" s="3">
        <v>97.828029302814414</v>
      </c>
      <c r="I108" s="12">
        <v>1.3757815984582626</v>
      </c>
    </row>
    <row r="109" spans="1:9" x14ac:dyDescent="0.35">
      <c r="A109" s="5" t="s">
        <v>0</v>
      </c>
      <c r="B109" s="6">
        <v>5</v>
      </c>
      <c r="C109" s="6">
        <v>30</v>
      </c>
      <c r="D109" s="6">
        <v>2500</v>
      </c>
      <c r="E109" s="6">
        <v>150</v>
      </c>
      <c r="F109" s="7">
        <v>160.08000000000001</v>
      </c>
      <c r="G109" s="7">
        <v>0.40000000000000008</v>
      </c>
      <c r="H109" s="7">
        <v>97.879267825009904</v>
      </c>
      <c r="I109" s="9">
        <v>1.3340000000000003</v>
      </c>
    </row>
    <row r="110" spans="1:9" x14ac:dyDescent="0.35">
      <c r="A110" s="1" t="s">
        <v>0</v>
      </c>
      <c r="B110" s="2">
        <v>5</v>
      </c>
      <c r="C110" s="2">
        <v>30</v>
      </c>
      <c r="D110" s="2">
        <v>2500</v>
      </c>
      <c r="E110" s="2">
        <v>175</v>
      </c>
      <c r="F110" s="3">
        <v>204.67999999999998</v>
      </c>
      <c r="G110" s="3">
        <v>0.47799999999999998</v>
      </c>
      <c r="H110" s="3">
        <v>97.825006689171985</v>
      </c>
      <c r="I110" s="12">
        <v>1.4273329127094818</v>
      </c>
    </row>
    <row r="111" spans="1:9" x14ac:dyDescent="0.35">
      <c r="A111" s="5" t="s">
        <v>0</v>
      </c>
      <c r="B111" s="6">
        <v>6</v>
      </c>
      <c r="C111" s="6">
        <v>30</v>
      </c>
      <c r="D111" s="6">
        <v>2500</v>
      </c>
      <c r="E111" s="6">
        <v>50</v>
      </c>
      <c r="F111" s="7">
        <v>67.353333333333339</v>
      </c>
      <c r="G111" s="7">
        <v>5.2777777777777778E-2</v>
      </c>
      <c r="H111" s="7">
        <v>93.972269250460613</v>
      </c>
      <c r="I111" s="9">
        <v>3.556565656565656</v>
      </c>
    </row>
    <row r="112" spans="1:9" x14ac:dyDescent="0.35">
      <c r="A112" s="1" t="s">
        <v>0</v>
      </c>
      <c r="B112" s="2">
        <v>6</v>
      </c>
      <c r="C112" s="2">
        <v>30</v>
      </c>
      <c r="D112" s="2">
        <v>2500</v>
      </c>
      <c r="E112" s="2">
        <v>75</v>
      </c>
      <c r="F112" s="3">
        <v>96.36</v>
      </c>
      <c r="G112" s="3">
        <v>0.12844444444444444</v>
      </c>
      <c r="H112" s="3">
        <v>97.087544126476701</v>
      </c>
      <c r="I112" s="12">
        <v>2.0839481932319548</v>
      </c>
    </row>
    <row r="113" spans="1:9" x14ac:dyDescent="0.35">
      <c r="A113" s="5" t="s">
        <v>0</v>
      </c>
      <c r="B113" s="6">
        <v>6</v>
      </c>
      <c r="C113" s="6">
        <v>30</v>
      </c>
      <c r="D113" s="6">
        <v>2500</v>
      </c>
      <c r="E113" s="6">
        <v>100</v>
      </c>
      <c r="F113" s="7">
        <v>124.41333333333334</v>
      </c>
      <c r="G113" s="7">
        <v>0.20277777777777781</v>
      </c>
      <c r="H113" s="7">
        <v>97.78840620698729</v>
      </c>
      <c r="I113" s="9">
        <v>1.704280133676557</v>
      </c>
    </row>
    <row r="114" spans="1:9" x14ac:dyDescent="0.35">
      <c r="A114" s="1" t="s">
        <v>0</v>
      </c>
      <c r="B114" s="2">
        <v>6</v>
      </c>
      <c r="C114" s="2">
        <v>30</v>
      </c>
      <c r="D114" s="2">
        <v>2500</v>
      </c>
      <c r="E114" s="2">
        <v>125</v>
      </c>
      <c r="F114" s="3">
        <v>156.03333333333333</v>
      </c>
      <c r="G114" s="3">
        <v>0.26777777777777773</v>
      </c>
      <c r="H114" s="3">
        <v>98.048458751964986</v>
      </c>
      <c r="I114" s="12">
        <v>1.6185699588477365</v>
      </c>
    </row>
    <row r="115" spans="1:9" x14ac:dyDescent="0.35">
      <c r="A115" s="5" t="s">
        <v>0</v>
      </c>
      <c r="B115" s="6">
        <v>6</v>
      </c>
      <c r="C115" s="6">
        <v>30</v>
      </c>
      <c r="D115" s="6">
        <v>2500</v>
      </c>
      <c r="E115" s="6">
        <v>150</v>
      </c>
      <c r="F115" s="7">
        <v>188.9433333333333</v>
      </c>
      <c r="G115" s="7">
        <v>0.33333333333333331</v>
      </c>
      <c r="H115" s="7">
        <v>98.151823680864325</v>
      </c>
      <c r="I115" s="9">
        <v>1.574527777777778</v>
      </c>
    </row>
    <row r="116" spans="1:9" x14ac:dyDescent="0.35">
      <c r="A116" s="1" t="s">
        <v>0</v>
      </c>
      <c r="B116" s="2">
        <v>6</v>
      </c>
      <c r="C116" s="2">
        <v>30</v>
      </c>
      <c r="D116" s="2">
        <v>2500</v>
      </c>
      <c r="E116" s="2">
        <v>175</v>
      </c>
      <c r="F116" s="3">
        <v>231.19999999999996</v>
      </c>
      <c r="G116" s="3">
        <v>0.39999999999999997</v>
      </c>
      <c r="H116" s="3">
        <v>98.149287397631653</v>
      </c>
      <c r="I116" s="12">
        <v>1.6055555555555552</v>
      </c>
    </row>
    <row r="117" spans="1:9" x14ac:dyDescent="0.35">
      <c r="A117" s="5" t="s">
        <v>0</v>
      </c>
      <c r="B117" s="6">
        <v>3</v>
      </c>
      <c r="C117" s="6">
        <v>40</v>
      </c>
      <c r="D117" s="6">
        <v>2500</v>
      </c>
      <c r="E117" s="6">
        <v>50</v>
      </c>
      <c r="F117" s="7">
        <v>41.39</v>
      </c>
      <c r="G117" s="7">
        <v>0.124</v>
      </c>
      <c r="H117" s="7">
        <v>91.750949327457164</v>
      </c>
      <c r="I117" s="9">
        <v>1.8552917145410444</v>
      </c>
    </row>
    <row r="118" spans="1:9" x14ac:dyDescent="0.35">
      <c r="A118" s="1" t="s">
        <v>0</v>
      </c>
      <c r="B118" s="2">
        <v>3</v>
      </c>
      <c r="C118" s="2">
        <v>40</v>
      </c>
      <c r="D118" s="2">
        <v>2500</v>
      </c>
      <c r="E118" s="2">
        <v>75</v>
      </c>
      <c r="F118" s="3">
        <v>54.466666666666669</v>
      </c>
      <c r="G118" s="3">
        <v>0.28666666666666663</v>
      </c>
      <c r="H118" s="3">
        <v>94.876774666075448</v>
      </c>
      <c r="I118" s="12">
        <v>1.0556517166253474</v>
      </c>
    </row>
    <row r="119" spans="1:9" x14ac:dyDescent="0.35">
      <c r="A119" s="5" t="s">
        <v>0</v>
      </c>
      <c r="B119" s="6">
        <v>3</v>
      </c>
      <c r="C119" s="6">
        <v>40</v>
      </c>
      <c r="D119" s="6">
        <v>2500</v>
      </c>
      <c r="E119" s="6">
        <v>100</v>
      </c>
      <c r="F119" s="7">
        <v>74.209999999999994</v>
      </c>
      <c r="G119" s="7">
        <v>0.43666666666666665</v>
      </c>
      <c r="H119" s="7">
        <v>95.36058396536572</v>
      </c>
      <c r="I119" s="9">
        <v>0.94420260295260283</v>
      </c>
    </row>
    <row r="120" spans="1:9" x14ac:dyDescent="0.35">
      <c r="A120" s="1" t="s">
        <v>0</v>
      </c>
      <c r="B120" s="2">
        <v>3</v>
      </c>
      <c r="C120" s="2">
        <v>40</v>
      </c>
      <c r="D120" s="2">
        <v>2500</v>
      </c>
      <c r="E120" s="2">
        <v>125</v>
      </c>
      <c r="F120" s="3">
        <v>96.134999999999991</v>
      </c>
      <c r="G120" s="3">
        <v>0.55333333333333334</v>
      </c>
      <c r="H120" s="3">
        <v>95.09745887025376</v>
      </c>
      <c r="I120" s="12">
        <v>0.96521084337349383</v>
      </c>
    </row>
    <row r="121" spans="1:9" x14ac:dyDescent="0.35">
      <c r="A121" s="5" t="s">
        <v>0</v>
      </c>
      <c r="B121" s="6">
        <v>3</v>
      </c>
      <c r="C121" s="6">
        <v>40</v>
      </c>
      <c r="D121" s="6">
        <v>2500</v>
      </c>
      <c r="E121" s="6">
        <v>150</v>
      </c>
      <c r="F121" s="7">
        <v>121.875</v>
      </c>
      <c r="G121" s="7">
        <v>0.64666666666666661</v>
      </c>
      <c r="H121" s="7">
        <v>94.24593914787161</v>
      </c>
      <c r="I121" s="9">
        <v>1.0470360824742271</v>
      </c>
    </row>
    <row r="122" spans="1:9" x14ac:dyDescent="0.35">
      <c r="A122" s="1" t="s">
        <v>0</v>
      </c>
      <c r="B122" s="2">
        <v>3</v>
      </c>
      <c r="C122" s="2">
        <v>40</v>
      </c>
      <c r="D122" s="2">
        <v>2500</v>
      </c>
      <c r="E122" s="2">
        <v>175</v>
      </c>
      <c r="F122" s="3">
        <v>155.875</v>
      </c>
      <c r="G122" s="3">
        <v>0.72169304232605813</v>
      </c>
      <c r="H122" s="3">
        <v>92.965759726114101</v>
      </c>
      <c r="I122" s="12">
        <v>1.1999487967229903</v>
      </c>
    </row>
    <row r="123" spans="1:9" x14ac:dyDescent="0.35">
      <c r="A123" s="5" t="s">
        <v>0</v>
      </c>
      <c r="B123" s="6">
        <v>4</v>
      </c>
      <c r="C123" s="6">
        <v>40</v>
      </c>
      <c r="D123" s="6">
        <v>2500</v>
      </c>
      <c r="E123" s="6">
        <v>50</v>
      </c>
      <c r="F123" s="7">
        <v>48.76</v>
      </c>
      <c r="G123" s="7">
        <v>9.5833333333333326E-2</v>
      </c>
      <c r="H123" s="7">
        <v>92.160353030100922</v>
      </c>
      <c r="I123" s="9">
        <v>2.1222198514303776</v>
      </c>
    </row>
    <row r="124" spans="1:9" x14ac:dyDescent="0.35">
      <c r="A124" s="1" t="s">
        <v>0</v>
      </c>
      <c r="B124" s="2">
        <v>4</v>
      </c>
      <c r="C124" s="2">
        <v>40</v>
      </c>
      <c r="D124" s="2">
        <v>2500</v>
      </c>
      <c r="E124" s="2">
        <v>75</v>
      </c>
      <c r="F124" s="3">
        <v>73.919999999999987</v>
      </c>
      <c r="G124" s="3">
        <v>0.23416666666666666</v>
      </c>
      <c r="H124" s="3">
        <v>95.582506677680215</v>
      </c>
      <c r="I124" s="12">
        <v>1.3153359261801265</v>
      </c>
    </row>
    <row r="125" spans="1:9" x14ac:dyDescent="0.35">
      <c r="A125" s="5" t="s">
        <v>0</v>
      </c>
      <c r="B125" s="6">
        <v>4</v>
      </c>
      <c r="C125" s="6">
        <v>40</v>
      </c>
      <c r="D125" s="6">
        <v>2500</v>
      </c>
      <c r="E125" s="6">
        <v>100</v>
      </c>
      <c r="F125" s="7">
        <v>94.920000000000016</v>
      </c>
      <c r="G125" s="7">
        <v>0.35</v>
      </c>
      <c r="H125" s="7">
        <v>96.149518854152603</v>
      </c>
      <c r="I125" s="9">
        <v>1.1300000000000003</v>
      </c>
    </row>
    <row r="126" spans="1:9" x14ac:dyDescent="0.35">
      <c r="A126" s="1" t="s">
        <v>0</v>
      </c>
      <c r="B126" s="2">
        <v>4</v>
      </c>
      <c r="C126" s="2">
        <v>40</v>
      </c>
      <c r="D126" s="2">
        <v>2500</v>
      </c>
      <c r="E126" s="2">
        <v>125</v>
      </c>
      <c r="F126" s="3">
        <v>120.255</v>
      </c>
      <c r="G126" s="3">
        <v>0.45625000000000004</v>
      </c>
      <c r="H126" s="3">
        <v>96.27733011701909</v>
      </c>
      <c r="I126" s="12">
        <v>1.0986036036036033</v>
      </c>
    </row>
    <row r="127" spans="1:9" x14ac:dyDescent="0.35">
      <c r="A127" s="5" t="s">
        <v>0</v>
      </c>
      <c r="B127" s="6">
        <v>4</v>
      </c>
      <c r="C127" s="6">
        <v>40</v>
      </c>
      <c r="D127" s="6">
        <v>2500</v>
      </c>
      <c r="E127" s="6">
        <v>150</v>
      </c>
      <c r="F127" s="7">
        <v>145.19999999999999</v>
      </c>
      <c r="G127" s="7">
        <v>0.55166666666666675</v>
      </c>
      <c r="H127" s="7">
        <v>96.266868027805131</v>
      </c>
      <c r="I127" s="9">
        <v>1.0966966966966964</v>
      </c>
    </row>
    <row r="128" spans="1:9" x14ac:dyDescent="0.35">
      <c r="A128" s="1" t="s">
        <v>0</v>
      </c>
      <c r="B128" s="2">
        <v>4</v>
      </c>
      <c r="C128" s="2">
        <v>40</v>
      </c>
      <c r="D128" s="2">
        <v>2500</v>
      </c>
      <c r="E128" s="2">
        <v>175</v>
      </c>
      <c r="F128" s="3">
        <v>182.85000000000002</v>
      </c>
      <c r="G128" s="3">
        <v>0.625</v>
      </c>
      <c r="H128" s="3">
        <v>95.875393327264234</v>
      </c>
      <c r="I128" s="12">
        <v>1.2190000000000003</v>
      </c>
    </row>
    <row r="129" spans="1:9" x14ac:dyDescent="0.35">
      <c r="A129" s="5" t="s">
        <v>0</v>
      </c>
      <c r="B129" s="6">
        <v>5</v>
      </c>
      <c r="C129" s="6">
        <v>40</v>
      </c>
      <c r="D129" s="6">
        <v>2500</v>
      </c>
      <c r="E129" s="6">
        <v>50</v>
      </c>
      <c r="F129" s="7">
        <v>60.186666666666667</v>
      </c>
      <c r="G129" s="7">
        <v>8.1333333333333327E-2</v>
      </c>
      <c r="H129" s="7">
        <v>92.886711463382497</v>
      </c>
      <c r="I129" s="9">
        <v>2.4676246066489966</v>
      </c>
    </row>
    <row r="130" spans="1:9" x14ac:dyDescent="0.35">
      <c r="A130" s="1" t="s">
        <v>0</v>
      </c>
      <c r="B130" s="2">
        <v>5</v>
      </c>
      <c r="C130" s="2">
        <v>40</v>
      </c>
      <c r="D130" s="2">
        <v>2500</v>
      </c>
      <c r="E130" s="2">
        <v>75</v>
      </c>
      <c r="F130" s="3">
        <v>86.02</v>
      </c>
      <c r="G130" s="3">
        <v>0.18466666666666667</v>
      </c>
      <c r="H130" s="3">
        <v>96.010626619848708</v>
      </c>
      <c r="I130" s="12">
        <v>1.552747909199522</v>
      </c>
    </row>
    <row r="131" spans="1:9" x14ac:dyDescent="0.35">
      <c r="A131" s="5" t="s">
        <v>0</v>
      </c>
      <c r="B131" s="6">
        <v>5</v>
      </c>
      <c r="C131" s="6">
        <v>40</v>
      </c>
      <c r="D131" s="6">
        <v>2500</v>
      </c>
      <c r="E131" s="6">
        <v>100</v>
      </c>
      <c r="F131" s="7">
        <v>112.23</v>
      </c>
      <c r="G131" s="7">
        <v>0.28899999999999998</v>
      </c>
      <c r="H131" s="7">
        <v>96.694972501746378</v>
      </c>
      <c r="I131" s="9">
        <v>1.2944791666666666</v>
      </c>
    </row>
    <row r="132" spans="1:9" x14ac:dyDescent="0.35">
      <c r="A132" s="1" t="s">
        <v>0</v>
      </c>
      <c r="B132" s="2">
        <v>5</v>
      </c>
      <c r="C132" s="2">
        <v>40</v>
      </c>
      <c r="D132" s="2">
        <v>2500</v>
      </c>
      <c r="E132" s="2">
        <v>125</v>
      </c>
      <c r="F132" s="3">
        <v>140.4</v>
      </c>
      <c r="G132" s="3">
        <v>0.38200000000000001</v>
      </c>
      <c r="H132" s="3">
        <v>96.916995073891627</v>
      </c>
      <c r="I132" s="12">
        <v>1.2251644736842104</v>
      </c>
    </row>
    <row r="133" spans="1:9" x14ac:dyDescent="0.35">
      <c r="A133" s="5" t="s">
        <v>0</v>
      </c>
      <c r="B133" s="6">
        <v>5</v>
      </c>
      <c r="C133" s="6">
        <v>40</v>
      </c>
      <c r="D133" s="6">
        <v>2500</v>
      </c>
      <c r="E133" s="6">
        <v>150</v>
      </c>
      <c r="F133" s="7">
        <v>170.18999999999997</v>
      </c>
      <c r="G133" s="7">
        <v>0.47199999999999998</v>
      </c>
      <c r="H133" s="7">
        <v>96.919749663595496</v>
      </c>
      <c r="I133" s="9">
        <v>1.2019067796610168</v>
      </c>
    </row>
    <row r="134" spans="1:9" x14ac:dyDescent="0.35">
      <c r="A134" s="1" t="s">
        <v>0</v>
      </c>
      <c r="B134" s="2">
        <v>5</v>
      </c>
      <c r="C134" s="2">
        <v>40</v>
      </c>
      <c r="D134" s="2">
        <v>2500</v>
      </c>
      <c r="E134" s="2">
        <v>175</v>
      </c>
      <c r="F134" s="3">
        <v>215.83999999999997</v>
      </c>
      <c r="G134" s="3">
        <v>0.55599999999999994</v>
      </c>
      <c r="H134" s="3">
        <v>96.734995080565099</v>
      </c>
      <c r="I134" s="12">
        <v>1.2940047961630696</v>
      </c>
    </row>
    <row r="135" spans="1:9" x14ac:dyDescent="0.35">
      <c r="A135" s="5" t="s">
        <v>0</v>
      </c>
      <c r="B135" s="6">
        <v>6</v>
      </c>
      <c r="C135" s="6">
        <v>40</v>
      </c>
      <c r="D135" s="6">
        <v>2500</v>
      </c>
      <c r="E135" s="6">
        <v>50</v>
      </c>
      <c r="F135" s="7">
        <v>71.5</v>
      </c>
      <c r="G135" s="7">
        <v>6.2833333333333338E-2</v>
      </c>
      <c r="H135" s="7">
        <v>92.998362820635066</v>
      </c>
      <c r="I135" s="9">
        <v>3.1611197110423115</v>
      </c>
    </row>
    <row r="136" spans="1:9" x14ac:dyDescent="0.35">
      <c r="A136" s="1" t="s">
        <v>0</v>
      </c>
      <c r="B136" s="2">
        <v>6</v>
      </c>
      <c r="C136" s="2">
        <v>40</v>
      </c>
      <c r="D136" s="2">
        <v>2500</v>
      </c>
      <c r="E136" s="2">
        <v>75</v>
      </c>
      <c r="F136" s="3">
        <v>101.32</v>
      </c>
      <c r="G136" s="3">
        <v>0.15583333333333332</v>
      </c>
      <c r="H136" s="3">
        <v>96.262996941896034</v>
      </c>
      <c r="I136" s="12">
        <v>1.8061122550141082</v>
      </c>
    </row>
    <row r="137" spans="1:9" x14ac:dyDescent="0.35">
      <c r="A137" s="5" t="s">
        <v>0</v>
      </c>
      <c r="B137" s="6">
        <v>6</v>
      </c>
      <c r="C137" s="6">
        <v>40</v>
      </c>
      <c r="D137" s="6">
        <v>2500</v>
      </c>
      <c r="E137" s="6">
        <v>100</v>
      </c>
      <c r="F137" s="7">
        <v>132.01</v>
      </c>
      <c r="G137" s="7">
        <v>0.24916666666666665</v>
      </c>
      <c r="H137" s="7">
        <v>97.08766278898031</v>
      </c>
      <c r="I137" s="9">
        <v>1.4716998508575689</v>
      </c>
    </row>
    <row r="138" spans="1:9" x14ac:dyDescent="0.35">
      <c r="A138" s="1" t="s">
        <v>0</v>
      </c>
      <c r="B138" s="2">
        <v>6</v>
      </c>
      <c r="C138" s="2">
        <v>40</v>
      </c>
      <c r="D138" s="2">
        <v>2500</v>
      </c>
      <c r="E138" s="2">
        <v>125</v>
      </c>
      <c r="F138" s="3">
        <v>166.95</v>
      </c>
      <c r="G138" s="3">
        <v>0.33333333333333331</v>
      </c>
      <c r="H138" s="3">
        <v>97.359011033919089</v>
      </c>
      <c r="I138" s="12">
        <v>1.3912500000000001</v>
      </c>
    </row>
    <row r="139" spans="1:9" x14ac:dyDescent="0.35">
      <c r="A139" s="5" t="s">
        <v>0</v>
      </c>
      <c r="B139" s="6">
        <v>6</v>
      </c>
      <c r="C139" s="6">
        <v>40</v>
      </c>
      <c r="D139" s="6">
        <v>2500</v>
      </c>
      <c r="E139" s="6">
        <v>150</v>
      </c>
      <c r="F139" s="7">
        <v>196.42000000000002</v>
      </c>
      <c r="G139" s="7">
        <v>0.41500000000000004</v>
      </c>
      <c r="H139" s="7">
        <v>97.418828251677098</v>
      </c>
      <c r="I139" s="9">
        <v>1.3147255689424364</v>
      </c>
    </row>
    <row r="140" spans="1:9" x14ac:dyDescent="0.35">
      <c r="A140" s="1" t="s">
        <v>0</v>
      </c>
      <c r="B140" s="2">
        <v>6</v>
      </c>
      <c r="C140" s="2">
        <v>40</v>
      </c>
      <c r="D140" s="2">
        <v>2500</v>
      </c>
      <c r="E140" s="2">
        <v>175</v>
      </c>
      <c r="F140" s="3">
        <v>243.93</v>
      </c>
      <c r="G140" s="3">
        <v>0.49583333333333335</v>
      </c>
      <c r="H140" s="3">
        <v>98.37090014673926</v>
      </c>
      <c r="I140" s="12">
        <v>1.3665747708253302</v>
      </c>
    </row>
    <row r="141" spans="1:9" x14ac:dyDescent="0.35">
      <c r="A141" s="5" t="s">
        <v>0</v>
      </c>
      <c r="B141" s="6">
        <v>3</v>
      </c>
      <c r="C141" s="6">
        <v>30</v>
      </c>
      <c r="D141" s="6">
        <v>4000</v>
      </c>
      <c r="E141" s="6">
        <v>50</v>
      </c>
      <c r="F141" s="7">
        <v>30.2</v>
      </c>
      <c r="G141" s="7">
        <v>3.6777777777777777E-2</v>
      </c>
      <c r="H141" s="7">
        <v>82.931049420711588</v>
      </c>
      <c r="I141" s="9">
        <v>4.564287221635662</v>
      </c>
    </row>
    <row r="142" spans="1:9" x14ac:dyDescent="0.35">
      <c r="A142" s="1" t="s">
        <v>0</v>
      </c>
      <c r="B142" s="2">
        <v>3</v>
      </c>
      <c r="C142" s="2">
        <v>30</v>
      </c>
      <c r="D142" s="2">
        <v>4000</v>
      </c>
      <c r="E142" s="2">
        <v>75</v>
      </c>
      <c r="F142" s="3">
        <v>44.52</v>
      </c>
      <c r="G142" s="3">
        <v>0.14044444444444446</v>
      </c>
      <c r="H142" s="3">
        <v>93.490118600893865</v>
      </c>
      <c r="I142" s="12">
        <v>1.7611111111111111</v>
      </c>
    </row>
    <row r="143" spans="1:9" x14ac:dyDescent="0.35">
      <c r="A143" s="5" t="s">
        <v>0</v>
      </c>
      <c r="B143" s="6">
        <v>3</v>
      </c>
      <c r="C143" s="6">
        <v>30</v>
      </c>
      <c r="D143" s="6">
        <v>4000</v>
      </c>
      <c r="E143" s="6">
        <v>100</v>
      </c>
      <c r="F143" s="7">
        <v>63.27000000000001</v>
      </c>
      <c r="G143" s="7">
        <v>0.26433333333333336</v>
      </c>
      <c r="H143" s="7">
        <v>95.309543781098796</v>
      </c>
      <c r="I143" s="9">
        <v>1.3297702877464275</v>
      </c>
    </row>
    <row r="144" spans="1:9" x14ac:dyDescent="0.35">
      <c r="A144" s="1" t="s">
        <v>0</v>
      </c>
      <c r="B144" s="2">
        <v>3</v>
      </c>
      <c r="C144" s="2">
        <v>30</v>
      </c>
      <c r="D144" s="2">
        <v>4000</v>
      </c>
      <c r="E144" s="2">
        <v>125</v>
      </c>
      <c r="F144" s="10">
        <v>84.600000000000009</v>
      </c>
      <c r="G144" s="10">
        <v>0.36888888888888888</v>
      </c>
      <c r="H144" s="10">
        <v>95.702005713954364</v>
      </c>
      <c r="I144" s="4">
        <v>1.2741000889446972</v>
      </c>
    </row>
    <row r="145" spans="1:9" x14ac:dyDescent="0.35">
      <c r="A145" s="5" t="s">
        <v>0</v>
      </c>
      <c r="B145" s="6">
        <v>3</v>
      </c>
      <c r="C145" s="6">
        <v>30</v>
      </c>
      <c r="D145" s="6">
        <v>4000</v>
      </c>
      <c r="E145" s="6">
        <v>150</v>
      </c>
      <c r="F145" s="11">
        <v>108.75</v>
      </c>
      <c r="G145" s="11">
        <v>0.45833333333333337</v>
      </c>
      <c r="H145" s="11">
        <v>95.565424897255738</v>
      </c>
      <c r="I145" s="8">
        <v>1.3181864663775169</v>
      </c>
    </row>
    <row r="146" spans="1:9" x14ac:dyDescent="0.35">
      <c r="A146" s="1" t="s">
        <v>0</v>
      </c>
      <c r="B146" s="2">
        <v>3</v>
      </c>
      <c r="C146" s="2">
        <v>30</v>
      </c>
      <c r="D146" s="2">
        <v>4000</v>
      </c>
      <c r="E146" s="2">
        <v>175</v>
      </c>
      <c r="F146" s="10">
        <v>144.05000000000001</v>
      </c>
      <c r="G146" s="10">
        <v>0.53166666666666673</v>
      </c>
      <c r="H146" s="10">
        <v>95.068221363062918</v>
      </c>
      <c r="I146" s="4">
        <v>1.5053098794549267</v>
      </c>
    </row>
    <row r="147" spans="1:9" x14ac:dyDescent="0.35">
      <c r="A147" s="5" t="s">
        <v>0</v>
      </c>
      <c r="B147" s="6">
        <v>4</v>
      </c>
      <c r="C147" s="6">
        <v>30</v>
      </c>
      <c r="D147" s="6">
        <v>4000</v>
      </c>
      <c r="E147" s="6">
        <v>50</v>
      </c>
      <c r="F147" s="7">
        <v>38.6</v>
      </c>
      <c r="G147" s="7">
        <v>2.7083333333333334E-2</v>
      </c>
      <c r="H147" s="7">
        <v>83.572836887383559</v>
      </c>
      <c r="I147" s="9">
        <v>5.9399359704016108</v>
      </c>
    </row>
    <row r="148" spans="1:9" x14ac:dyDescent="0.35">
      <c r="A148" s="1" t="s">
        <v>0</v>
      </c>
      <c r="B148" s="2">
        <v>4</v>
      </c>
      <c r="C148" s="2">
        <v>30</v>
      </c>
      <c r="D148" s="2">
        <v>4000</v>
      </c>
      <c r="E148" s="2">
        <v>75</v>
      </c>
      <c r="F148" s="3">
        <v>59.449999999999996</v>
      </c>
      <c r="G148" s="3">
        <v>0.12274999999999998</v>
      </c>
      <c r="H148" s="3">
        <v>94.159308995826748</v>
      </c>
      <c r="I148" s="12">
        <v>2.0186492467719805</v>
      </c>
    </row>
    <row r="149" spans="1:9" x14ac:dyDescent="0.35">
      <c r="A149" s="5" t="s">
        <v>0</v>
      </c>
      <c r="B149" s="6">
        <v>4</v>
      </c>
      <c r="C149" s="6">
        <v>30</v>
      </c>
      <c r="D149" s="6">
        <v>4000</v>
      </c>
      <c r="E149" s="6">
        <v>100</v>
      </c>
      <c r="F149" s="7">
        <v>79.056666666666672</v>
      </c>
      <c r="G149" s="7">
        <v>0.21124999999999997</v>
      </c>
      <c r="H149" s="7">
        <v>95.918804018332779</v>
      </c>
      <c r="I149" s="9">
        <v>1.5593249528840667</v>
      </c>
    </row>
    <row r="150" spans="1:9" x14ac:dyDescent="0.35">
      <c r="A150" s="1" t="s">
        <v>0</v>
      </c>
      <c r="B150" s="2">
        <v>4</v>
      </c>
      <c r="C150" s="2">
        <v>30</v>
      </c>
      <c r="D150" s="2">
        <v>4000</v>
      </c>
      <c r="E150" s="2">
        <v>125</v>
      </c>
      <c r="F150" s="3">
        <v>101.66000000000001</v>
      </c>
      <c r="G150" s="3">
        <v>0.30316666666666664</v>
      </c>
      <c r="H150" s="3">
        <v>96.405026900936136</v>
      </c>
      <c r="I150" s="12">
        <v>1.3971964728761967</v>
      </c>
    </row>
    <row r="151" spans="1:9" x14ac:dyDescent="0.35">
      <c r="A151" s="5" t="s">
        <v>0</v>
      </c>
      <c r="B151" s="6">
        <v>4</v>
      </c>
      <c r="C151" s="6">
        <v>30</v>
      </c>
      <c r="D151" s="6">
        <v>4000</v>
      </c>
      <c r="E151" s="6">
        <v>150</v>
      </c>
      <c r="F151" s="7">
        <v>125.60666666666664</v>
      </c>
      <c r="G151" s="7">
        <v>0.38116666666666665</v>
      </c>
      <c r="H151" s="7">
        <v>96.510239019563642</v>
      </c>
      <c r="I151" s="9">
        <v>1.3730502641090254</v>
      </c>
    </row>
    <row r="152" spans="1:9" x14ac:dyDescent="0.35">
      <c r="A152" s="1" t="s">
        <v>0</v>
      </c>
      <c r="B152" s="2">
        <v>4</v>
      </c>
      <c r="C152" s="2">
        <v>30</v>
      </c>
      <c r="D152" s="2">
        <v>4000</v>
      </c>
      <c r="E152" s="2">
        <v>175</v>
      </c>
      <c r="F152" s="3">
        <v>168.99</v>
      </c>
      <c r="G152" s="3">
        <v>0.49791666666666667</v>
      </c>
      <c r="H152" s="3">
        <v>95.805454398843921</v>
      </c>
      <c r="I152" s="12">
        <v>1.64</v>
      </c>
    </row>
    <row r="153" spans="1:9" x14ac:dyDescent="0.35">
      <c r="A153" s="5" t="s">
        <v>0</v>
      </c>
      <c r="B153" s="6">
        <v>5</v>
      </c>
      <c r="C153" s="6">
        <v>30</v>
      </c>
      <c r="D153" s="6">
        <v>4000</v>
      </c>
      <c r="E153" s="6">
        <v>50</v>
      </c>
      <c r="F153" s="7">
        <v>52.14</v>
      </c>
      <c r="G153" s="7">
        <v>2.2499999999999999E-2</v>
      </c>
      <c r="H153" s="7">
        <v>83.061451972472625</v>
      </c>
      <c r="I153" s="9">
        <v>7.7245970290771178</v>
      </c>
    </row>
    <row r="154" spans="1:9" x14ac:dyDescent="0.35">
      <c r="A154" s="1" t="s">
        <v>0</v>
      </c>
      <c r="B154" s="2">
        <v>5</v>
      </c>
      <c r="C154" s="2">
        <v>30</v>
      </c>
      <c r="D154" s="2">
        <v>4000</v>
      </c>
      <c r="E154" s="2">
        <v>75</v>
      </c>
      <c r="F154" s="3">
        <v>74.400000000000006</v>
      </c>
      <c r="G154" s="3">
        <v>9.633333333333334E-2</v>
      </c>
      <c r="H154" s="3">
        <v>94.241015268260284</v>
      </c>
      <c r="I154" s="12">
        <v>2.5744117419654136</v>
      </c>
    </row>
    <row r="155" spans="1:9" x14ac:dyDescent="0.35">
      <c r="A155" s="5" t="s">
        <v>0</v>
      </c>
      <c r="B155" s="6">
        <v>5</v>
      </c>
      <c r="C155" s="6">
        <v>30</v>
      </c>
      <c r="D155" s="6">
        <v>4000</v>
      </c>
      <c r="E155" s="6">
        <v>100</v>
      </c>
      <c r="F155" s="7">
        <v>99.714999999999989</v>
      </c>
      <c r="G155" s="7">
        <v>0.17670000000000002</v>
      </c>
      <c r="H155" s="7">
        <v>96.213017686001379</v>
      </c>
      <c r="I155" s="9">
        <v>1.8810746051186391</v>
      </c>
    </row>
    <row r="156" spans="1:9" x14ac:dyDescent="0.35">
      <c r="A156" s="1" t="s">
        <v>0</v>
      </c>
      <c r="B156" s="2">
        <v>5</v>
      </c>
      <c r="C156" s="2">
        <v>30</v>
      </c>
      <c r="D156" s="2">
        <v>4000</v>
      </c>
      <c r="E156" s="2">
        <v>125</v>
      </c>
      <c r="F156" s="3">
        <v>124.55000000000001</v>
      </c>
      <c r="G156" s="3">
        <v>0.25453333333333333</v>
      </c>
      <c r="H156" s="3">
        <v>96.820454314644664</v>
      </c>
      <c r="I156" s="12">
        <v>1.6311038682762462</v>
      </c>
    </row>
    <row r="157" spans="1:9" x14ac:dyDescent="0.35">
      <c r="A157" s="5" t="s">
        <v>0</v>
      </c>
      <c r="B157" s="6">
        <v>5</v>
      </c>
      <c r="C157" s="6">
        <v>30</v>
      </c>
      <c r="D157" s="6">
        <v>4000</v>
      </c>
      <c r="E157" s="6">
        <v>150</v>
      </c>
      <c r="F157" s="7">
        <v>153.43999999999997</v>
      </c>
      <c r="G157" s="7">
        <v>0.32700000000000001</v>
      </c>
      <c r="H157" s="7">
        <v>97.053845877278079</v>
      </c>
      <c r="I157" s="9">
        <v>1.5641279985340706</v>
      </c>
    </row>
    <row r="158" spans="1:9" x14ac:dyDescent="0.35">
      <c r="A158" s="1" t="s">
        <v>0</v>
      </c>
      <c r="B158" s="2">
        <v>5</v>
      </c>
      <c r="C158" s="2">
        <v>30</v>
      </c>
      <c r="D158" s="2">
        <v>4000</v>
      </c>
      <c r="E158" s="2">
        <v>175</v>
      </c>
      <c r="F158" s="3">
        <v>197.6</v>
      </c>
      <c r="G158" s="3">
        <v>0.39560000000000001</v>
      </c>
      <c r="H158" s="3">
        <v>97.085145332640479</v>
      </c>
      <c r="I158" s="12">
        <v>1.664983164983165</v>
      </c>
    </row>
    <row r="159" spans="1:9" x14ac:dyDescent="0.35">
      <c r="A159" s="5" t="s">
        <v>0</v>
      </c>
      <c r="B159" s="6">
        <v>6</v>
      </c>
      <c r="C159" s="6">
        <v>30</v>
      </c>
      <c r="D159" s="6">
        <v>4000</v>
      </c>
      <c r="E159" s="6">
        <v>50</v>
      </c>
      <c r="F159" s="7">
        <v>65.319999999999993</v>
      </c>
      <c r="G159" s="7">
        <v>1.6833333333333332E-2</v>
      </c>
      <c r="H159" s="7">
        <v>81.490976486758726</v>
      </c>
      <c r="I159" s="9">
        <v>10.779934640522875</v>
      </c>
    </row>
    <row r="160" spans="1:9" x14ac:dyDescent="0.35">
      <c r="A160" s="1" t="s">
        <v>0</v>
      </c>
      <c r="B160" s="2">
        <v>6</v>
      </c>
      <c r="C160" s="2">
        <v>30</v>
      </c>
      <c r="D160" s="2">
        <v>4000</v>
      </c>
      <c r="E160" s="2">
        <v>75</v>
      </c>
      <c r="F160" s="3">
        <v>94.185000000000002</v>
      </c>
      <c r="G160" s="3">
        <v>7.9333333333333339E-2</v>
      </c>
      <c r="H160" s="3">
        <v>95.512988716872215</v>
      </c>
      <c r="I160" s="12">
        <v>3.2975870998116763</v>
      </c>
    </row>
    <row r="161" spans="1:9" x14ac:dyDescent="0.35">
      <c r="A161" s="5" t="s">
        <v>0</v>
      </c>
      <c r="B161" s="6">
        <v>6</v>
      </c>
      <c r="C161" s="6">
        <v>30</v>
      </c>
      <c r="D161" s="6">
        <v>4000</v>
      </c>
      <c r="E161" s="6">
        <v>100</v>
      </c>
      <c r="F161" s="7">
        <v>123.6</v>
      </c>
      <c r="G161" s="7">
        <v>0.14674999999999999</v>
      </c>
      <c r="H161" s="7">
        <v>97.093367855982962</v>
      </c>
      <c r="I161" s="9">
        <v>2.3397072898903302</v>
      </c>
    </row>
    <row r="162" spans="1:9" x14ac:dyDescent="0.35">
      <c r="A162" s="1" t="s">
        <v>0</v>
      </c>
      <c r="B162" s="2">
        <v>6</v>
      </c>
      <c r="C162" s="2">
        <v>30</v>
      </c>
      <c r="D162" s="2">
        <v>4000</v>
      </c>
      <c r="E162" s="2">
        <v>125</v>
      </c>
      <c r="F162" s="3">
        <v>149.76</v>
      </c>
      <c r="G162" s="3">
        <v>0.21288888888888891</v>
      </c>
      <c r="H162" s="3">
        <v>97.595186314633921</v>
      </c>
      <c r="I162" s="12">
        <v>1.9540784388872918</v>
      </c>
    </row>
    <row r="163" spans="1:9" x14ac:dyDescent="0.35">
      <c r="A163" s="5" t="s">
        <v>0</v>
      </c>
      <c r="B163" s="6">
        <v>6</v>
      </c>
      <c r="C163" s="6">
        <v>30</v>
      </c>
      <c r="D163" s="6">
        <v>4000</v>
      </c>
      <c r="E163" s="6">
        <v>150</v>
      </c>
      <c r="F163" s="7">
        <v>183.0333333333333</v>
      </c>
      <c r="G163" s="7">
        <v>0.29472222222222222</v>
      </c>
      <c r="H163" s="7">
        <v>97.315161554660151</v>
      </c>
      <c r="I163" s="9">
        <v>1.8387885809956719</v>
      </c>
    </row>
    <row r="164" spans="1:9" x14ac:dyDescent="0.35">
      <c r="A164" s="1" t="s">
        <v>0</v>
      </c>
      <c r="B164" s="2">
        <v>6</v>
      </c>
      <c r="C164" s="2">
        <v>30</v>
      </c>
      <c r="D164" s="2">
        <v>4000</v>
      </c>
      <c r="E164" s="2">
        <v>175</v>
      </c>
      <c r="F164" s="3">
        <v>231.21499999999997</v>
      </c>
      <c r="G164" s="3">
        <v>0.33466666666666667</v>
      </c>
      <c r="H164" s="3">
        <v>97.525008875352611</v>
      </c>
      <c r="I164" s="12">
        <v>1.9198362374639464</v>
      </c>
    </row>
    <row r="165" spans="1:9" x14ac:dyDescent="0.35">
      <c r="A165" s="5" t="s">
        <v>0</v>
      </c>
      <c r="B165" s="6">
        <v>3</v>
      </c>
      <c r="C165" s="6">
        <v>40</v>
      </c>
      <c r="D165" s="6">
        <v>4000</v>
      </c>
      <c r="E165" s="6">
        <v>50</v>
      </c>
      <c r="F165" s="11">
        <v>33.18</v>
      </c>
      <c r="G165" s="11">
        <f>5.88405037842231/100</f>
        <v>5.8840503784223099E-2</v>
      </c>
      <c r="H165" s="11">
        <v>81.284229671197096</v>
      </c>
      <c r="I165" s="8">
        <v>3.190526070763501</v>
      </c>
    </row>
    <row r="166" spans="1:9" x14ac:dyDescent="0.35">
      <c r="A166" s="1" t="s">
        <v>0</v>
      </c>
      <c r="B166" s="2">
        <v>3</v>
      </c>
      <c r="C166" s="2">
        <v>40</v>
      </c>
      <c r="D166" s="2">
        <v>4000</v>
      </c>
      <c r="E166" s="2">
        <v>75</v>
      </c>
      <c r="F166" s="10">
        <v>50.136666666666656</v>
      </c>
      <c r="G166" s="10">
        <f>19.2491472523397/100</f>
        <v>0.19249147252339699</v>
      </c>
      <c r="H166" s="10">
        <v>91.726395754740835</v>
      </c>
      <c r="I166" s="4">
        <v>1.4905102560935264</v>
      </c>
    </row>
    <row r="167" spans="1:9" x14ac:dyDescent="0.35">
      <c r="A167" s="5" t="s">
        <v>0</v>
      </c>
      <c r="B167" s="6">
        <v>3</v>
      </c>
      <c r="C167" s="6">
        <v>40</v>
      </c>
      <c r="D167" s="6">
        <v>4000</v>
      </c>
      <c r="E167" s="6">
        <v>100</v>
      </c>
      <c r="F167" s="11">
        <v>69.16</v>
      </c>
      <c r="G167" s="11">
        <f>32.7194931346178/100</f>
        <v>0.327194931346178</v>
      </c>
      <c r="H167" s="11">
        <v>93.688616970710612</v>
      </c>
      <c r="I167" s="8">
        <v>1.1596244131455398</v>
      </c>
    </row>
    <row r="168" spans="1:9" x14ac:dyDescent="0.35">
      <c r="A168" s="1" t="s">
        <v>0</v>
      </c>
      <c r="B168" s="2">
        <v>3</v>
      </c>
      <c r="C168" s="2">
        <v>40</v>
      </c>
      <c r="D168" s="2">
        <v>4000</v>
      </c>
      <c r="E168" s="2">
        <v>125</v>
      </c>
      <c r="F168" s="10">
        <v>91.68</v>
      </c>
      <c r="G168" s="10">
        <f>44.9333333333333/100</f>
        <v>0.44933333333333303</v>
      </c>
      <c r="H168" s="10">
        <v>94.151062307157304</v>
      </c>
      <c r="I168" s="4">
        <v>1.1335311572700295</v>
      </c>
    </row>
    <row r="169" spans="1:9" x14ac:dyDescent="0.35">
      <c r="A169" s="5" t="s">
        <v>0</v>
      </c>
      <c r="B169" s="6">
        <v>3</v>
      </c>
      <c r="C169" s="6">
        <v>40</v>
      </c>
      <c r="D169" s="6">
        <v>4000</v>
      </c>
      <c r="E169" s="6">
        <v>150</v>
      </c>
      <c r="F169" s="14">
        <v>112.86000000000001</v>
      </c>
      <c r="G169" s="14">
        <f>54.0666666666667/100</f>
        <v>0.54066666666666696</v>
      </c>
      <c r="H169" s="14">
        <v>94.011013345609967</v>
      </c>
      <c r="I169" s="8">
        <v>1.1596833753028937</v>
      </c>
    </row>
    <row r="170" spans="1:9" x14ac:dyDescent="0.35">
      <c r="A170" s="1" t="s">
        <v>0</v>
      </c>
      <c r="B170" s="2">
        <v>3</v>
      </c>
      <c r="C170" s="2">
        <v>40</v>
      </c>
      <c r="D170" s="2">
        <v>4000</v>
      </c>
      <c r="E170" s="2">
        <v>175</v>
      </c>
      <c r="F170" s="13">
        <v>145.19999999999999</v>
      </c>
      <c r="G170" s="13">
        <f>61.1335734418564/100</f>
        <v>0.61133573441856404</v>
      </c>
      <c r="H170" s="13">
        <v>93.191870031243113</v>
      </c>
      <c r="I170" s="4">
        <v>1.3382576805941353</v>
      </c>
    </row>
    <row r="171" spans="1:9" x14ac:dyDescent="0.35">
      <c r="A171" s="5" t="s">
        <v>0</v>
      </c>
      <c r="B171" s="6">
        <v>4</v>
      </c>
      <c r="C171" s="6">
        <v>40</v>
      </c>
      <c r="D171" s="6">
        <v>4000</v>
      </c>
      <c r="E171" s="6">
        <v>50</v>
      </c>
      <c r="F171" s="11">
        <v>42.63</v>
      </c>
      <c r="G171" s="11">
        <f>3.78687071921236/100</f>
        <v>3.7868707192123596E-2</v>
      </c>
      <c r="H171" s="11">
        <v>82.83637005059299</v>
      </c>
      <c r="I171" s="8">
        <v>4.6743421052631584</v>
      </c>
    </row>
    <row r="172" spans="1:9" x14ac:dyDescent="0.35">
      <c r="A172" s="1" t="s">
        <v>0</v>
      </c>
      <c r="B172" s="2">
        <v>4</v>
      </c>
      <c r="C172" s="2">
        <v>40</v>
      </c>
      <c r="D172" s="2">
        <v>4000</v>
      </c>
      <c r="E172" s="2">
        <v>75</v>
      </c>
      <c r="F172" s="10">
        <v>62.929999999999993</v>
      </c>
      <c r="G172" s="10">
        <f>16.4930786045233/100</f>
        <v>0.16493078604523301</v>
      </c>
      <c r="H172" s="10">
        <v>92.070843214650125</v>
      </c>
      <c r="I172" s="4">
        <v>1.8679266577856719</v>
      </c>
    </row>
    <row r="173" spans="1:9" x14ac:dyDescent="0.35">
      <c r="A173" s="5" t="s">
        <v>0</v>
      </c>
      <c r="B173" s="6">
        <v>4</v>
      </c>
      <c r="C173" s="6">
        <v>40</v>
      </c>
      <c r="D173" s="6">
        <v>4000</v>
      </c>
      <c r="E173" s="6">
        <v>100</v>
      </c>
      <c r="F173" s="11">
        <v>84.36</v>
      </c>
      <c r="G173" s="11">
        <f>26.6916308447253/100</f>
        <v>0.266916308447253</v>
      </c>
      <c r="H173" s="11">
        <v>94.478301977635681</v>
      </c>
      <c r="I173" s="8">
        <v>1.3177236315086782</v>
      </c>
    </row>
    <row r="174" spans="1:9" x14ac:dyDescent="0.35">
      <c r="A174" s="1" t="s">
        <v>0</v>
      </c>
      <c r="B174" s="2">
        <v>4</v>
      </c>
      <c r="C174" s="2">
        <v>40</v>
      </c>
      <c r="D174" s="2">
        <v>4000</v>
      </c>
      <c r="E174" s="2">
        <v>125</v>
      </c>
      <c r="F174" s="10">
        <v>107.88</v>
      </c>
      <c r="G174" s="10">
        <f>37.0812807881773/100</f>
        <v>0.37081280788177301</v>
      </c>
      <c r="H174" s="10">
        <v>95.048973567690865</v>
      </c>
      <c r="I174" s="4">
        <v>1.1942642120350835</v>
      </c>
    </row>
    <row r="175" spans="1:9" x14ac:dyDescent="0.35">
      <c r="A175" s="5" t="s">
        <v>0</v>
      </c>
      <c r="B175" s="6">
        <v>4</v>
      </c>
      <c r="C175" s="6">
        <v>40</v>
      </c>
      <c r="D175" s="6">
        <v>4000</v>
      </c>
      <c r="E175" s="6">
        <v>150</v>
      </c>
      <c r="F175" s="11">
        <v>132.16</v>
      </c>
      <c r="G175" s="11">
        <f>46.275/100</f>
        <v>0.46274999999999999</v>
      </c>
      <c r="H175" s="11">
        <v>95.143283499749359</v>
      </c>
      <c r="I175" s="8">
        <v>1.1900294213795357</v>
      </c>
    </row>
    <row r="176" spans="1:9" x14ac:dyDescent="0.35">
      <c r="A176" s="1" t="s">
        <v>0</v>
      </c>
      <c r="B176" s="2">
        <v>4</v>
      </c>
      <c r="C176" s="2">
        <v>40</v>
      </c>
      <c r="D176" s="2">
        <v>4000</v>
      </c>
      <c r="E176" s="2">
        <v>175</v>
      </c>
      <c r="F176" s="10">
        <v>168.56666666666666</v>
      </c>
      <c r="G176" s="10">
        <f>53.5968096033725/100</f>
        <v>0.53596809603372497</v>
      </c>
      <c r="H176" s="10">
        <v>94.876824775306773</v>
      </c>
      <c r="I176" s="4">
        <v>1.3246125091894243</v>
      </c>
    </row>
    <row r="177" spans="1:9" x14ac:dyDescent="0.35">
      <c r="A177" s="5" t="s">
        <v>0</v>
      </c>
      <c r="B177" s="6">
        <v>5</v>
      </c>
      <c r="C177" s="6">
        <v>40</v>
      </c>
      <c r="D177" s="6">
        <v>4000</v>
      </c>
      <c r="E177" s="6">
        <v>50</v>
      </c>
      <c r="F177" s="11">
        <v>52.5</v>
      </c>
      <c r="G177" s="11">
        <f>2.90652003142184/100</f>
        <v>2.9065200314218397E-2</v>
      </c>
      <c r="H177" s="11">
        <v>81.937382927481934</v>
      </c>
      <c r="I177" s="8">
        <v>5.9121621621621623</v>
      </c>
    </row>
    <row r="178" spans="1:9" x14ac:dyDescent="0.35">
      <c r="A178" s="1" t="s">
        <v>0</v>
      </c>
      <c r="B178" s="2">
        <v>5</v>
      </c>
      <c r="C178" s="2">
        <v>40</v>
      </c>
      <c r="D178" s="2">
        <v>4000</v>
      </c>
      <c r="E178" s="2">
        <v>75</v>
      </c>
      <c r="F178" s="10">
        <v>75.97999999999999</v>
      </c>
      <c r="G178" s="10">
        <f>10.6069534472599/100</f>
        <v>0.10606953447259899</v>
      </c>
      <c r="H178" s="10">
        <v>93.620436003744828</v>
      </c>
      <c r="I178" s="4">
        <v>2.345061728395061</v>
      </c>
    </row>
    <row r="179" spans="1:9" x14ac:dyDescent="0.35">
      <c r="A179" s="5" t="s">
        <v>0</v>
      </c>
      <c r="B179" s="6">
        <v>5</v>
      </c>
      <c r="C179" s="6">
        <v>40</v>
      </c>
      <c r="D179" s="6">
        <v>4000</v>
      </c>
      <c r="E179" s="6">
        <v>100</v>
      </c>
      <c r="F179" s="11">
        <v>99</v>
      </c>
      <c r="G179" s="11">
        <f>20.3865405415594/100</f>
        <v>0.20386540541559398</v>
      </c>
      <c r="H179" s="11">
        <v>95.904438633092937</v>
      </c>
      <c r="I179" s="8">
        <v>1.6207889454994595</v>
      </c>
    </row>
    <row r="180" spans="1:9" x14ac:dyDescent="0.35">
      <c r="A180" s="1" t="s">
        <v>0</v>
      </c>
      <c r="B180" s="2">
        <v>5</v>
      </c>
      <c r="C180" s="2">
        <v>40</v>
      </c>
      <c r="D180" s="2">
        <v>4000</v>
      </c>
      <c r="E180" s="2">
        <v>125</v>
      </c>
      <c r="F180" s="10">
        <v>121.95</v>
      </c>
      <c r="G180" s="10">
        <f>28.5974285338383/100</f>
        <v>0.28597428533838298</v>
      </c>
      <c r="H180" s="10">
        <v>96.375662021593058</v>
      </c>
      <c r="I180" s="4">
        <v>1.4243342349668813</v>
      </c>
    </row>
    <row r="181" spans="1:9" x14ac:dyDescent="0.35">
      <c r="A181" s="5" t="s">
        <v>0</v>
      </c>
      <c r="B181" s="6">
        <v>5</v>
      </c>
      <c r="C181" s="6">
        <v>40</v>
      </c>
      <c r="D181" s="6">
        <v>4000</v>
      </c>
      <c r="E181" s="6">
        <v>150</v>
      </c>
      <c r="F181" s="11">
        <v>155.1</v>
      </c>
      <c r="G181" s="11">
        <f>37.6441291265767/100</f>
        <v>0.37644129126576703</v>
      </c>
      <c r="H181" s="11">
        <v>96.485589366410522</v>
      </c>
      <c r="I181" s="8">
        <v>1.353762076344051</v>
      </c>
    </row>
    <row r="182" spans="1:9" x14ac:dyDescent="0.35">
      <c r="A182" s="1" t="s">
        <v>0</v>
      </c>
      <c r="B182" s="2">
        <v>5</v>
      </c>
      <c r="C182" s="2">
        <v>40</v>
      </c>
      <c r="D182" s="2">
        <v>4000</v>
      </c>
      <c r="E182" s="2">
        <v>175</v>
      </c>
      <c r="F182" s="10">
        <v>195.20000000000002</v>
      </c>
      <c r="G182" s="10">
        <f>44.5097441176284/100</f>
        <v>0.44509744117628403</v>
      </c>
      <c r="H182" s="10">
        <v>96.486286216942801</v>
      </c>
      <c r="I182" s="4">
        <v>1.4566112927507415</v>
      </c>
    </row>
    <row r="183" spans="1:9" x14ac:dyDescent="0.35">
      <c r="A183" s="5" t="s">
        <v>0</v>
      </c>
      <c r="B183" s="6">
        <v>6</v>
      </c>
      <c r="C183" s="6">
        <v>40</v>
      </c>
      <c r="D183" s="6">
        <v>4000</v>
      </c>
      <c r="E183" s="6">
        <v>50</v>
      </c>
      <c r="F183" s="11">
        <v>65.56</v>
      </c>
      <c r="G183" s="11">
        <f>2.11764705882353/100</f>
        <v>2.11764705882353E-2</v>
      </c>
      <c r="H183" s="11">
        <v>81.368112856002128</v>
      </c>
      <c r="I183" s="8">
        <v>8.6719576719576708</v>
      </c>
    </row>
    <row r="184" spans="1:9" x14ac:dyDescent="0.35">
      <c r="A184" s="1" t="s">
        <v>0</v>
      </c>
      <c r="B184" s="2">
        <v>6</v>
      </c>
      <c r="C184" s="2">
        <v>40</v>
      </c>
      <c r="D184" s="2">
        <v>4000</v>
      </c>
      <c r="E184" s="2">
        <v>75</v>
      </c>
      <c r="F184" s="10">
        <v>93.45</v>
      </c>
      <c r="G184" s="10">
        <f>8.4502979097759/100</f>
        <v>8.4502979097759001E-2</v>
      </c>
      <c r="H184" s="10">
        <v>93.867235930201787</v>
      </c>
      <c r="I184" s="4">
        <v>3.0995544554455448</v>
      </c>
    </row>
    <row r="185" spans="1:9" x14ac:dyDescent="0.35">
      <c r="A185" s="5" t="s">
        <v>0</v>
      </c>
      <c r="B185" s="6">
        <v>6</v>
      </c>
      <c r="C185" s="6">
        <v>40</v>
      </c>
      <c r="D185" s="6">
        <v>4000</v>
      </c>
      <c r="E185" s="6">
        <v>100</v>
      </c>
      <c r="F185" s="11">
        <v>119.50999999999999</v>
      </c>
      <c r="G185" s="11">
        <f>16.6888541478432/100</f>
        <v>0.16688854147843202</v>
      </c>
      <c r="H185" s="11">
        <v>96.192285128788939</v>
      </c>
      <c r="I185" s="8">
        <v>1.9839292328042326</v>
      </c>
    </row>
    <row r="186" spans="1:9" x14ac:dyDescent="0.35">
      <c r="A186" s="1" t="s">
        <v>0</v>
      </c>
      <c r="B186" s="2">
        <v>6</v>
      </c>
      <c r="C186" s="2">
        <v>40</v>
      </c>
      <c r="D186" s="2">
        <v>4000</v>
      </c>
      <c r="E186" s="2">
        <v>125</v>
      </c>
      <c r="F186" s="10">
        <v>152.72</v>
      </c>
      <c r="G186" s="10">
        <f>25.1238651972721/100</f>
        <v>0.25123865197272099</v>
      </c>
      <c r="H186" s="10">
        <v>96.747546150191738</v>
      </c>
      <c r="I186" s="4">
        <v>1.6929928096594764</v>
      </c>
    </row>
    <row r="187" spans="1:9" x14ac:dyDescent="0.35">
      <c r="A187" s="5" t="s">
        <v>0</v>
      </c>
      <c r="B187" s="6">
        <v>6</v>
      </c>
      <c r="C187" s="6">
        <v>40</v>
      </c>
      <c r="D187" s="6">
        <v>4000</v>
      </c>
      <c r="E187" s="6">
        <v>150</v>
      </c>
      <c r="F187" s="11">
        <v>183.60000000000002</v>
      </c>
      <c r="G187" s="11">
        <f>33.5029102558318/100</f>
        <v>0.33502910255831803</v>
      </c>
      <c r="H187" s="11">
        <v>96.937685467796939</v>
      </c>
      <c r="I187" s="8">
        <v>1.5338442211055279</v>
      </c>
    </row>
    <row r="188" spans="1:9" x14ac:dyDescent="0.35">
      <c r="A188" s="1" t="s">
        <v>0</v>
      </c>
      <c r="B188" s="2">
        <v>6</v>
      </c>
      <c r="C188" s="2">
        <v>40</v>
      </c>
      <c r="D188" s="2">
        <v>4000</v>
      </c>
      <c r="E188" s="2">
        <v>175</v>
      </c>
      <c r="F188" s="10">
        <v>233.1</v>
      </c>
      <c r="G188" s="10">
        <f>41.3938864136259/100</f>
        <v>0.41393886413625902</v>
      </c>
      <c r="H188" s="10">
        <v>96.949671239677841</v>
      </c>
      <c r="I188" s="4">
        <v>1.5760713933050261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 Mexico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Aghili</dc:creator>
  <cp:lastModifiedBy>ali</cp:lastModifiedBy>
  <dcterms:created xsi:type="dcterms:W3CDTF">2014-11-10T02:29:32Z</dcterms:created>
  <dcterms:modified xsi:type="dcterms:W3CDTF">2023-04-12T10:37:04Z</dcterms:modified>
</cp:coreProperties>
</file>