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firstSheet="3" activeTab="7"/>
  </bookViews>
  <sheets>
    <sheet name="задача 1(квадрат)" sheetId="2" r:id="rId1"/>
    <sheet name="задача 1(куб)" sheetId="7" r:id="rId2"/>
    <sheet name="задача 1(4 степень)" sheetId="10" r:id="rId3"/>
    <sheet name="задача 1(6 степень)" sheetId="11" r:id="rId4"/>
    <sheet name="задача 2(квадрат)" sheetId="4" r:id="rId5"/>
    <sheet name="задача 2(куб)" sheetId="3" r:id="rId6"/>
    <sheet name="задача 2(4 степень)" sheetId="5" r:id="rId7"/>
    <sheet name="задача 2(6 степень)" sheetId="6" r:id="rId8"/>
    <sheet name="задача 2(7 степень)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6" l="1"/>
  <c r="O19" i="2"/>
  <c r="D8" i="7"/>
  <c r="K17" i="2" l="1"/>
  <c r="B25" i="11" l="1"/>
  <c r="B22" i="11"/>
  <c r="T1" i="11"/>
  <c r="B18" i="11"/>
  <c r="K15" i="11"/>
  <c r="J15" i="11"/>
  <c r="I15" i="11"/>
  <c r="H15" i="11"/>
  <c r="G15" i="11"/>
  <c r="F15" i="11"/>
  <c r="E15" i="11"/>
  <c r="D15" i="11"/>
  <c r="C15" i="11"/>
  <c r="B15" i="11"/>
  <c r="K14" i="11"/>
  <c r="J14" i="11"/>
  <c r="I14" i="11"/>
  <c r="H14" i="11"/>
  <c r="G14" i="11"/>
  <c r="F14" i="11"/>
  <c r="E14" i="11"/>
  <c r="D14" i="11"/>
  <c r="C14" i="11"/>
  <c r="B14" i="11"/>
  <c r="K13" i="11"/>
  <c r="J13" i="11"/>
  <c r="I13" i="11"/>
  <c r="H13" i="11"/>
  <c r="G13" i="11"/>
  <c r="F13" i="11"/>
  <c r="E13" i="11"/>
  <c r="D13" i="11"/>
  <c r="C13" i="11"/>
  <c r="B13" i="11"/>
  <c r="K12" i="11"/>
  <c r="J12" i="11"/>
  <c r="I12" i="11"/>
  <c r="H12" i="11"/>
  <c r="G12" i="11"/>
  <c r="F12" i="11"/>
  <c r="E12" i="11"/>
  <c r="D12" i="11"/>
  <c r="L12" i="11" s="1"/>
  <c r="C12" i="11"/>
  <c r="B12" i="11"/>
  <c r="K11" i="11"/>
  <c r="J11" i="11"/>
  <c r="I11" i="11"/>
  <c r="H11" i="11"/>
  <c r="G11" i="11"/>
  <c r="F11" i="11"/>
  <c r="E11" i="11"/>
  <c r="D11" i="11"/>
  <c r="C11" i="11"/>
  <c r="B11" i="11"/>
  <c r="K10" i="11"/>
  <c r="J10" i="11"/>
  <c r="I10" i="11"/>
  <c r="H10" i="11"/>
  <c r="G10" i="11"/>
  <c r="F10" i="11"/>
  <c r="E10" i="11"/>
  <c r="D10" i="11"/>
  <c r="C10" i="11"/>
  <c r="B10" i="11"/>
  <c r="K9" i="11"/>
  <c r="J9" i="11"/>
  <c r="I9" i="11"/>
  <c r="H9" i="11"/>
  <c r="G9" i="11"/>
  <c r="F9" i="11"/>
  <c r="E9" i="11"/>
  <c r="D9" i="11"/>
  <c r="C9" i="11"/>
  <c r="B9" i="11"/>
  <c r="L9" i="11" s="1"/>
  <c r="K8" i="11"/>
  <c r="K20" i="11" s="1"/>
  <c r="J8" i="11"/>
  <c r="J20" i="11" s="1"/>
  <c r="I8" i="11"/>
  <c r="I20" i="11" s="1"/>
  <c r="H8" i="11"/>
  <c r="H20" i="11" s="1"/>
  <c r="G8" i="11"/>
  <c r="G20" i="11" s="1"/>
  <c r="F8" i="11"/>
  <c r="F20" i="11" s="1"/>
  <c r="E8" i="11"/>
  <c r="E20" i="11" s="1"/>
  <c r="D8" i="11"/>
  <c r="D20" i="11" s="1"/>
  <c r="C8" i="11"/>
  <c r="C20" i="11" s="1"/>
  <c r="B8" i="11"/>
  <c r="B20" i="11" s="1"/>
  <c r="K7" i="11"/>
  <c r="K19" i="11" s="1"/>
  <c r="J7" i="11"/>
  <c r="J19" i="11" s="1"/>
  <c r="I7" i="11"/>
  <c r="I19" i="11" s="1"/>
  <c r="H7" i="11"/>
  <c r="H19" i="11" s="1"/>
  <c r="G7" i="11"/>
  <c r="G19" i="11" s="1"/>
  <c r="F7" i="11"/>
  <c r="F19" i="11" s="1"/>
  <c r="E7" i="11"/>
  <c r="E19" i="11" s="1"/>
  <c r="D7" i="11"/>
  <c r="C7" i="11"/>
  <c r="C19" i="11" s="1"/>
  <c r="B7" i="11"/>
  <c r="B19" i="11" s="1"/>
  <c r="K6" i="11"/>
  <c r="K18" i="11" s="1"/>
  <c r="J6" i="11"/>
  <c r="J18" i="11" s="1"/>
  <c r="I6" i="11"/>
  <c r="I18" i="11" s="1"/>
  <c r="H6" i="11"/>
  <c r="H18" i="11" s="1"/>
  <c r="G6" i="11"/>
  <c r="G18" i="11" s="1"/>
  <c r="F6" i="11"/>
  <c r="F18" i="11" s="1"/>
  <c r="E6" i="11"/>
  <c r="E18" i="11" s="1"/>
  <c r="D6" i="11"/>
  <c r="D18" i="11" s="1"/>
  <c r="C6" i="11"/>
  <c r="C18" i="11" s="1"/>
  <c r="B6" i="11"/>
  <c r="K5" i="11"/>
  <c r="K17" i="11" s="1"/>
  <c r="J5" i="11"/>
  <c r="J17" i="11" s="1"/>
  <c r="I5" i="11"/>
  <c r="I17" i="11" s="1"/>
  <c r="H5" i="11"/>
  <c r="H17" i="11" s="1"/>
  <c r="G5" i="11"/>
  <c r="G17" i="11" s="1"/>
  <c r="F5" i="11"/>
  <c r="F17" i="11" s="1"/>
  <c r="E5" i="11"/>
  <c r="E17" i="11" s="1"/>
  <c r="D5" i="11"/>
  <c r="D17" i="11" s="1"/>
  <c r="C5" i="11"/>
  <c r="C17" i="11" s="1"/>
  <c r="B5" i="11"/>
  <c r="L5" i="11" s="1"/>
  <c r="K4" i="11"/>
  <c r="K16" i="11" s="1"/>
  <c r="J4" i="11"/>
  <c r="J16" i="11" s="1"/>
  <c r="I4" i="11"/>
  <c r="I16" i="11" s="1"/>
  <c r="H4" i="11"/>
  <c r="H16" i="11" s="1"/>
  <c r="G4" i="11"/>
  <c r="G16" i="11" s="1"/>
  <c r="F4" i="11"/>
  <c r="F16" i="11" s="1"/>
  <c r="E4" i="11"/>
  <c r="E16" i="11" s="1"/>
  <c r="D4" i="11"/>
  <c r="D16" i="11" s="1"/>
  <c r="C4" i="11"/>
  <c r="C16" i="11" s="1"/>
  <c r="B4" i="11"/>
  <c r="B16" i="11" s="1"/>
  <c r="L3" i="11"/>
  <c r="V1" i="11" s="1"/>
  <c r="L2" i="11"/>
  <c r="B30" i="10"/>
  <c r="C28" i="10"/>
  <c r="D28" i="10"/>
  <c r="E28" i="10"/>
  <c r="F28" i="10"/>
  <c r="G28" i="10"/>
  <c r="H28" i="10"/>
  <c r="I28" i="10"/>
  <c r="J28" i="10"/>
  <c r="K28" i="10"/>
  <c r="B28" i="10"/>
  <c r="L27" i="10"/>
  <c r="G27" i="10"/>
  <c r="M19" i="10"/>
  <c r="L19" i="10"/>
  <c r="L3" i="10"/>
  <c r="O19" i="10" s="1"/>
  <c r="O23" i="10"/>
  <c r="O22" i="10"/>
  <c r="B14" i="10"/>
  <c r="C10" i="10"/>
  <c r="G6" i="10"/>
  <c r="K14" i="10"/>
  <c r="L14" i="10"/>
  <c r="M7" i="7"/>
  <c r="K11" i="10"/>
  <c r="J11" i="10"/>
  <c r="I11" i="10"/>
  <c r="H11" i="10"/>
  <c r="G11" i="10"/>
  <c r="F11" i="10"/>
  <c r="E11" i="10"/>
  <c r="D11" i="10"/>
  <c r="C11" i="10"/>
  <c r="B11" i="10"/>
  <c r="K10" i="10"/>
  <c r="J10" i="10"/>
  <c r="I10" i="10"/>
  <c r="H10" i="10"/>
  <c r="G10" i="10"/>
  <c r="F10" i="10"/>
  <c r="E10" i="10"/>
  <c r="D10" i="10"/>
  <c r="B10" i="10"/>
  <c r="K9" i="10"/>
  <c r="J9" i="10"/>
  <c r="I9" i="10"/>
  <c r="H9" i="10"/>
  <c r="G9" i="10"/>
  <c r="F9" i="10"/>
  <c r="E9" i="10"/>
  <c r="D9" i="10"/>
  <c r="C9" i="10"/>
  <c r="B9" i="10"/>
  <c r="K8" i="10"/>
  <c r="J8" i="10"/>
  <c r="I8" i="10"/>
  <c r="H8" i="10"/>
  <c r="G8" i="10"/>
  <c r="F8" i="10"/>
  <c r="E8" i="10"/>
  <c r="D8" i="10"/>
  <c r="C8" i="10"/>
  <c r="B8" i="10"/>
  <c r="K7" i="10"/>
  <c r="J7" i="10"/>
  <c r="I7" i="10"/>
  <c r="H7" i="10"/>
  <c r="G7" i="10"/>
  <c r="F7" i="10"/>
  <c r="E7" i="10"/>
  <c r="D7" i="10"/>
  <c r="C7" i="10"/>
  <c r="B7" i="10"/>
  <c r="K6" i="10"/>
  <c r="J6" i="10"/>
  <c r="J14" i="10" s="1"/>
  <c r="I6" i="10"/>
  <c r="I14" i="10" s="1"/>
  <c r="H6" i="10"/>
  <c r="H14" i="10" s="1"/>
  <c r="G14" i="10"/>
  <c r="F6" i="10"/>
  <c r="F14" i="10" s="1"/>
  <c r="E6" i="10"/>
  <c r="E14" i="10" s="1"/>
  <c r="D6" i="10"/>
  <c r="D14" i="10" s="1"/>
  <c r="C6" i="10"/>
  <c r="C14" i="10" s="1"/>
  <c r="B6" i="10"/>
  <c r="K5" i="10"/>
  <c r="K13" i="10" s="1"/>
  <c r="J5" i="10"/>
  <c r="J13" i="10" s="1"/>
  <c r="I5" i="10"/>
  <c r="I13" i="10" s="1"/>
  <c r="H5" i="10"/>
  <c r="H13" i="10" s="1"/>
  <c r="G5" i="10"/>
  <c r="G13" i="10" s="1"/>
  <c r="F5" i="10"/>
  <c r="F13" i="10" s="1"/>
  <c r="E5" i="10"/>
  <c r="E13" i="10" s="1"/>
  <c r="D5" i="10"/>
  <c r="D13" i="10" s="1"/>
  <c r="C5" i="10"/>
  <c r="C13" i="10" s="1"/>
  <c r="B5" i="10"/>
  <c r="K4" i="10"/>
  <c r="K12" i="10" s="1"/>
  <c r="J4" i="10"/>
  <c r="J12" i="10" s="1"/>
  <c r="I4" i="10"/>
  <c r="I12" i="10" s="1"/>
  <c r="H4" i="10"/>
  <c r="H12" i="10" s="1"/>
  <c r="G4" i="10"/>
  <c r="G12" i="10" s="1"/>
  <c r="F4" i="10"/>
  <c r="F12" i="10" s="1"/>
  <c r="E4" i="10"/>
  <c r="E12" i="10" s="1"/>
  <c r="D4" i="10"/>
  <c r="D12" i="10" s="1"/>
  <c r="C4" i="10"/>
  <c r="C12" i="10" s="1"/>
  <c r="B4" i="10"/>
  <c r="L2" i="10"/>
  <c r="K19" i="10" s="1"/>
  <c r="C11" i="7"/>
  <c r="B3" i="8"/>
  <c r="C3" i="8"/>
  <c r="D3" i="8"/>
  <c r="E3" i="8"/>
  <c r="F3" i="8"/>
  <c r="G3" i="8"/>
  <c r="G17" i="8" s="1"/>
  <c r="H3" i="8"/>
  <c r="H17" i="8" s="1"/>
  <c r="I3" i="8"/>
  <c r="J3" i="8"/>
  <c r="K3" i="8"/>
  <c r="B4" i="8"/>
  <c r="C4" i="8"/>
  <c r="D4" i="8"/>
  <c r="E4" i="8"/>
  <c r="E18" i="8" s="1"/>
  <c r="F4" i="8"/>
  <c r="F18" i="8" s="1"/>
  <c r="G4" i="8"/>
  <c r="H4" i="8"/>
  <c r="I4" i="8"/>
  <c r="J4" i="8"/>
  <c r="K4" i="8"/>
  <c r="B5" i="8"/>
  <c r="C5" i="8"/>
  <c r="C19" i="8" s="1"/>
  <c r="D5" i="8"/>
  <c r="D19" i="8" s="1"/>
  <c r="E5" i="8"/>
  <c r="F5" i="8"/>
  <c r="G5" i="8"/>
  <c r="H5" i="8"/>
  <c r="I5" i="8"/>
  <c r="J5" i="8"/>
  <c r="K5" i="8"/>
  <c r="K19" i="8" s="1"/>
  <c r="B6" i="8"/>
  <c r="B20" i="8" s="1"/>
  <c r="C6" i="8"/>
  <c r="D6" i="8"/>
  <c r="E6" i="8"/>
  <c r="F6" i="8"/>
  <c r="G6" i="8"/>
  <c r="H6" i="8"/>
  <c r="I6" i="8"/>
  <c r="I20" i="8" s="1"/>
  <c r="J6" i="8"/>
  <c r="J20" i="8" s="1"/>
  <c r="K6" i="8"/>
  <c r="B7" i="8"/>
  <c r="C7" i="8"/>
  <c r="D7" i="8"/>
  <c r="E7" i="8"/>
  <c r="F7" i="8"/>
  <c r="G7" i="8"/>
  <c r="G21" i="8" s="1"/>
  <c r="H7" i="8"/>
  <c r="H21" i="8" s="1"/>
  <c r="I7" i="8"/>
  <c r="J7" i="8"/>
  <c r="K7" i="8"/>
  <c r="B8" i="8"/>
  <c r="C8" i="8"/>
  <c r="D8" i="8"/>
  <c r="E8" i="8"/>
  <c r="E22" i="8" s="1"/>
  <c r="F8" i="8"/>
  <c r="F22" i="8" s="1"/>
  <c r="G8" i="8"/>
  <c r="H8" i="8"/>
  <c r="I8" i="8"/>
  <c r="J8" i="8"/>
  <c r="K8" i="8"/>
  <c r="B9" i="8"/>
  <c r="C9" i="8"/>
  <c r="D9" i="8"/>
  <c r="E9" i="8"/>
  <c r="F9" i="8"/>
  <c r="G9" i="8"/>
  <c r="H9" i="8"/>
  <c r="I9" i="8"/>
  <c r="J9" i="8"/>
  <c r="K9" i="8"/>
  <c r="B10" i="8"/>
  <c r="L10" i="8" s="1"/>
  <c r="V11" i="8" s="1"/>
  <c r="C10" i="8"/>
  <c r="D10" i="8"/>
  <c r="E10" i="8"/>
  <c r="F10" i="8"/>
  <c r="G10" i="8"/>
  <c r="H10" i="8"/>
  <c r="I10" i="8"/>
  <c r="J10" i="8"/>
  <c r="K10" i="8"/>
  <c r="B11" i="8"/>
  <c r="C11" i="8"/>
  <c r="D11" i="8"/>
  <c r="E11" i="8"/>
  <c r="F11" i="8"/>
  <c r="G11" i="8"/>
  <c r="L11" i="8" s="1"/>
  <c r="V12" i="8" s="1"/>
  <c r="H11" i="8"/>
  <c r="I11" i="8"/>
  <c r="J11" i="8"/>
  <c r="K11" i="8"/>
  <c r="B12" i="8"/>
  <c r="C12" i="8"/>
  <c r="D12" i="8"/>
  <c r="E12" i="8"/>
  <c r="L12" i="8" s="1"/>
  <c r="V13" i="8" s="1"/>
  <c r="F12" i="8"/>
  <c r="G12" i="8"/>
  <c r="H12" i="8"/>
  <c r="I12" i="8"/>
  <c r="J12" i="8"/>
  <c r="K12" i="8"/>
  <c r="B13" i="8"/>
  <c r="C13" i="8"/>
  <c r="L13" i="8" s="1"/>
  <c r="V14" i="8" s="1"/>
  <c r="D13" i="8"/>
  <c r="E13" i="8"/>
  <c r="F13" i="8"/>
  <c r="G13" i="8"/>
  <c r="H13" i="8"/>
  <c r="I13" i="8"/>
  <c r="J13" i="8"/>
  <c r="K13" i="8"/>
  <c r="B14" i="8"/>
  <c r="C14" i="8"/>
  <c r="D14" i="8"/>
  <c r="E14" i="8"/>
  <c r="F14" i="8"/>
  <c r="G14" i="8"/>
  <c r="H14" i="8"/>
  <c r="I14" i="8"/>
  <c r="J14" i="8"/>
  <c r="K14" i="8"/>
  <c r="B15" i="8"/>
  <c r="C15" i="8"/>
  <c r="D15" i="8"/>
  <c r="E15" i="8"/>
  <c r="F15" i="8"/>
  <c r="G15" i="8"/>
  <c r="H15" i="8"/>
  <c r="I15" i="8"/>
  <c r="J15" i="8"/>
  <c r="K15" i="8"/>
  <c r="B16" i="8"/>
  <c r="C16" i="8"/>
  <c r="D16" i="8"/>
  <c r="E16" i="8"/>
  <c r="F16" i="8"/>
  <c r="G16" i="8"/>
  <c r="H16" i="8"/>
  <c r="I16" i="8"/>
  <c r="J16" i="8"/>
  <c r="K16" i="8"/>
  <c r="B17" i="8"/>
  <c r="C17" i="8"/>
  <c r="D17" i="8"/>
  <c r="E17" i="8"/>
  <c r="F17" i="8"/>
  <c r="I17" i="8"/>
  <c r="J17" i="8"/>
  <c r="K17" i="8"/>
  <c r="B18" i="8"/>
  <c r="C18" i="8"/>
  <c r="D18" i="8"/>
  <c r="G18" i="8"/>
  <c r="H18" i="8"/>
  <c r="I18" i="8"/>
  <c r="J18" i="8"/>
  <c r="K18" i="8"/>
  <c r="B19" i="8"/>
  <c r="E19" i="8"/>
  <c r="F19" i="8"/>
  <c r="G19" i="8"/>
  <c r="H19" i="8"/>
  <c r="I19" i="8"/>
  <c r="J19" i="8"/>
  <c r="C20" i="8"/>
  <c r="D20" i="8"/>
  <c r="E20" i="8"/>
  <c r="F20" i="8"/>
  <c r="G20" i="8"/>
  <c r="H20" i="8"/>
  <c r="K20" i="8"/>
  <c r="B21" i="8"/>
  <c r="C21" i="8"/>
  <c r="D21" i="8"/>
  <c r="E21" i="8"/>
  <c r="F21" i="8"/>
  <c r="I21" i="8"/>
  <c r="J21" i="8"/>
  <c r="K21" i="8"/>
  <c r="B22" i="8"/>
  <c r="C22" i="8"/>
  <c r="D22" i="8"/>
  <c r="G22" i="8"/>
  <c r="H22" i="8"/>
  <c r="I22" i="8"/>
  <c r="J22" i="8"/>
  <c r="K22" i="8"/>
  <c r="L2" i="8"/>
  <c r="Y9" i="8" s="1"/>
  <c r="L1" i="8"/>
  <c r="P9" i="8" s="1"/>
  <c r="B23" i="6"/>
  <c r="B22" i="6"/>
  <c r="Z9" i="8"/>
  <c r="V1" i="6"/>
  <c r="K20" i="6"/>
  <c r="L19" i="6"/>
  <c r="T3" i="6"/>
  <c r="I20" i="7"/>
  <c r="L9" i="7"/>
  <c r="K9" i="7"/>
  <c r="J9" i="7"/>
  <c r="I9" i="7"/>
  <c r="H9" i="7"/>
  <c r="G9" i="7"/>
  <c r="F9" i="7"/>
  <c r="E9" i="7"/>
  <c r="D9" i="7"/>
  <c r="C9" i="7"/>
  <c r="L8" i="7"/>
  <c r="K8" i="7"/>
  <c r="J8" i="7"/>
  <c r="I8" i="7"/>
  <c r="H8" i="7"/>
  <c r="G8" i="7"/>
  <c r="F8" i="7"/>
  <c r="E8" i="7"/>
  <c r="C8" i="7"/>
  <c r="L7" i="7"/>
  <c r="K7" i="7"/>
  <c r="J7" i="7"/>
  <c r="I7" i="7"/>
  <c r="H7" i="7"/>
  <c r="G7" i="7"/>
  <c r="F7" i="7"/>
  <c r="E7" i="7"/>
  <c r="D7" i="7"/>
  <c r="C7" i="7"/>
  <c r="L6" i="7"/>
  <c r="K6" i="7"/>
  <c r="J6" i="7"/>
  <c r="I6" i="7"/>
  <c r="H6" i="7"/>
  <c r="G6" i="7"/>
  <c r="F6" i="7"/>
  <c r="E6" i="7"/>
  <c r="D6" i="7"/>
  <c r="C6" i="7"/>
  <c r="L5" i="7"/>
  <c r="L11" i="7" s="1"/>
  <c r="K5" i="7"/>
  <c r="K11" i="7" s="1"/>
  <c r="J5" i="7"/>
  <c r="J11" i="7" s="1"/>
  <c r="I5" i="7"/>
  <c r="I11" i="7" s="1"/>
  <c r="H5" i="7"/>
  <c r="H11" i="7" s="1"/>
  <c r="G5" i="7"/>
  <c r="G11" i="7" s="1"/>
  <c r="F5" i="7"/>
  <c r="F11" i="7" s="1"/>
  <c r="E5" i="7"/>
  <c r="E11" i="7" s="1"/>
  <c r="D5" i="7"/>
  <c r="D11" i="7" s="1"/>
  <c r="C5" i="7"/>
  <c r="L4" i="7"/>
  <c r="L10" i="7" s="1"/>
  <c r="K4" i="7"/>
  <c r="K10" i="7" s="1"/>
  <c r="J4" i="7"/>
  <c r="J10" i="7" s="1"/>
  <c r="I4" i="7"/>
  <c r="I10" i="7" s="1"/>
  <c r="H4" i="7"/>
  <c r="H10" i="7" s="1"/>
  <c r="G4" i="7"/>
  <c r="G10" i="7" s="1"/>
  <c r="F4" i="7"/>
  <c r="F10" i="7" s="1"/>
  <c r="E4" i="7"/>
  <c r="E10" i="7" s="1"/>
  <c r="D4" i="7"/>
  <c r="D10" i="7" s="1"/>
  <c r="C4" i="7"/>
  <c r="C10" i="7" s="1"/>
  <c r="M3" i="7"/>
  <c r="M20" i="7" s="1"/>
  <c r="M2" i="7"/>
  <c r="J20" i="7" s="1"/>
  <c r="L10" i="11" l="1"/>
  <c r="L14" i="11"/>
  <c r="L13" i="11"/>
  <c r="L6" i="11"/>
  <c r="L11" i="11"/>
  <c r="L15" i="11"/>
  <c r="L7" i="11"/>
  <c r="L18" i="11"/>
  <c r="O10" i="11" a="1"/>
  <c r="L16" i="11"/>
  <c r="L20" i="11"/>
  <c r="L4" i="11"/>
  <c r="L8" i="11"/>
  <c r="B17" i="11"/>
  <c r="L17" i="11" s="1"/>
  <c r="D19" i="11"/>
  <c r="L19" i="11" s="1"/>
  <c r="L5" i="10"/>
  <c r="L9" i="10"/>
  <c r="L10" i="10"/>
  <c r="L7" i="10"/>
  <c r="L4" i="10"/>
  <c r="L8" i="10"/>
  <c r="L11" i="10"/>
  <c r="O20" i="10" s="1"/>
  <c r="L6" i="10"/>
  <c r="B12" i="10"/>
  <c r="L12" i="10" s="1"/>
  <c r="O21" i="10" s="1"/>
  <c r="B13" i="10"/>
  <c r="L13" i="10" s="1"/>
  <c r="M8" i="7"/>
  <c r="L23" i="7" s="1"/>
  <c r="M9" i="7"/>
  <c r="M21" i="7" s="1"/>
  <c r="M6" i="7"/>
  <c r="J23" i="7" s="1"/>
  <c r="M10" i="7"/>
  <c r="M22" i="7" s="1"/>
  <c r="L7" i="8"/>
  <c r="U9" i="8" s="1"/>
  <c r="L17" i="8"/>
  <c r="Y11" i="8" s="1"/>
  <c r="L9" i="8"/>
  <c r="V10" i="8" s="1"/>
  <c r="L3" i="8"/>
  <c r="Q9" i="8" s="1"/>
  <c r="L4" i="8"/>
  <c r="R9" i="8" s="1"/>
  <c r="L18" i="8"/>
  <c r="Y12" i="8" s="1"/>
  <c r="L19" i="8"/>
  <c r="Y13" i="8" s="1"/>
  <c r="L5" i="8"/>
  <c r="S9" i="8" s="1"/>
  <c r="L8" i="8"/>
  <c r="V9" i="8" s="1"/>
  <c r="L6" i="8"/>
  <c r="T9" i="8" s="1"/>
  <c r="L16" i="8"/>
  <c r="Y10" i="8" s="1"/>
  <c r="L14" i="8"/>
  <c r="V15" i="8" s="1"/>
  <c r="L15" i="8"/>
  <c r="V16" i="8" s="1"/>
  <c r="M11" i="7"/>
  <c r="M23" i="7" s="1"/>
  <c r="K23" i="7"/>
  <c r="L22" i="7"/>
  <c r="I21" i="7"/>
  <c r="M4" i="7"/>
  <c r="M5" i="7"/>
  <c r="H20" i="6"/>
  <c r="C19" i="6"/>
  <c r="G19" i="6"/>
  <c r="B20" i="6"/>
  <c r="C14" i="6"/>
  <c r="D14" i="6"/>
  <c r="E14" i="6"/>
  <c r="F14" i="6"/>
  <c r="G14" i="6"/>
  <c r="H14" i="6"/>
  <c r="I14" i="6"/>
  <c r="J14" i="6"/>
  <c r="K14" i="6"/>
  <c r="C13" i="6"/>
  <c r="D13" i="6"/>
  <c r="E13" i="6"/>
  <c r="F13" i="6"/>
  <c r="G13" i="6"/>
  <c r="H13" i="6"/>
  <c r="I13" i="6"/>
  <c r="J13" i="6"/>
  <c r="K13" i="6"/>
  <c r="C12" i="6"/>
  <c r="D12" i="6"/>
  <c r="E12" i="6"/>
  <c r="F12" i="6"/>
  <c r="L12" i="6" s="1"/>
  <c r="U5" i="6" s="1"/>
  <c r="G12" i="6"/>
  <c r="H12" i="6"/>
  <c r="I12" i="6"/>
  <c r="J12" i="6"/>
  <c r="K12" i="6"/>
  <c r="C11" i="6"/>
  <c r="D11" i="6"/>
  <c r="E11" i="6"/>
  <c r="F11" i="6"/>
  <c r="G11" i="6"/>
  <c r="H11" i="6"/>
  <c r="I11" i="6"/>
  <c r="J11" i="6"/>
  <c r="K11" i="6"/>
  <c r="B14" i="6"/>
  <c r="L14" i="6" s="1"/>
  <c r="U7" i="6" s="1"/>
  <c r="B13" i="6"/>
  <c r="L13" i="6" s="1"/>
  <c r="U6" i="6" s="1"/>
  <c r="B12" i="6"/>
  <c r="B11" i="6"/>
  <c r="L11" i="6" s="1"/>
  <c r="K15" i="6"/>
  <c r="J15" i="6"/>
  <c r="I15" i="6"/>
  <c r="H15" i="6"/>
  <c r="G15" i="6"/>
  <c r="F15" i="6"/>
  <c r="E15" i="6"/>
  <c r="D15" i="6"/>
  <c r="C15" i="6"/>
  <c r="B15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J20" i="6" s="1"/>
  <c r="I8" i="6"/>
  <c r="I20" i="6" s="1"/>
  <c r="H8" i="6"/>
  <c r="G8" i="6"/>
  <c r="G20" i="6" s="1"/>
  <c r="F8" i="6"/>
  <c r="F20" i="6" s="1"/>
  <c r="E8" i="6"/>
  <c r="E20" i="6" s="1"/>
  <c r="D8" i="6"/>
  <c r="D20" i="6" s="1"/>
  <c r="C8" i="6"/>
  <c r="C20" i="6" s="1"/>
  <c r="B8" i="6"/>
  <c r="K7" i="6"/>
  <c r="K19" i="6" s="1"/>
  <c r="J7" i="6"/>
  <c r="J19" i="6" s="1"/>
  <c r="I7" i="6"/>
  <c r="I19" i="6" s="1"/>
  <c r="H7" i="6"/>
  <c r="H19" i="6" s="1"/>
  <c r="G7" i="6"/>
  <c r="F7" i="6"/>
  <c r="F19" i="6" s="1"/>
  <c r="E7" i="6"/>
  <c r="E19" i="6" s="1"/>
  <c r="D7" i="6"/>
  <c r="D19" i="6" s="1"/>
  <c r="C7" i="6"/>
  <c r="B7" i="6"/>
  <c r="B19" i="6" s="1"/>
  <c r="K6" i="6"/>
  <c r="K18" i="6" s="1"/>
  <c r="J6" i="6"/>
  <c r="J18" i="6" s="1"/>
  <c r="I6" i="6"/>
  <c r="I18" i="6" s="1"/>
  <c r="H6" i="6"/>
  <c r="H18" i="6" s="1"/>
  <c r="G6" i="6"/>
  <c r="G18" i="6" s="1"/>
  <c r="F6" i="6"/>
  <c r="F18" i="6" s="1"/>
  <c r="E6" i="6"/>
  <c r="E18" i="6" s="1"/>
  <c r="D6" i="6"/>
  <c r="D18" i="6" s="1"/>
  <c r="C6" i="6"/>
  <c r="C18" i="6" s="1"/>
  <c r="B6" i="6"/>
  <c r="B18" i="6" s="1"/>
  <c r="K5" i="6"/>
  <c r="K17" i="6" s="1"/>
  <c r="J5" i="6"/>
  <c r="J17" i="6" s="1"/>
  <c r="I5" i="6"/>
  <c r="I17" i="6" s="1"/>
  <c r="H5" i="6"/>
  <c r="H17" i="6" s="1"/>
  <c r="G5" i="6"/>
  <c r="G17" i="6" s="1"/>
  <c r="F5" i="6"/>
  <c r="F17" i="6" s="1"/>
  <c r="E5" i="6"/>
  <c r="E17" i="6" s="1"/>
  <c r="D5" i="6"/>
  <c r="D17" i="6" s="1"/>
  <c r="C5" i="6"/>
  <c r="C17" i="6" s="1"/>
  <c r="B5" i="6"/>
  <c r="K4" i="6"/>
  <c r="K16" i="6" s="1"/>
  <c r="J4" i="6"/>
  <c r="J16" i="6" s="1"/>
  <c r="I4" i="6"/>
  <c r="I16" i="6" s="1"/>
  <c r="H4" i="6"/>
  <c r="H16" i="6" s="1"/>
  <c r="G4" i="6"/>
  <c r="G16" i="6" s="1"/>
  <c r="F4" i="6"/>
  <c r="F16" i="6" s="1"/>
  <c r="E4" i="6"/>
  <c r="E16" i="6" s="1"/>
  <c r="D4" i="6"/>
  <c r="D16" i="6" s="1"/>
  <c r="C4" i="6"/>
  <c r="C16" i="6" s="1"/>
  <c r="B4" i="6"/>
  <c r="B16" i="6" s="1"/>
  <c r="L3" i="6"/>
  <c r="L2" i="6"/>
  <c r="O13" i="11" l="1"/>
  <c r="O12" i="11"/>
  <c r="O14" i="11"/>
  <c r="O11" i="11"/>
  <c r="O15" i="11"/>
  <c r="O10" i="11"/>
  <c r="O16" i="11"/>
  <c r="L21" i="7"/>
  <c r="K22" i="7"/>
  <c r="L22" i="8"/>
  <c r="Y16" i="8" s="1"/>
  <c r="L21" i="8"/>
  <c r="Y15" i="8" s="1"/>
  <c r="L20" i="8"/>
  <c r="Y14" i="8" s="1"/>
  <c r="Q19" i="8" s="1" a="1"/>
  <c r="J22" i="7"/>
  <c r="L20" i="7"/>
  <c r="I23" i="7"/>
  <c r="K21" i="7"/>
  <c r="I22" i="7"/>
  <c r="K20" i="7"/>
  <c r="G20" i="7" s="1" a="1"/>
  <c r="J21" i="7"/>
  <c r="U4" i="6"/>
  <c r="T5" i="6"/>
  <c r="L20" i="6"/>
  <c r="L10" i="6"/>
  <c r="L8" i="6"/>
  <c r="L4" i="6"/>
  <c r="L5" i="6"/>
  <c r="L9" i="6"/>
  <c r="L6" i="6"/>
  <c r="L15" i="6"/>
  <c r="L7" i="6"/>
  <c r="T1" i="6" s="1"/>
  <c r="L16" i="6"/>
  <c r="B17" i="6"/>
  <c r="L17" i="6" s="1"/>
  <c r="L18" i="6"/>
  <c r="B11" i="5"/>
  <c r="B7" i="5"/>
  <c r="B6" i="5"/>
  <c r="C10" i="5"/>
  <c r="D10" i="5"/>
  <c r="E10" i="5"/>
  <c r="F10" i="5"/>
  <c r="G10" i="5"/>
  <c r="H10" i="5"/>
  <c r="I10" i="5"/>
  <c r="J10" i="5"/>
  <c r="K10" i="5"/>
  <c r="B10" i="5"/>
  <c r="C9" i="5"/>
  <c r="D9" i="5"/>
  <c r="E9" i="5"/>
  <c r="F9" i="5"/>
  <c r="G9" i="5"/>
  <c r="H9" i="5"/>
  <c r="I9" i="5"/>
  <c r="J9" i="5"/>
  <c r="K9" i="5"/>
  <c r="B9" i="5"/>
  <c r="K11" i="5"/>
  <c r="J11" i="5"/>
  <c r="I11" i="5"/>
  <c r="H11" i="5"/>
  <c r="G11" i="5"/>
  <c r="F11" i="5"/>
  <c r="E11" i="5"/>
  <c r="D11" i="5"/>
  <c r="C11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K6" i="5"/>
  <c r="J6" i="5"/>
  <c r="I6" i="5"/>
  <c r="I14" i="5" s="1"/>
  <c r="H6" i="5"/>
  <c r="G6" i="5"/>
  <c r="F6" i="5"/>
  <c r="E6" i="5"/>
  <c r="D6" i="5"/>
  <c r="C6" i="5"/>
  <c r="K5" i="5"/>
  <c r="K13" i="5" s="1"/>
  <c r="J5" i="5"/>
  <c r="J13" i="5" s="1"/>
  <c r="I5" i="5"/>
  <c r="I13" i="5" s="1"/>
  <c r="H5" i="5"/>
  <c r="H13" i="5" s="1"/>
  <c r="G5" i="5"/>
  <c r="G13" i="5" s="1"/>
  <c r="F5" i="5"/>
  <c r="F13" i="5" s="1"/>
  <c r="E5" i="5"/>
  <c r="E13" i="5" s="1"/>
  <c r="D5" i="5"/>
  <c r="D13" i="5" s="1"/>
  <c r="C5" i="5"/>
  <c r="C13" i="5" s="1"/>
  <c r="B5" i="5"/>
  <c r="B13" i="5" s="1"/>
  <c r="K4" i="5"/>
  <c r="K12" i="5" s="1"/>
  <c r="J4" i="5"/>
  <c r="J12" i="5" s="1"/>
  <c r="I4" i="5"/>
  <c r="I12" i="5" s="1"/>
  <c r="H4" i="5"/>
  <c r="H12" i="5" s="1"/>
  <c r="G4" i="5"/>
  <c r="G12" i="5" s="1"/>
  <c r="F4" i="5"/>
  <c r="F12" i="5" s="1"/>
  <c r="E4" i="5"/>
  <c r="E12" i="5" s="1"/>
  <c r="D4" i="5"/>
  <c r="D12" i="5" s="1"/>
  <c r="C4" i="5"/>
  <c r="C12" i="5" s="1"/>
  <c r="B4" i="5"/>
  <c r="B12" i="5" s="1"/>
  <c r="L3" i="5"/>
  <c r="O19" i="5" s="1"/>
  <c r="L2" i="5"/>
  <c r="K19" i="5" s="1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K8" i="4" s="1"/>
  <c r="J4" i="4"/>
  <c r="J8" i="4" s="1"/>
  <c r="I4" i="4"/>
  <c r="I8" i="4" s="1"/>
  <c r="H4" i="4"/>
  <c r="H8" i="4" s="1"/>
  <c r="G4" i="4"/>
  <c r="G8" i="4" s="1"/>
  <c r="F4" i="4"/>
  <c r="F8" i="4" s="1"/>
  <c r="E4" i="4"/>
  <c r="E8" i="4" s="1"/>
  <c r="D4" i="4"/>
  <c r="D8" i="4" s="1"/>
  <c r="C4" i="4"/>
  <c r="C8" i="4" s="1"/>
  <c r="B4" i="4"/>
  <c r="L4" i="4" s="1"/>
  <c r="L20" i="4" s="1"/>
  <c r="L3" i="4"/>
  <c r="O19" i="4" s="1"/>
  <c r="L2" i="4"/>
  <c r="K20" i="4" s="1"/>
  <c r="I20" i="3"/>
  <c r="C8" i="3"/>
  <c r="D8" i="3"/>
  <c r="E8" i="3"/>
  <c r="F8" i="3"/>
  <c r="G8" i="3"/>
  <c r="H8" i="3"/>
  <c r="I8" i="3"/>
  <c r="J8" i="3"/>
  <c r="K8" i="3"/>
  <c r="B8" i="3"/>
  <c r="L8" i="3" s="1"/>
  <c r="L23" i="3" s="1"/>
  <c r="C7" i="3"/>
  <c r="D7" i="3"/>
  <c r="E7" i="3"/>
  <c r="F7" i="3"/>
  <c r="G7" i="3"/>
  <c r="H7" i="3"/>
  <c r="I7" i="3"/>
  <c r="J7" i="3"/>
  <c r="K7" i="3"/>
  <c r="B7" i="3"/>
  <c r="B9" i="3"/>
  <c r="L9" i="3" s="1"/>
  <c r="M21" i="3" s="1"/>
  <c r="C9" i="3"/>
  <c r="D9" i="3"/>
  <c r="E9" i="3"/>
  <c r="F9" i="3"/>
  <c r="G9" i="3"/>
  <c r="H9" i="3"/>
  <c r="I9" i="3"/>
  <c r="J9" i="3"/>
  <c r="K9" i="3"/>
  <c r="K6" i="3"/>
  <c r="K5" i="3"/>
  <c r="K11" i="3" s="1"/>
  <c r="C5" i="3"/>
  <c r="C11" i="3" s="1"/>
  <c r="J6" i="3"/>
  <c r="I6" i="3"/>
  <c r="H6" i="3"/>
  <c r="G6" i="3"/>
  <c r="F6" i="3"/>
  <c r="E6" i="3"/>
  <c r="D6" i="3"/>
  <c r="C6" i="3"/>
  <c r="B6" i="3"/>
  <c r="J5" i="3"/>
  <c r="J11" i="3" s="1"/>
  <c r="I5" i="3"/>
  <c r="I11" i="3" s="1"/>
  <c r="H5" i="3"/>
  <c r="H11" i="3" s="1"/>
  <c r="G5" i="3"/>
  <c r="G11" i="3" s="1"/>
  <c r="F5" i="3"/>
  <c r="E5" i="3"/>
  <c r="E11" i="3" s="1"/>
  <c r="D5" i="3"/>
  <c r="D11" i="3" s="1"/>
  <c r="B5" i="3"/>
  <c r="B11" i="3" s="1"/>
  <c r="K4" i="3"/>
  <c r="K10" i="3" s="1"/>
  <c r="J4" i="3"/>
  <c r="J10" i="3" s="1"/>
  <c r="I4" i="3"/>
  <c r="I10" i="3" s="1"/>
  <c r="H4" i="3"/>
  <c r="H10" i="3" s="1"/>
  <c r="G4" i="3"/>
  <c r="G10" i="3" s="1"/>
  <c r="F4" i="3"/>
  <c r="F10" i="3" s="1"/>
  <c r="E4" i="3"/>
  <c r="E10" i="3" s="1"/>
  <c r="D4" i="3"/>
  <c r="D10" i="3" s="1"/>
  <c r="C4" i="3"/>
  <c r="C10" i="3" s="1"/>
  <c r="B4" i="3"/>
  <c r="F22" i="11" l="1"/>
  <c r="F23" i="11" s="1"/>
  <c r="E22" i="11"/>
  <c r="E23" i="11" s="1"/>
  <c r="D22" i="11"/>
  <c r="D23" i="11" s="1"/>
  <c r="G22" i="11"/>
  <c r="G23" i="11" s="1"/>
  <c r="K22" i="11"/>
  <c r="K23" i="11" s="1"/>
  <c r="C22" i="11"/>
  <c r="C23" i="11" s="1"/>
  <c r="J22" i="11"/>
  <c r="J23" i="11" s="1"/>
  <c r="B23" i="11"/>
  <c r="H22" i="11"/>
  <c r="H23" i="11" s="1"/>
  <c r="I22" i="11"/>
  <c r="I23" i="11" s="1"/>
  <c r="Q19" i="8"/>
  <c r="Q22" i="8"/>
  <c r="Q24" i="8"/>
  <c r="Q23" i="8"/>
  <c r="Q25" i="8"/>
  <c r="Q20" i="8"/>
  <c r="Q26" i="8"/>
  <c r="Q21" i="8"/>
  <c r="J25" i="8" s="1"/>
  <c r="J26" i="8" s="1"/>
  <c r="G23" i="7"/>
  <c r="G22" i="7"/>
  <c r="G20" i="7"/>
  <c r="G21" i="7"/>
  <c r="L4" i="3"/>
  <c r="K21" i="4"/>
  <c r="L19" i="4"/>
  <c r="T4" i="6"/>
  <c r="U3" i="6"/>
  <c r="L6" i="3"/>
  <c r="M19" i="4"/>
  <c r="B8" i="4"/>
  <c r="L8" i="4" s="1"/>
  <c r="O21" i="4" s="1"/>
  <c r="L5" i="4"/>
  <c r="L6" i="4"/>
  <c r="M21" i="4" s="1"/>
  <c r="U2" i="6"/>
  <c r="O10" i="6" a="1"/>
  <c r="L5" i="3"/>
  <c r="L7" i="3"/>
  <c r="L7" i="4"/>
  <c r="O20" i="4" s="1"/>
  <c r="L9" i="5"/>
  <c r="N22" i="5" s="1"/>
  <c r="L6" i="5"/>
  <c r="N19" i="5" s="1"/>
  <c r="B14" i="5"/>
  <c r="G14" i="5"/>
  <c r="F14" i="5"/>
  <c r="L7" i="5"/>
  <c r="N20" i="5" s="1"/>
  <c r="E14" i="5"/>
  <c r="D14" i="5"/>
  <c r="L8" i="5"/>
  <c r="N21" i="5" s="1"/>
  <c r="K14" i="5"/>
  <c r="C14" i="5"/>
  <c r="J14" i="5"/>
  <c r="H14" i="5"/>
  <c r="L11" i="5"/>
  <c r="O20" i="5" s="1"/>
  <c r="L10" i="5"/>
  <c r="N23" i="5" s="1"/>
  <c r="L12" i="5"/>
  <c r="O21" i="5" s="1"/>
  <c r="L13" i="5"/>
  <c r="O22" i="5" s="1"/>
  <c r="L4" i="5"/>
  <c r="L19" i="5" s="1"/>
  <c r="L5" i="5"/>
  <c r="M19" i="5" s="1"/>
  <c r="F11" i="3"/>
  <c r="L11" i="3" s="1"/>
  <c r="M23" i="3" s="1"/>
  <c r="B10" i="3"/>
  <c r="L10" i="3" s="1"/>
  <c r="M22" i="3" s="1"/>
  <c r="L3" i="3"/>
  <c r="M20" i="3" s="1"/>
  <c r="L2" i="3"/>
  <c r="D25" i="8" l="1"/>
  <c r="D26" i="8" s="1"/>
  <c r="H25" i="8"/>
  <c r="H26" i="8" s="1"/>
  <c r="E25" i="8"/>
  <c r="E26" i="8" s="1"/>
  <c r="F25" i="8"/>
  <c r="F26" i="8" s="1"/>
  <c r="I25" i="8"/>
  <c r="I26" i="8" s="1"/>
  <c r="C25" i="8"/>
  <c r="C26" i="8" s="1"/>
  <c r="B25" i="8"/>
  <c r="B26" i="8" s="1"/>
  <c r="K25" i="8"/>
  <c r="K26" i="8" s="1"/>
  <c r="G25" i="8"/>
  <c r="G26" i="8" s="1"/>
  <c r="I17" i="7"/>
  <c r="I18" i="7" s="1"/>
  <c r="H17" i="7"/>
  <c r="H18" i="7" s="1"/>
  <c r="G17" i="7"/>
  <c r="G18" i="7" s="1"/>
  <c r="F17" i="7"/>
  <c r="F18" i="7" s="1"/>
  <c r="M17" i="7"/>
  <c r="E17" i="7"/>
  <c r="E18" i="7" s="1"/>
  <c r="L17" i="7"/>
  <c r="L18" i="7" s="1"/>
  <c r="D17" i="7"/>
  <c r="D18" i="7" s="1"/>
  <c r="J17" i="7"/>
  <c r="J18" i="7" s="1"/>
  <c r="K17" i="7"/>
  <c r="K18" i="7" s="1"/>
  <c r="C17" i="7"/>
  <c r="C18" i="7" s="1"/>
  <c r="K23" i="3"/>
  <c r="L22" i="3"/>
  <c r="O10" i="6"/>
  <c r="O13" i="6"/>
  <c r="O12" i="6"/>
  <c r="O16" i="6"/>
  <c r="O11" i="6"/>
  <c r="O15" i="6"/>
  <c r="O14" i="6"/>
  <c r="L20" i="3"/>
  <c r="K21" i="3"/>
  <c r="I23" i="3"/>
  <c r="J22" i="3"/>
  <c r="J20" i="3"/>
  <c r="I21" i="3"/>
  <c r="L21" i="3"/>
  <c r="J23" i="3"/>
  <c r="K22" i="3"/>
  <c r="L21" i="4"/>
  <c r="M20" i="4"/>
  <c r="G19" i="4" s="1" a="1"/>
  <c r="K20" i="3"/>
  <c r="J21" i="3"/>
  <c r="I22" i="3"/>
  <c r="L14" i="5"/>
  <c r="O23" i="5" s="1"/>
  <c r="G19" i="5" a="1"/>
  <c r="G19" i="5" s="1"/>
  <c r="I8" i="2"/>
  <c r="J8" i="2"/>
  <c r="C7" i="2"/>
  <c r="D7" i="2"/>
  <c r="E7" i="2"/>
  <c r="F7" i="2"/>
  <c r="G7" i="2"/>
  <c r="H7" i="2"/>
  <c r="I7" i="2"/>
  <c r="J7" i="2"/>
  <c r="K7" i="2"/>
  <c r="B7" i="2"/>
  <c r="C6" i="2"/>
  <c r="D6" i="2"/>
  <c r="E6" i="2"/>
  <c r="F6" i="2"/>
  <c r="G6" i="2"/>
  <c r="H6" i="2"/>
  <c r="I6" i="2"/>
  <c r="J6" i="2"/>
  <c r="K6" i="2"/>
  <c r="B6" i="2"/>
  <c r="C5" i="2"/>
  <c r="D5" i="2"/>
  <c r="E5" i="2"/>
  <c r="F5" i="2"/>
  <c r="G5" i="2"/>
  <c r="H5" i="2"/>
  <c r="I5" i="2"/>
  <c r="J5" i="2"/>
  <c r="K5" i="2"/>
  <c r="B5" i="2"/>
  <c r="C4" i="2"/>
  <c r="C8" i="2" s="1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K8" i="2" s="1"/>
  <c r="B4" i="2"/>
  <c r="L3" i="2"/>
  <c r="L2" i="2"/>
  <c r="L19" i="2" s="1"/>
  <c r="C20" i="7" l="1"/>
  <c r="L26" i="8"/>
  <c r="G21" i="4"/>
  <c r="G20" i="4"/>
  <c r="G19" i="4"/>
  <c r="L4" i="2"/>
  <c r="B8" i="2"/>
  <c r="G20" i="3" a="1"/>
  <c r="L5" i="2"/>
  <c r="M20" i="2" s="1"/>
  <c r="L6" i="2"/>
  <c r="M21" i="2" s="1"/>
  <c r="I22" i="6"/>
  <c r="I23" i="6" s="1"/>
  <c r="S20" i="6"/>
  <c r="AA20" i="6"/>
  <c r="AI20" i="6"/>
  <c r="AQ20" i="6"/>
  <c r="AY20" i="6"/>
  <c r="BG20" i="6"/>
  <c r="BO20" i="6"/>
  <c r="BW20" i="6"/>
  <c r="CE20" i="6"/>
  <c r="CM20" i="6"/>
  <c r="AC20" i="6"/>
  <c r="AS20" i="6"/>
  <c r="BQ20" i="6"/>
  <c r="CG20" i="6"/>
  <c r="V20" i="6"/>
  <c r="AD20" i="6"/>
  <c r="AT20" i="6"/>
  <c r="BJ20" i="6"/>
  <c r="BZ20" i="6"/>
  <c r="E22" i="6"/>
  <c r="E23" i="6" s="1"/>
  <c r="CP20" i="6"/>
  <c r="AE20" i="6"/>
  <c r="AU20" i="6"/>
  <c r="BK20" i="6"/>
  <c r="CA20" i="6"/>
  <c r="F22" i="6"/>
  <c r="F23" i="6" s="1"/>
  <c r="X20" i="6"/>
  <c r="AN20" i="6"/>
  <c r="BD20" i="6"/>
  <c r="BT20" i="6"/>
  <c r="CJ20" i="6"/>
  <c r="G22" i="6"/>
  <c r="G23" i="6" s="1"/>
  <c r="Y20" i="6"/>
  <c r="AO20" i="6"/>
  <c r="BE20" i="6"/>
  <c r="BU20" i="6"/>
  <c r="CK20" i="6"/>
  <c r="H22" i="6"/>
  <c r="H23" i="6" s="1"/>
  <c r="Z20" i="6"/>
  <c r="AP20" i="6"/>
  <c r="BF20" i="6"/>
  <c r="BV20" i="6"/>
  <c r="CL20" i="6"/>
  <c r="J22" i="6"/>
  <c r="J23" i="6" s="1"/>
  <c r="T20" i="6"/>
  <c r="AB20" i="6"/>
  <c r="AJ20" i="6"/>
  <c r="AR20" i="6"/>
  <c r="AZ20" i="6"/>
  <c r="BH20" i="6"/>
  <c r="BP20" i="6"/>
  <c r="BX20" i="6"/>
  <c r="CF20" i="6"/>
  <c r="CN20" i="6"/>
  <c r="C22" i="6"/>
  <c r="C23" i="6" s="1"/>
  <c r="K22" i="6"/>
  <c r="K23" i="6" s="1"/>
  <c r="U20" i="6"/>
  <c r="AK20" i="6"/>
  <c r="BA20" i="6"/>
  <c r="BI20" i="6"/>
  <c r="BY20" i="6"/>
  <c r="CO20" i="6"/>
  <c r="D22" i="6"/>
  <c r="D23" i="6" s="1"/>
  <c r="AL20" i="6"/>
  <c r="BB20" i="6"/>
  <c r="BR20" i="6"/>
  <c r="CH20" i="6"/>
  <c r="W20" i="6"/>
  <c r="AM20" i="6"/>
  <c r="BC20" i="6"/>
  <c r="BS20" i="6"/>
  <c r="CI20" i="6"/>
  <c r="P20" i="6"/>
  <c r="AF20" i="6"/>
  <c r="AV20" i="6"/>
  <c r="BL20" i="6"/>
  <c r="CB20" i="6"/>
  <c r="Q20" i="6"/>
  <c r="AG20" i="6"/>
  <c r="AW20" i="6"/>
  <c r="BM20" i="6"/>
  <c r="CC20" i="6"/>
  <c r="R20" i="6"/>
  <c r="AH20" i="6"/>
  <c r="AX20" i="6"/>
  <c r="BN20" i="6"/>
  <c r="CD20" i="6"/>
  <c r="O20" i="6"/>
  <c r="N20" i="6"/>
  <c r="L7" i="2"/>
  <c r="O20" i="2" s="1"/>
  <c r="G21" i="5"/>
  <c r="G22" i="5"/>
  <c r="G20" i="5"/>
  <c r="G23" i="5"/>
  <c r="L21" i="2"/>
  <c r="K21" i="2"/>
  <c r="L20" i="2"/>
  <c r="M19" i="2"/>
  <c r="K20" i="2"/>
  <c r="L8" i="2"/>
  <c r="O21" i="2" s="1"/>
  <c r="B27" i="5" l="1"/>
  <c r="G20" i="3"/>
  <c r="G21" i="3"/>
  <c r="G23" i="3"/>
  <c r="G22" i="3"/>
  <c r="H27" i="5"/>
  <c r="L27" i="5"/>
  <c r="G23" i="4" a="1"/>
  <c r="J16" i="4"/>
  <c r="B16" i="4"/>
  <c r="I16" i="4"/>
  <c r="H16" i="4"/>
  <c r="D16" i="4"/>
  <c r="G16" i="4"/>
  <c r="F16" i="4"/>
  <c r="E16" i="4"/>
  <c r="A16" i="4"/>
  <c r="C16" i="4"/>
  <c r="E27" i="5"/>
  <c r="F27" i="5"/>
  <c r="G19" i="2" a="1"/>
  <c r="G20" i="2" s="1"/>
  <c r="J27" i="5"/>
  <c r="I27" i="5"/>
  <c r="G27" i="5"/>
  <c r="C27" i="5"/>
  <c r="K27" i="5"/>
  <c r="D27" i="5"/>
  <c r="G25" i="4" l="1"/>
  <c r="G23" i="4"/>
  <c r="G24" i="4"/>
  <c r="G21" i="2"/>
  <c r="G19" i="2"/>
  <c r="K16" i="2" s="1"/>
  <c r="L17" i="3"/>
  <c r="J17" i="3"/>
  <c r="C17" i="3"/>
  <c r="K17" i="3"/>
  <c r="D17" i="3"/>
  <c r="B17" i="3"/>
  <c r="E17" i="3"/>
  <c r="H17" i="3"/>
  <c r="F17" i="3"/>
  <c r="G17" i="3"/>
  <c r="I17" i="3"/>
  <c r="C16" i="2"/>
  <c r="C17" i="2" s="1"/>
  <c r="A16" i="2"/>
  <c r="A17" i="2" s="1"/>
  <c r="D16" i="2"/>
  <c r="D17" i="2" s="1"/>
  <c r="E16" i="2"/>
  <c r="E17" i="2" s="1"/>
  <c r="F16" i="2"/>
  <c r="F17" i="2" s="1"/>
  <c r="I16" i="2" l="1"/>
  <c r="I17" i="2" s="1"/>
  <c r="H16" i="2"/>
  <c r="H17" i="2" s="1"/>
  <c r="J16" i="2"/>
  <c r="J17" i="2" s="1"/>
  <c r="G16" i="2"/>
  <c r="G17" i="2" s="1"/>
  <c r="B16" i="2"/>
  <c r="B17" i="2" s="1"/>
  <c r="G19" i="10" a="1"/>
  <c r="G20" i="10" s="1"/>
  <c r="G19" i="10" l="1"/>
  <c r="G22" i="10"/>
  <c r="G23" i="10"/>
  <c r="G21" i="10"/>
  <c r="C27" i="10" l="1"/>
  <c r="H27" i="10"/>
  <c r="E27" i="10"/>
  <c r="F27" i="10"/>
  <c r="D27" i="10"/>
  <c r="J27" i="10"/>
  <c r="I27" i="10"/>
  <c r="K27" i="10"/>
  <c r="B27" i="10"/>
</calcChain>
</file>

<file path=xl/comments1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<sst xmlns="http://schemas.openxmlformats.org/spreadsheetml/2006/main" count="219" uniqueCount="47">
  <si>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</si>
  <si>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</si>
  <si>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</si>
  <si>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</si>
  <si>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</si>
  <si>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</si>
  <si>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</si>
  <si>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</si>
  <si>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</si>
  <si>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</si>
  <si>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</si>
  <si>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</si>
  <si>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</si>
  <si>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</si>
  <si>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</si>
  <si>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</si>
  <si>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</si>
  <si>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</si>
  <si>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</si>
  <si>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</si>
  <si>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</si>
  <si>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</si>
  <si>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</si>
  <si>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</si>
  <si>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</si>
  <si>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</si>
  <si>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</si>
  <si>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</si>
  <si>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</si>
  <si>
    <t>Q</t>
  </si>
  <si>
    <t>A</t>
  </si>
  <si>
    <t>проверка</t>
  </si>
  <si>
    <t>yx^7</t>
  </si>
  <si>
    <t>x^13</t>
  </si>
  <si>
    <t>x^14</t>
  </si>
  <si>
    <t>h</t>
  </si>
  <si>
    <t>x0</t>
  </si>
  <si>
    <t>x1</t>
  </si>
  <si>
    <t>x2</t>
  </si>
  <si>
    <t>x3</t>
  </si>
  <si>
    <t>x4</t>
  </si>
  <si>
    <t>x5</t>
  </si>
  <si>
    <t>x6</t>
  </si>
  <si>
    <t>x7</t>
  </si>
  <si>
    <t>yx2</t>
  </si>
  <si>
    <t>yx3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</si>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</sst>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59388243432948"/>
          <c:y val="8.351489887293502E-2"/>
          <c:w val="0.62649778363726194"/>
          <c:h val="0.80506746950748809"/>
        </c:manualLayout>
      </c:layout>
      <c:scatterChart>
        <c:scatterStyle val="lineMarker"/>
        <c:varyColors val="0"/>
        <c:ser>
          <c:idx val="0"/>
          <c:order val="0"/>
          <c:tx>
            <c:v>исходные</c:v>
          </c:tx>
          <c:spPr>
            <a:ln w="19050">
              <a:noFill/>
            </a:ln>
          </c:spPr>
          <c:xVal>
            <c:numRef>
              <c:f>'задача 1(квадрат)'!$B$2:$K$2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1(квадрат)'!$B$3:$K$3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4976-965C-3E38C55DF59B}"/>
            </c:ext>
          </c:extLst>
        </c:ser>
        <c:ser>
          <c:idx val="1"/>
          <c:order val="1"/>
          <c:tx>
            <c:v>полученные</c:v>
          </c:tx>
          <c:spPr>
            <a:ln w="22225">
              <a:solidFill>
                <a:srgbClr val="70AD47"/>
              </a:solidFill>
            </a:ln>
          </c:spPr>
          <c:marker>
            <c:symbol val="none"/>
          </c:marker>
          <c:xVal>
            <c:numRef>
              <c:f>'задача 1(квадрат)'!$A$15:$K$15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1(квадрат)'!$A$16:$K$16</c:f>
              <c:numCache>
                <c:formatCode>General</c:formatCode>
                <c:ptCount val="11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  <c:pt idx="10">
                  <c:v>4842.316302283687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D-4976-965C-3E38C55D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1904"/>
        <c:axId val="51072000"/>
      </c:scatterChart>
      <c:valAx>
        <c:axId val="51131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59846623323182"/>
              <c:y val="0.908999845607534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072000"/>
        <c:crosses val="autoZero"/>
        <c:crossBetween val="midCat"/>
      </c:valAx>
      <c:valAx>
        <c:axId val="51072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7663818698679925E-2"/>
              <c:y val="1.505820595954917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131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7790581501399E-2"/>
          <c:y val="9.7222222222222224E-2"/>
          <c:w val="0.837134082130645"/>
          <c:h val="0.69720691163604553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1(куб)'!$C$2:$L$2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1(куб)'!$C$3:$L$3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346-B5D3-4237661816AE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1(куб)'!$C$16:$M$16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1(куб)'!$C$17:$M$17</c:f>
              <c:numCache>
                <c:formatCode>General</c:formatCode>
                <c:ptCount val="11"/>
                <c:pt idx="0">
                  <c:v>10.513532080899687</c:v>
                </c:pt>
                <c:pt idx="1">
                  <c:v>89.375965440499584</c:v>
                </c:pt>
                <c:pt idx="2">
                  <c:v>358.7205325902421</c:v>
                </c:pt>
                <c:pt idx="3">
                  <c:v>638.80711435469539</c:v>
                </c:pt>
                <c:pt idx="4">
                  <c:v>999.1708661903657</c:v>
                </c:pt>
                <c:pt idx="5">
                  <c:v>1439.6903656454108</c:v>
                </c:pt>
                <c:pt idx="6">
                  <c:v>1960.244190267988</c:v>
                </c:pt>
                <c:pt idx="7">
                  <c:v>2560.710917606255</c:v>
                </c:pt>
                <c:pt idx="8">
                  <c:v>3240.9691252083694</c:v>
                </c:pt>
                <c:pt idx="9">
                  <c:v>4000.8973906224887</c:v>
                </c:pt>
                <c:pt idx="10">
                  <c:v>4840.3742913967699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346-B5D3-423766181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60463"/>
        <c:axId val="2017862127"/>
      </c:scatterChart>
      <c:valAx>
        <c:axId val="201786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347155537169158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2127"/>
        <c:crosses val="autoZero"/>
        <c:crossBetween val="midCat"/>
      </c:valAx>
      <c:valAx>
        <c:axId val="20178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149007952008952E-2"/>
              <c:y val="1.2480679498396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8974046998264"/>
          <c:y val="0.13946704578594343"/>
          <c:w val="0.30166298276777098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76"/>
          <c:y val="2.77777777777777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1984748774116"/>
          <c:y val="4.1904592197040694E-2"/>
          <c:w val="0.87753018372703406"/>
          <c:h val="0.614984324876057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7856"/>
        <c:axId val="133819392"/>
      </c:lineChart>
      <c:catAx>
        <c:axId val="1338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9392"/>
        <c:crosses val="autoZero"/>
        <c:auto val="1"/>
        <c:lblAlgn val="ctr"/>
        <c:lblOffset val="100"/>
        <c:noMultiLvlLbl val="0"/>
      </c:catAx>
      <c:valAx>
        <c:axId val="1338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604631</xdr:colOff>
      <xdr:row>21</xdr:row>
      <xdr:rowOff>91110</xdr:rowOff>
    </xdr:from>
    <xdr:to>
      <xdr:col>14</xdr:col>
      <xdr:colOff>609071</xdr:colOff>
      <xdr:row>32</xdr:row>
      <xdr:rowOff>14658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07935" y="4091610"/>
          <a:ext cx="4228571" cy="2019048"/>
        </a:xfrm>
        <a:prstGeom prst="rect">
          <a:avLst/>
        </a:prstGeom>
      </xdr:spPr>
    </xdr:pic>
    <xdr:clientData/>
  </xdr:twoCellAnchor>
  <xdr:twoCellAnchor>
    <xdr:from>
      <xdr:col>14</xdr:col>
      <xdr:colOff>309769</xdr:colOff>
      <xdr:row>0</xdr:row>
      <xdr:rowOff>84068</xdr:rowOff>
    </xdr:from>
    <xdr:to>
      <xdr:col>22</xdr:col>
      <xdr:colOff>119269</xdr:colOff>
      <xdr:row>17</xdr:row>
      <xdr:rowOff>84068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578509</xdr:colOff>
      <xdr:row>0</xdr:row>
      <xdr:rowOff>36795</xdr:rowOff>
    </xdr:from>
    <xdr:to>
      <xdr:col>22</xdr:col>
      <xdr:colOff>275175</xdr:colOff>
      <xdr:row>14</xdr:row>
      <xdr:rowOff>112995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88025</xdr:colOff>
      <xdr:row>28</xdr:row>
      <xdr:rowOff>120866</xdr:rowOff>
    </xdr:from>
    <xdr:ext cx="3754821" cy="1968065"/>
    <xdr:sp macro="" textlink="">
      <xdr:nvSpPr>
        <xdr:cNvPr id="12" name="TextBox 11"/>
        <xdr:cNvSpPr txBox="1"/>
      </xdr:nvSpPr>
      <xdr:spPr>
        <a:xfrm>
          <a:off x="8029904" y="5468004"/>
          <a:ext cx="3754821" cy="1968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ru-RU" sz="1100" i="0">
              <a:latin typeface="Cambria Math" panose="02040503050406030204" pitchFamily="18" charset="0"/>
            </a:rPr>
            <a:t>{█(</a:t>
          </a:r>
          <a:r>
            <a:rPr lang="en-US" sz="1100" b="0" i="0">
              <a:latin typeface="Cambria Math" panose="02040503050406030204" pitchFamily="18" charset="0"/>
            </a:rPr>
            <a:t>𝑎𝑛+𝑏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+𝑝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=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𝑦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_𝑖 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∑_(𝑖=1)^𝑛▒𝑥_𝑖^2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∑_(𝑖=1)^𝑛▒〖𝑥_𝑖^3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)┤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selection activeCell="Q22" sqref="Q22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 x14ac:dyDescent="0.25">
      <c r="L1" t="s">
        <v>4</v>
      </c>
      <c r="N1" t="s">
        <v>2</v>
      </c>
    </row>
    <row r="2" spans="1:14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 x14ac:dyDescent="0.25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7" spans="1:15" x14ac:dyDescent="0.25">
      <c r="A17">
        <f>(B3-A16)^2</f>
        <v>1.4897598140185036E-3</v>
      </c>
      <c r="B17">
        <f t="shared" ref="B17:J17" si="7">(C3-B16)^2</f>
        <v>0.37194542448313428</v>
      </c>
      <c r="C17">
        <f t="shared" si="7"/>
        <v>7.1984475607703852E-2</v>
      </c>
      <c r="D17">
        <f t="shared" si="7"/>
        <v>1.4652419567115953</v>
      </c>
      <c r="E17">
        <f t="shared" si="7"/>
        <v>0.38685447923510025</v>
      </c>
      <c r="F17">
        <f t="shared" si="7"/>
        <v>2.1637087525729757</v>
      </c>
      <c r="G17">
        <f t="shared" si="7"/>
        <v>1.4658774450182659</v>
      </c>
      <c r="H17">
        <f t="shared" si="7"/>
        <v>3.1224451631915295</v>
      </c>
      <c r="I17">
        <f t="shared" si="7"/>
        <v>0.64324451598275278</v>
      </c>
      <c r="J17">
        <f t="shared" si="7"/>
        <v>0.24648651500993113</v>
      </c>
      <c r="K17" s="21">
        <f>MAX(A17:J17)</f>
        <v>3.1224451631915295</v>
      </c>
    </row>
    <row r="19" spans="1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1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1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opLeftCell="B16" zoomScale="130" zoomScaleNormal="130" workbookViewId="0">
      <selection activeCell="M6" sqref="M6"/>
    </sheetView>
  </sheetViews>
  <sheetFormatPr defaultRowHeight="15" x14ac:dyDescent="0.25"/>
  <cols>
    <col min="4" max="4" width="10.85546875" bestFit="1" customWidth="1"/>
    <col min="13" max="13" width="13.140625" bestFit="1" customWidth="1"/>
  </cols>
  <sheetData>
    <row r="1" spans="1:14" x14ac:dyDescent="0.25">
      <c r="M1" t="s">
        <v>4</v>
      </c>
      <c r="N1" t="s">
        <v>3</v>
      </c>
    </row>
    <row r="2" spans="1:14" x14ac:dyDescent="0.25">
      <c r="A2" t="s">
        <v>0</v>
      </c>
      <c r="B2" t="s">
        <v>0</v>
      </c>
      <c r="C2">
        <v>10</v>
      </c>
      <c r="D2">
        <v>30</v>
      </c>
      <c r="E2">
        <v>60</v>
      </c>
      <c r="F2">
        <v>80</v>
      </c>
      <c r="G2">
        <v>100</v>
      </c>
      <c r="H2">
        <v>120</v>
      </c>
      <c r="I2">
        <v>140</v>
      </c>
      <c r="J2">
        <v>160</v>
      </c>
      <c r="K2">
        <v>180</v>
      </c>
      <c r="L2">
        <v>200</v>
      </c>
      <c r="M2">
        <f>SUM(C2:L2)</f>
        <v>1080</v>
      </c>
      <c r="N2">
        <v>10</v>
      </c>
    </row>
    <row r="3" spans="1:14" x14ac:dyDescent="0.25">
      <c r="A3" t="s">
        <v>1</v>
      </c>
      <c r="B3" t="s">
        <v>1</v>
      </c>
      <c r="C3">
        <v>10</v>
      </c>
      <c r="D3">
        <v>90.2</v>
      </c>
      <c r="E3">
        <v>359</v>
      </c>
      <c r="F3">
        <v>638</v>
      </c>
      <c r="G3">
        <v>999.9</v>
      </c>
      <c r="H3">
        <v>1438</v>
      </c>
      <c r="I3">
        <v>1961</v>
      </c>
      <c r="J3">
        <v>2562</v>
      </c>
      <c r="K3">
        <v>3240</v>
      </c>
      <c r="L3">
        <v>4001</v>
      </c>
      <c r="M3">
        <f>SUM(C3:L3)</f>
        <v>15299.1</v>
      </c>
    </row>
    <row r="4" spans="1:14" x14ac:dyDescent="0.25">
      <c r="A4" t="s">
        <v>5</v>
      </c>
      <c r="B4" t="s">
        <v>38</v>
      </c>
      <c r="C4">
        <f>POWER(C2,2)</f>
        <v>100</v>
      </c>
      <c r="D4">
        <f t="shared" ref="D4:L4" si="0">POWER(D2,2)</f>
        <v>900</v>
      </c>
      <c r="E4">
        <f t="shared" si="0"/>
        <v>3600</v>
      </c>
      <c r="F4">
        <f t="shared" si="0"/>
        <v>6400</v>
      </c>
      <c r="G4">
        <f t="shared" si="0"/>
        <v>10000</v>
      </c>
      <c r="H4">
        <f t="shared" si="0"/>
        <v>14400</v>
      </c>
      <c r="I4">
        <f t="shared" si="0"/>
        <v>19600</v>
      </c>
      <c r="J4">
        <f t="shared" si="0"/>
        <v>25600</v>
      </c>
      <c r="K4">
        <f t="shared" si="0"/>
        <v>32400</v>
      </c>
      <c r="L4">
        <f t="shared" si="0"/>
        <v>40000</v>
      </c>
      <c r="M4">
        <f t="shared" ref="M4:M10" si="1">SUM(C4:L4)</f>
        <v>153000</v>
      </c>
    </row>
    <row r="5" spans="1:14" x14ac:dyDescent="0.25">
      <c r="A5" t="s">
        <v>6</v>
      </c>
      <c r="B5" t="s">
        <v>39</v>
      </c>
      <c r="C5">
        <f>POWER(C2,3)</f>
        <v>1000</v>
      </c>
      <c r="D5">
        <f>POWER(D2,3)</f>
        <v>27000</v>
      </c>
      <c r="E5">
        <f t="shared" ref="E5:K5" si="2">POWER(E2,3)</f>
        <v>216000</v>
      </c>
      <c r="F5">
        <f t="shared" si="2"/>
        <v>512000</v>
      </c>
      <c r="G5">
        <f t="shared" si="2"/>
        <v>1000000</v>
      </c>
      <c r="H5">
        <f t="shared" si="2"/>
        <v>1728000</v>
      </c>
      <c r="I5">
        <f t="shared" si="2"/>
        <v>2744000</v>
      </c>
      <c r="J5">
        <f t="shared" si="2"/>
        <v>4096000</v>
      </c>
      <c r="K5">
        <f t="shared" si="2"/>
        <v>5832000</v>
      </c>
      <c r="L5">
        <f>POWER(L2,3)</f>
        <v>8000000</v>
      </c>
      <c r="M5">
        <f t="shared" si="1"/>
        <v>24156000</v>
      </c>
    </row>
    <row r="6" spans="1:14" x14ac:dyDescent="0.25">
      <c r="A6" t="s">
        <v>9</v>
      </c>
      <c r="B6" t="s">
        <v>40</v>
      </c>
      <c r="C6">
        <f>POWER(C2,4)</f>
        <v>10000</v>
      </c>
      <c r="D6">
        <f t="shared" ref="D6:K6" si="3">POWER(D2,4)</f>
        <v>810000</v>
      </c>
      <c r="E6">
        <f t="shared" si="3"/>
        <v>12960000</v>
      </c>
      <c r="F6">
        <f t="shared" si="3"/>
        <v>40960000</v>
      </c>
      <c r="G6">
        <f t="shared" si="3"/>
        <v>100000000</v>
      </c>
      <c r="H6">
        <f t="shared" si="3"/>
        <v>207360000</v>
      </c>
      <c r="I6">
        <f t="shared" si="3"/>
        <v>384160000</v>
      </c>
      <c r="J6">
        <f t="shared" si="3"/>
        <v>655360000</v>
      </c>
      <c r="K6">
        <f t="shared" si="3"/>
        <v>1049760000</v>
      </c>
      <c r="L6">
        <f>POWER(L2,4)</f>
        <v>1600000000</v>
      </c>
      <c r="M6">
        <f t="shared" si="1"/>
        <v>4051380000</v>
      </c>
    </row>
    <row r="7" spans="1:14" x14ac:dyDescent="0.25">
      <c r="A7" t="s">
        <v>13</v>
      </c>
      <c r="B7" t="s">
        <v>41</v>
      </c>
      <c r="C7">
        <f>POWER(C2,5)</f>
        <v>100000</v>
      </c>
      <c r="D7">
        <f t="shared" ref="D7:L7" si="4">POWER(D2,5)</f>
        <v>24300000</v>
      </c>
      <c r="E7">
        <f t="shared" si="4"/>
        <v>777600000</v>
      </c>
      <c r="F7">
        <f t="shared" si="4"/>
        <v>3276800000</v>
      </c>
      <c r="G7">
        <f t="shared" si="4"/>
        <v>10000000000</v>
      </c>
      <c r="H7">
        <f t="shared" si="4"/>
        <v>24883200000</v>
      </c>
      <c r="I7">
        <f t="shared" si="4"/>
        <v>53782400000</v>
      </c>
      <c r="J7">
        <f t="shared" si="4"/>
        <v>104857600000</v>
      </c>
      <c r="K7">
        <f t="shared" si="4"/>
        <v>188956800000</v>
      </c>
      <c r="L7">
        <f t="shared" si="4"/>
        <v>320000000000</v>
      </c>
      <c r="M7">
        <f>SUM(C7:L7)</f>
        <v>706558800000</v>
      </c>
    </row>
    <row r="8" spans="1:14" x14ac:dyDescent="0.25">
      <c r="A8" t="s">
        <v>14</v>
      </c>
      <c r="B8" t="s">
        <v>42</v>
      </c>
      <c r="C8">
        <f>POWER(C2,6)</f>
        <v>1000000</v>
      </c>
      <c r="D8">
        <f>POWER(D2,6)</f>
        <v>729000000</v>
      </c>
      <c r="E8">
        <f t="shared" ref="D8:L8" si="5">POWER(E2,6)</f>
        <v>46656000000</v>
      </c>
      <c r="F8">
        <f t="shared" si="5"/>
        <v>262144000000</v>
      </c>
      <c r="G8">
        <f t="shared" si="5"/>
        <v>1000000000000</v>
      </c>
      <c r="H8">
        <f t="shared" si="5"/>
        <v>2985984000000</v>
      </c>
      <c r="I8">
        <f t="shared" si="5"/>
        <v>7529536000000</v>
      </c>
      <c r="J8">
        <f t="shared" si="5"/>
        <v>16777216000000</v>
      </c>
      <c r="K8">
        <f t="shared" si="5"/>
        <v>34012224000000</v>
      </c>
      <c r="L8">
        <f t="shared" si="5"/>
        <v>64000000000000</v>
      </c>
      <c r="M8">
        <f t="shared" si="1"/>
        <v>126614490000000</v>
      </c>
    </row>
    <row r="9" spans="1:14" x14ac:dyDescent="0.25">
      <c r="A9" t="s">
        <v>7</v>
      </c>
      <c r="B9" t="s">
        <v>7</v>
      </c>
      <c r="C9">
        <f t="shared" ref="C9:K9" si="6">C3 * C2</f>
        <v>100</v>
      </c>
      <c r="D9">
        <f t="shared" si="6"/>
        <v>2706</v>
      </c>
      <c r="E9">
        <f t="shared" si="6"/>
        <v>21540</v>
      </c>
      <c r="F9">
        <f t="shared" si="6"/>
        <v>51040</v>
      </c>
      <c r="G9">
        <f t="shared" si="6"/>
        <v>99990</v>
      </c>
      <c r="H9">
        <f t="shared" si="6"/>
        <v>172560</v>
      </c>
      <c r="I9">
        <f t="shared" si="6"/>
        <v>274540</v>
      </c>
      <c r="J9">
        <f t="shared" si="6"/>
        <v>409920</v>
      </c>
      <c r="K9">
        <f t="shared" si="6"/>
        <v>583200</v>
      </c>
      <c r="L9">
        <f>L3 * L2</f>
        <v>800200</v>
      </c>
      <c r="M9">
        <f t="shared" si="1"/>
        <v>2415796</v>
      </c>
    </row>
    <row r="10" spans="1:14" x14ac:dyDescent="0.25">
      <c r="A10" t="s">
        <v>8</v>
      </c>
      <c r="B10" t="s">
        <v>44</v>
      </c>
      <c r="C10">
        <f>C4*C3</f>
        <v>1000</v>
      </c>
      <c r="D10">
        <f t="shared" ref="D10:K10" si="7">D4*D3</f>
        <v>81180</v>
      </c>
      <c r="E10">
        <f t="shared" si="7"/>
        <v>1292400</v>
      </c>
      <c r="F10">
        <f t="shared" si="7"/>
        <v>4083200</v>
      </c>
      <c r="G10">
        <f t="shared" si="7"/>
        <v>9999000</v>
      </c>
      <c r="H10">
        <f t="shared" si="7"/>
        <v>20707200</v>
      </c>
      <c r="I10">
        <f t="shared" si="7"/>
        <v>38435600</v>
      </c>
      <c r="J10">
        <f t="shared" si="7"/>
        <v>65587200</v>
      </c>
      <c r="K10">
        <f t="shared" si="7"/>
        <v>104976000</v>
      </c>
      <c r="L10">
        <f>L4*L3</f>
        <v>160040000</v>
      </c>
      <c r="M10">
        <f t="shared" si="1"/>
        <v>405202780</v>
      </c>
    </row>
    <row r="11" spans="1:14" x14ac:dyDescent="0.25">
      <c r="A11" t="s">
        <v>15</v>
      </c>
      <c r="B11" t="s">
        <v>45</v>
      </c>
      <c r="C11">
        <f>C3*C5</f>
        <v>10000</v>
      </c>
      <c r="D11">
        <f t="shared" ref="D11:L11" si="8">D3*D5</f>
        <v>2435400</v>
      </c>
      <c r="E11">
        <f t="shared" si="8"/>
        <v>77544000</v>
      </c>
      <c r="F11">
        <f t="shared" si="8"/>
        <v>326656000</v>
      </c>
      <c r="G11">
        <f t="shared" si="8"/>
        <v>999900000</v>
      </c>
      <c r="H11">
        <f t="shared" si="8"/>
        <v>2484864000</v>
      </c>
      <c r="I11">
        <f t="shared" si="8"/>
        <v>5380984000</v>
      </c>
      <c r="J11">
        <f t="shared" si="8"/>
        <v>10493952000</v>
      </c>
      <c r="K11">
        <f t="shared" si="8"/>
        <v>18895680000</v>
      </c>
      <c r="L11">
        <f t="shared" si="8"/>
        <v>32008000000</v>
      </c>
      <c r="M11">
        <f>SUM(C11:L11)</f>
        <v>70670025400</v>
      </c>
    </row>
    <row r="16" spans="1:14" x14ac:dyDescent="0.25">
      <c r="A16" t="s">
        <v>0</v>
      </c>
      <c r="B16" t="s">
        <v>0</v>
      </c>
      <c r="C16">
        <v>10</v>
      </c>
      <c r="D16">
        <v>30</v>
      </c>
      <c r="E16">
        <v>60</v>
      </c>
      <c r="F16">
        <v>80</v>
      </c>
      <c r="G16">
        <v>100</v>
      </c>
      <c r="H16">
        <v>120</v>
      </c>
      <c r="I16">
        <v>140</v>
      </c>
      <c r="J16">
        <v>160</v>
      </c>
      <c r="K16">
        <v>180</v>
      </c>
      <c r="L16">
        <v>200</v>
      </c>
      <c r="M16">
        <v>220</v>
      </c>
    </row>
    <row r="17" spans="1:13" x14ac:dyDescent="0.25">
      <c r="A17" t="s">
        <v>1</v>
      </c>
      <c r="B17" t="s">
        <v>1</v>
      </c>
      <c r="C17">
        <f>$G$20 + $G$21* C16 + $G$22 * POWER(C16,2) + $G$23 * POWER(C16,3)</f>
        <v>10.513532080899687</v>
      </c>
      <c r="D17">
        <f t="shared" ref="D17:M17" si="9">$G$20 + $G$21* D16 + $G$22 * POWER(D16,2) + $G$23 * POWER(D16,3)</f>
        <v>89.375965440499584</v>
      </c>
      <c r="E17">
        <f t="shared" si="9"/>
        <v>358.7205325902421</v>
      </c>
      <c r="F17">
        <f t="shared" si="9"/>
        <v>638.80711435469539</v>
      </c>
      <c r="G17">
        <f t="shared" si="9"/>
        <v>999.1708661903657</v>
      </c>
      <c r="H17">
        <f t="shared" si="9"/>
        <v>1439.6903656454108</v>
      </c>
      <c r="I17">
        <f t="shared" si="9"/>
        <v>1960.244190267988</v>
      </c>
      <c r="J17">
        <f t="shared" si="9"/>
        <v>2560.710917606255</v>
      </c>
      <c r="K17">
        <f t="shared" si="9"/>
        <v>3240.9691252083694</v>
      </c>
      <c r="L17">
        <f t="shared" si="9"/>
        <v>4000.8973906224887</v>
      </c>
      <c r="M17">
        <f t="shared" si="9"/>
        <v>4840.3742913967699</v>
      </c>
    </row>
    <row r="18" spans="1:13" x14ac:dyDescent="0.25">
      <c r="A18" t="s">
        <v>29</v>
      </c>
      <c r="B18" t="s">
        <v>29</v>
      </c>
      <c r="C18">
        <f t="shared" ref="C18:L18" si="10">(C17 - C3)^2</f>
        <v>0.26371519811316224</v>
      </c>
      <c r="D18">
        <f t="shared" si="10"/>
        <v>0.6790329552510489</v>
      </c>
      <c r="E18">
        <f t="shared" si="10"/>
        <v>7.8102033116789468E-2</v>
      </c>
      <c r="F18">
        <f t="shared" si="10"/>
        <v>0.65143358155534981</v>
      </c>
      <c r="G18">
        <f t="shared" si="10"/>
        <v>0.53163611235179409</v>
      </c>
      <c r="H18">
        <f t="shared" si="10"/>
        <v>2.8573360151850471</v>
      </c>
      <c r="I18">
        <f t="shared" si="10"/>
        <v>0.57124835100411109</v>
      </c>
      <c r="J18">
        <f t="shared" si="10"/>
        <v>1.6617334178634624</v>
      </c>
      <c r="K18">
        <f t="shared" si="10"/>
        <v>0.93920366949704326</v>
      </c>
      <c r="L18">
        <f t="shared" si="10"/>
        <v>1.052868435325059E-2</v>
      </c>
    </row>
    <row r="19" spans="1:13" ht="15.75" thickBot="1" x14ac:dyDescent="0.3">
      <c r="C19" t="s">
        <v>46</v>
      </c>
    </row>
    <row r="20" spans="1:13" x14ac:dyDescent="0.25">
      <c r="C20" s="21">
        <f>MAX(C18:L18)</f>
        <v>2.8573360151850471</v>
      </c>
      <c r="F20" t="s">
        <v>10</v>
      </c>
      <c r="G20">
        <f t="array" ref="G20:G23">MMULT(MINVERSE(I20:L23),M20:M23)</f>
        <v>1.338032242609188</v>
      </c>
      <c r="I20" s="2">
        <f>N2</f>
        <v>10</v>
      </c>
      <c r="J20" s="3">
        <f>M2</f>
        <v>1080</v>
      </c>
      <c r="K20" s="3">
        <f>M4</f>
        <v>153000</v>
      </c>
      <c r="L20" s="12">
        <f>M5</f>
        <v>24156000</v>
      </c>
      <c r="M20" s="4">
        <f>M3</f>
        <v>15299.1</v>
      </c>
    </row>
    <row r="21" spans="1:13" x14ac:dyDescent="0.25">
      <c r="F21" t="s">
        <v>11</v>
      </c>
      <c r="G21">
        <v>-9.1732801211946935E-2</v>
      </c>
      <c r="I21" s="5">
        <f>M2</f>
        <v>1080</v>
      </c>
      <c r="J21" s="6">
        <f>M4</f>
        <v>153000</v>
      </c>
      <c r="K21" s="6">
        <f>M5</f>
        <v>24156000</v>
      </c>
      <c r="L21" s="11">
        <f>M6</f>
        <v>4051380000</v>
      </c>
      <c r="M21" s="7">
        <f>M9</f>
        <v>2415796</v>
      </c>
    </row>
    <row r="22" spans="1:13" x14ac:dyDescent="0.25">
      <c r="F22" t="s">
        <v>12</v>
      </c>
      <c r="G22">
        <v>0.10095357484823353</v>
      </c>
      <c r="I22" s="5">
        <f>M4</f>
        <v>153000</v>
      </c>
      <c r="J22" s="6">
        <f>M5</f>
        <v>24156000</v>
      </c>
      <c r="K22" s="6">
        <f>M6</f>
        <v>4051380000</v>
      </c>
      <c r="L22" s="11">
        <f>M7</f>
        <v>706558800000</v>
      </c>
      <c r="M22" s="7">
        <f>M10</f>
        <v>405202780</v>
      </c>
    </row>
    <row r="23" spans="1:13" ht="15.75" thickBot="1" x14ac:dyDescent="0.3">
      <c r="F23" t="s">
        <v>16</v>
      </c>
      <c r="G23">
        <v>-2.529634413384052E-6</v>
      </c>
      <c r="I23" s="8">
        <f>M5</f>
        <v>24156000</v>
      </c>
      <c r="J23" s="9">
        <f>M6</f>
        <v>4051380000</v>
      </c>
      <c r="K23" s="9">
        <f>M7</f>
        <v>706558800000</v>
      </c>
      <c r="L23" s="13">
        <f>M8</f>
        <v>126614490000000</v>
      </c>
      <c r="M23" s="10">
        <f>M11</f>
        <v>70670025400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activeCell="B30" sqref="B30"/>
    </sheetView>
  </sheetViews>
  <sheetFormatPr defaultRowHeight="15" x14ac:dyDescent="0.25"/>
  <cols>
    <col min="3" max="3" width="12" bestFit="1" customWidth="1"/>
    <col min="7" max="7" width="10" bestFit="1" customWidth="1"/>
    <col min="10" max="10" width="12" bestFit="1" customWidth="1"/>
    <col min="11" max="11" width="11" bestFit="1" customWidth="1"/>
    <col min="12" max="12" width="12" bestFit="1" customWidth="1"/>
    <col min="14" max="15" width="12" bestFit="1" customWidth="1"/>
  </cols>
  <sheetData>
    <row r="1" spans="1:12" x14ac:dyDescent="0.25">
      <c r="L1" t="s">
        <v>4</v>
      </c>
    </row>
    <row r="2" spans="1:1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</row>
    <row r="4" spans="1:1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0" si="1">SUM(B4:K4)</f>
        <v>153000</v>
      </c>
    </row>
    <row r="5" spans="1:1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</row>
    <row r="6" spans="1:1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>POWER(G2,4)</f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</row>
    <row r="7" spans="1:1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</row>
    <row r="8" spans="1:1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1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12" x14ac:dyDescent="0.25">
      <c r="A10" t="s">
        <v>18</v>
      </c>
      <c r="B10">
        <f>POWER(B2,8)</f>
        <v>100000000</v>
      </c>
      <c r="C10">
        <f>POWER(C2,8)</f>
        <v>656100000000</v>
      </c>
      <c r="D10">
        <f t="shared" ref="D10:K10" si="7">POWER(D2,8)</f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</row>
    <row r="11" spans="1:12" x14ac:dyDescent="0.25">
      <c r="A11" t="s">
        <v>7</v>
      </c>
      <c r="B11">
        <f t="shared" ref="B11:K11" si="8">B3 * B2</f>
        <v>100</v>
      </c>
      <c r="C11">
        <f t="shared" si="8"/>
        <v>2706</v>
      </c>
      <c r="D11">
        <f t="shared" si="8"/>
        <v>21540</v>
      </c>
      <c r="E11">
        <f t="shared" si="8"/>
        <v>51040</v>
      </c>
      <c r="F11">
        <f t="shared" si="8"/>
        <v>99990</v>
      </c>
      <c r="G11">
        <f t="shared" si="8"/>
        <v>172560</v>
      </c>
      <c r="H11">
        <f t="shared" si="8"/>
        <v>274540</v>
      </c>
      <c r="I11">
        <f t="shared" si="8"/>
        <v>409920</v>
      </c>
      <c r="J11">
        <f t="shared" si="8"/>
        <v>583200</v>
      </c>
      <c r="K11">
        <f t="shared" si="8"/>
        <v>800200</v>
      </c>
      <c r="L11">
        <f>SUM(B11:K11)</f>
        <v>2415796</v>
      </c>
    </row>
    <row r="12" spans="1:12" x14ac:dyDescent="0.25">
      <c r="A12" t="s">
        <v>8</v>
      </c>
      <c r="B12">
        <f t="shared" ref="B12:K12" si="9">B4*B3</f>
        <v>1000</v>
      </c>
      <c r="C12">
        <f t="shared" si="9"/>
        <v>81180</v>
      </c>
      <c r="D12">
        <f t="shared" si="9"/>
        <v>1292400</v>
      </c>
      <c r="E12">
        <f t="shared" si="9"/>
        <v>4083200</v>
      </c>
      <c r="F12">
        <f t="shared" si="9"/>
        <v>9999000</v>
      </c>
      <c r="G12">
        <f t="shared" si="9"/>
        <v>20707200</v>
      </c>
      <c r="H12">
        <f t="shared" si="9"/>
        <v>38435600</v>
      </c>
      <c r="I12">
        <f t="shared" si="9"/>
        <v>65587200</v>
      </c>
      <c r="J12">
        <f t="shared" si="9"/>
        <v>104976000</v>
      </c>
      <c r="K12">
        <f t="shared" si="9"/>
        <v>160040000</v>
      </c>
      <c r="L12">
        <f>SUM(B12:K12)</f>
        <v>405202780</v>
      </c>
    </row>
    <row r="13" spans="1:12" x14ac:dyDescent="0.25">
      <c r="A13" t="s">
        <v>15</v>
      </c>
      <c r="B13">
        <f t="shared" ref="B13:K13" si="10">B3*B5</f>
        <v>10000</v>
      </c>
      <c r="C13">
        <f t="shared" si="10"/>
        <v>2435400</v>
      </c>
      <c r="D13">
        <f t="shared" si="10"/>
        <v>77544000</v>
      </c>
      <c r="E13">
        <f t="shared" si="10"/>
        <v>326656000</v>
      </c>
      <c r="F13">
        <f t="shared" si="10"/>
        <v>999900000</v>
      </c>
      <c r="G13">
        <f t="shared" si="10"/>
        <v>2484864000</v>
      </c>
      <c r="H13">
        <f t="shared" si="10"/>
        <v>5380984000</v>
      </c>
      <c r="I13">
        <f t="shared" si="10"/>
        <v>10493952000</v>
      </c>
      <c r="J13">
        <f t="shared" si="10"/>
        <v>18895680000</v>
      </c>
      <c r="K13">
        <f t="shared" si="10"/>
        <v>32008000000</v>
      </c>
      <c r="L13">
        <f>SUM(B13:K13)</f>
        <v>70670025400</v>
      </c>
    </row>
    <row r="14" spans="1:12" x14ac:dyDescent="0.25">
      <c r="A14" t="s">
        <v>19</v>
      </c>
      <c r="B14">
        <f>B3*B6</f>
        <v>100000</v>
      </c>
      <c r="C14">
        <f t="shared" ref="C14:J14" si="11">C3*C6</f>
        <v>73062000</v>
      </c>
      <c r="D14">
        <f t="shared" si="11"/>
        <v>4652640000</v>
      </c>
      <c r="E14">
        <f t="shared" si="11"/>
        <v>26132480000</v>
      </c>
      <c r="F14">
        <f t="shared" si="11"/>
        <v>99990000000</v>
      </c>
      <c r="G14">
        <f t="shared" si="11"/>
        <v>298183680000</v>
      </c>
      <c r="H14">
        <f t="shared" si="11"/>
        <v>753337760000</v>
      </c>
      <c r="I14">
        <f t="shared" si="11"/>
        <v>1679032320000</v>
      </c>
      <c r="J14">
        <f t="shared" si="11"/>
        <v>3401222400000</v>
      </c>
      <c r="K14">
        <f>K3*K6</f>
        <v>6401600000000</v>
      </c>
      <c r="L14">
        <f>SUM(B14:K14)</f>
        <v>12664224442000</v>
      </c>
    </row>
    <row r="19" spans="1:15" x14ac:dyDescent="0.25">
      <c r="F19" t="s">
        <v>10</v>
      </c>
      <c r="G19">
        <f t="array" ref="G19:G23">MMULT(MINVERSE(J19:N23),O19:O23)</f>
        <v>8.8192300754599273E-2</v>
      </c>
      <c r="J19">
        <v>10</v>
      </c>
      <c r="K19">
        <f>L2</f>
        <v>1080</v>
      </c>
      <c r="L19">
        <f>L4</f>
        <v>153000</v>
      </c>
      <c r="M19">
        <f>L5</f>
        <v>24156000</v>
      </c>
      <c r="N19">
        <v>4051380000</v>
      </c>
      <c r="O19">
        <f>L3</f>
        <v>15299.1</v>
      </c>
    </row>
    <row r="20" spans="1:15" x14ac:dyDescent="0.25">
      <c r="F20" t="s">
        <v>11</v>
      </c>
      <c r="G20">
        <v>2.099488336534705E-2</v>
      </c>
      <c r="J20">
        <v>1080</v>
      </c>
      <c r="K20">
        <v>153000</v>
      </c>
      <c r="L20">
        <v>24156000</v>
      </c>
      <c r="M20">
        <v>4051380000</v>
      </c>
      <c r="N20">
        <v>706558800000</v>
      </c>
      <c r="O20">
        <f>L11</f>
        <v>2415796</v>
      </c>
    </row>
    <row r="21" spans="1:15" x14ac:dyDescent="0.25">
      <c r="F21" t="s">
        <v>12</v>
      </c>
      <c r="G21">
        <v>9.8622976184287836E-2</v>
      </c>
      <c r="J21">
        <v>153000</v>
      </c>
      <c r="K21">
        <v>24156000</v>
      </c>
      <c r="L21">
        <v>4051380000</v>
      </c>
      <c r="M21">
        <v>706558800000</v>
      </c>
      <c r="N21">
        <v>126614490000000</v>
      </c>
      <c r="O21">
        <f>L12</f>
        <v>405202780</v>
      </c>
    </row>
    <row r="22" spans="1:15" x14ac:dyDescent="0.25">
      <c r="F22" t="s">
        <v>16</v>
      </c>
      <c r="G22">
        <v>1.4411264787739242E-5</v>
      </c>
      <c r="J22">
        <v>24156000</v>
      </c>
      <c r="K22">
        <v>4051380000</v>
      </c>
      <c r="L22">
        <v>706558800000</v>
      </c>
      <c r="M22">
        <v>126614490000000</v>
      </c>
      <c r="N22">
        <v>2.314280076E+16</v>
      </c>
      <c r="O22">
        <f>L13</f>
        <v>70670025400</v>
      </c>
    </row>
    <row r="23" spans="1:15" x14ac:dyDescent="0.25">
      <c r="F23" t="s">
        <v>20</v>
      </c>
      <c r="G23">
        <v>-3.9959289280244725E-8</v>
      </c>
      <c r="J23">
        <v>4051380000</v>
      </c>
      <c r="K23">
        <v>706558800000</v>
      </c>
      <c r="L23">
        <v>126614490000000</v>
      </c>
      <c r="M23">
        <v>2.314280076E+16</v>
      </c>
      <c r="N23">
        <v>4.2939162018E+18</v>
      </c>
      <c r="O23">
        <f>L14</f>
        <v>12664224442000</v>
      </c>
    </row>
    <row r="26" spans="1:15" x14ac:dyDescent="0.25">
      <c r="A26" t="s">
        <v>0</v>
      </c>
      <c r="B26">
        <v>10</v>
      </c>
      <c r="C26">
        <v>30</v>
      </c>
      <c r="D26">
        <v>60</v>
      </c>
      <c r="E26">
        <v>80</v>
      </c>
      <c r="F26">
        <v>100</v>
      </c>
      <c r="G26">
        <v>120</v>
      </c>
      <c r="H26">
        <v>140</v>
      </c>
      <c r="I26">
        <v>160</v>
      </c>
      <c r="J26">
        <v>180</v>
      </c>
      <c r="K26">
        <v>200</v>
      </c>
      <c r="L26">
        <v>220</v>
      </c>
    </row>
    <row r="27" spans="1:15" x14ac:dyDescent="0.25">
      <c r="A27" t="s">
        <v>1</v>
      </c>
      <c r="B27">
        <f t="shared" ref="B27:L27" si="12">$G$19 + $G$20 *B26 + $G$21 * POWER(B26,2) + $G$22 * POWER(B26,3) + $G$23 * POWER(B26,4)</f>
        <v>10.17445042473179</v>
      </c>
      <c r="C27">
        <f>$G$19 + $G$20 *C26 + $G$21 * POWER(C26,2) + $G$22 * POWER(C26,3) + $G$23 * POWER(C26,4)</f>
        <v>89.835454492526026</v>
      </c>
      <c r="D27">
        <f t="shared" si="12"/>
        <v>358.98556037119135</v>
      </c>
      <c r="E27">
        <f t="shared" si="12"/>
        <v>638.69666563182818</v>
      </c>
      <c r="F27">
        <f t="shared" si="12"/>
        <v>998.83277833988245</v>
      </c>
      <c r="G27">
        <f>$G$19 + $G$20 *G26 + $G$21 * POWER(G26,2) + $G$22 * POWER(G26,3) + $G$23 * POWER(G26,4)</f>
        <v>1439.395142686403</v>
      </c>
      <c r="H27">
        <f t="shared" si="12"/>
        <v>1960.2315591916026</v>
      </c>
      <c r="I27">
        <f t="shared" si="12"/>
        <v>2561.0363847048575</v>
      </c>
      <c r="J27">
        <f t="shared" si="12"/>
        <v>3241.3505324047082</v>
      </c>
      <c r="K27">
        <f t="shared" si="12"/>
        <v>4000.5614717988597</v>
      </c>
      <c r="L27">
        <f t="shared" si="12"/>
        <v>4837.9032287241798</v>
      </c>
    </row>
    <row r="28" spans="1:15" x14ac:dyDescent="0.25">
      <c r="A28" t="s">
        <v>29</v>
      </c>
      <c r="B28">
        <f>(B27 - B3)^2</f>
        <v>3.0432950689101759E-2</v>
      </c>
      <c r="C28">
        <f t="shared" ref="C28:K28" si="13">(C27 - C3)^2</f>
        <v>0.13289342701945955</v>
      </c>
      <c r="D28">
        <f t="shared" si="13"/>
        <v>2.0850288013146408E-4</v>
      </c>
      <c r="E28">
        <f t="shared" si="13"/>
        <v>0.48534300257056018</v>
      </c>
      <c r="F28">
        <f t="shared" si="13"/>
        <v>1.1389620718240061</v>
      </c>
      <c r="G28">
        <f t="shared" si="13"/>
        <v>1.9464231154237948</v>
      </c>
      <c r="H28">
        <f t="shared" si="13"/>
        <v>0.59050127601040681</v>
      </c>
      <c r="I28">
        <f t="shared" si="13"/>
        <v>0.92855443703260099</v>
      </c>
      <c r="J28">
        <f t="shared" si="13"/>
        <v>1.8239377761670397</v>
      </c>
      <c r="K28">
        <f t="shared" si="13"/>
        <v>0.19230698319538539</v>
      </c>
    </row>
    <row r="29" spans="1:15" x14ac:dyDescent="0.25">
      <c r="B29" t="s">
        <v>46</v>
      </c>
    </row>
    <row r="30" spans="1:15" x14ac:dyDescent="0.25">
      <c r="B30" s="21">
        <f>MAX(B28:K28)</f>
        <v>1.9464231154237948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H29" sqref="H29"/>
    </sheetView>
  </sheetViews>
  <sheetFormatPr defaultRowHeight="15" x14ac:dyDescent="0.25"/>
  <cols>
    <col min="14" max="15" width="12" bestFit="1" customWidth="1"/>
    <col min="20" max="20" width="12" bestFit="1" customWidth="1"/>
  </cols>
  <sheetData>
    <row r="1" spans="1:22" x14ac:dyDescent="0.25">
      <c r="L1" t="s">
        <v>4</v>
      </c>
      <c r="O1" s="14">
        <v>10</v>
      </c>
      <c r="P1" s="15">
        <v>1080</v>
      </c>
      <c r="Q1" s="15">
        <v>153000</v>
      </c>
      <c r="R1" s="15">
        <v>24156000</v>
      </c>
      <c r="S1" s="15">
        <v>4051380000</v>
      </c>
      <c r="T1" s="15">
        <f>L7</f>
        <v>706558800000</v>
      </c>
      <c r="U1" s="16">
        <v>126614490000000</v>
      </c>
      <c r="V1">
        <f>L3</f>
        <v>15299.1</v>
      </c>
    </row>
    <row r="2" spans="1:2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  <c r="O2" s="17">
        <v>1080</v>
      </c>
      <c r="P2" s="6">
        <v>153000</v>
      </c>
      <c r="Q2" s="6">
        <v>24156000</v>
      </c>
      <c r="R2" s="6">
        <v>4051380000</v>
      </c>
      <c r="S2" s="6">
        <v>706558800000</v>
      </c>
      <c r="T2" s="6">
        <v>126614490000000</v>
      </c>
      <c r="U2" s="11">
        <v>2.314280076E+16</v>
      </c>
      <c r="V2">
        <v>2415796</v>
      </c>
    </row>
    <row r="3" spans="1:2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s="17">
        <v>153000</v>
      </c>
      <c r="P3" s="6">
        <v>24156000</v>
      </c>
      <c r="Q3" s="6">
        <v>4051380000</v>
      </c>
      <c r="R3" s="6">
        <v>706558800000</v>
      </c>
      <c r="S3" s="6">
        <v>126614490000000</v>
      </c>
      <c r="T3" s="6">
        <v>2.314280076E+16</v>
      </c>
      <c r="U3" s="11">
        <v>4.2939162018E+18</v>
      </c>
      <c r="V3">
        <v>405202780</v>
      </c>
    </row>
    <row r="4" spans="1:2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4" si="1">SUM(B4:K4)</f>
        <v>153000</v>
      </c>
      <c r="O4" s="17">
        <v>24156000</v>
      </c>
      <c r="P4" s="6">
        <v>4051380000</v>
      </c>
      <c r="Q4" s="6">
        <v>706558800000</v>
      </c>
      <c r="R4" s="6">
        <v>126614490000000</v>
      </c>
      <c r="S4" s="6">
        <v>2.314280076E+16</v>
      </c>
      <c r="T4" s="6">
        <v>4.2939162018E+18</v>
      </c>
      <c r="U4" s="11">
        <v>8.0604390934800001E+20</v>
      </c>
      <c r="V4">
        <v>70670025400</v>
      </c>
    </row>
    <row r="5" spans="1:2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  <c r="O5" s="17">
        <v>4051380000</v>
      </c>
      <c r="P5" s="6">
        <v>706558800000</v>
      </c>
      <c r="Q5" s="6">
        <v>126614490000000</v>
      </c>
      <c r="R5" s="6">
        <v>2.314280076E+16</v>
      </c>
      <c r="S5" s="6">
        <v>4.2939162018E+18</v>
      </c>
      <c r="T5" s="6">
        <v>8.0604390934800001E+20</v>
      </c>
      <c r="U5" s="11">
        <v>1.5272285140650002E+23</v>
      </c>
      <c r="V5">
        <v>12664224442000</v>
      </c>
    </row>
    <row r="6" spans="1:2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  <c r="O6" s="17">
        <v>706558800000</v>
      </c>
      <c r="P6" s="6">
        <v>126614490000000</v>
      </c>
      <c r="Q6" s="6">
        <v>2.314280076E+16</v>
      </c>
      <c r="R6" s="6">
        <v>4.2939162018E+18</v>
      </c>
      <c r="S6" s="6">
        <v>8.0604390934800001E+20</v>
      </c>
      <c r="T6" s="6">
        <v>1.5272285140650002E+23</v>
      </c>
      <c r="U6" s="11">
        <v>2.9156212257279598E+25</v>
      </c>
      <c r="V6">
        <v>2314805480860000</v>
      </c>
    </row>
    <row r="7" spans="1:2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  <c r="O7" s="18">
        <v>126614490000000</v>
      </c>
      <c r="P7" s="19">
        <v>2.314280076E+16</v>
      </c>
      <c r="Q7" s="19">
        <v>4.2939162018E+18</v>
      </c>
      <c r="R7" s="19">
        <v>8.0604390934800001E+20</v>
      </c>
      <c r="S7" s="19">
        <v>1.5272285140650002E+23</v>
      </c>
      <c r="T7" s="19">
        <v>2.9156212257279598E+25</v>
      </c>
      <c r="U7" s="20">
        <v>5.6009872677508978E+27</v>
      </c>
      <c r="V7">
        <v>4.294900613818E+17</v>
      </c>
    </row>
    <row r="8" spans="1:2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2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22" x14ac:dyDescent="0.25">
      <c r="A10" t="s">
        <v>18</v>
      </c>
      <c r="B10">
        <f>POWER(B2,8)</f>
        <v>100000000</v>
      </c>
      <c r="C10">
        <f t="shared" ref="C10:K10" si="7">POWER(C2,8)</f>
        <v>656100000000</v>
      </c>
      <c r="D10">
        <f t="shared" si="7"/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  <c r="N10" t="s">
        <v>10</v>
      </c>
      <c r="O10">
        <f t="array" ref="O10:O16">MMULT(MINVERSE(O1:U7),V1:V7)</f>
        <v>0.959525465965271</v>
      </c>
    </row>
    <row r="11" spans="1:22" x14ac:dyDescent="0.25">
      <c r="A11" t="s">
        <v>21</v>
      </c>
      <c r="B11">
        <f>POWER(B2,9)</f>
        <v>1000000000</v>
      </c>
      <c r="C11">
        <f t="shared" ref="C11:K11" si="8">POWER(C2,9)</f>
        <v>19683000000000</v>
      </c>
      <c r="D11">
        <f t="shared" si="8"/>
        <v>1.0077696E+16</v>
      </c>
      <c r="E11">
        <f t="shared" si="8"/>
        <v>1.34217728E+17</v>
      </c>
      <c r="F11">
        <f t="shared" si="8"/>
        <v>1E+18</v>
      </c>
      <c r="G11">
        <f t="shared" si="8"/>
        <v>5.159780352E+18</v>
      </c>
      <c r="H11">
        <f t="shared" si="8"/>
        <v>2.0661046784E+19</v>
      </c>
      <c r="I11">
        <f t="shared" si="8"/>
        <v>6.8719476736E+19</v>
      </c>
      <c r="J11">
        <f t="shared" si="8"/>
        <v>1.98359290368E+20</v>
      </c>
      <c r="K11">
        <f t="shared" si="8"/>
        <v>5.12E+20</v>
      </c>
      <c r="L11">
        <f t="shared" si="1"/>
        <v>8.0604390934800001E+20</v>
      </c>
      <c r="N11" t="s">
        <v>11</v>
      </c>
      <c r="O11">
        <v>-0.16302017820999026</v>
      </c>
    </row>
    <row r="12" spans="1:22" x14ac:dyDescent="0.25">
      <c r="A12" t="s">
        <v>22</v>
      </c>
      <c r="B12">
        <f>POWER(B2,10)</f>
        <v>10000000000</v>
      </c>
      <c r="C12">
        <f t="shared" ref="C12:K12" si="9">POWER(C2,10)</f>
        <v>590490000000000</v>
      </c>
      <c r="D12">
        <f t="shared" si="9"/>
        <v>6.0466176E+17</v>
      </c>
      <c r="E12">
        <f t="shared" si="9"/>
        <v>1.073741824E+19</v>
      </c>
      <c r="F12">
        <f t="shared" si="9"/>
        <v>1E+20</v>
      </c>
      <c r="G12">
        <f t="shared" si="9"/>
        <v>6.1917364224E+20</v>
      </c>
      <c r="H12">
        <f t="shared" si="9"/>
        <v>2.89254654976E+21</v>
      </c>
      <c r="I12">
        <f t="shared" si="9"/>
        <v>1.099511627776E+22</v>
      </c>
      <c r="J12">
        <f t="shared" si="9"/>
        <v>3.5704672266239999E+22</v>
      </c>
      <c r="K12">
        <f t="shared" si="9"/>
        <v>1.024E+23</v>
      </c>
      <c r="L12">
        <f t="shared" si="1"/>
        <v>1.5272285140650002E+23</v>
      </c>
      <c r="N12" t="s">
        <v>12</v>
      </c>
      <c r="O12">
        <v>0.10913113426067866</v>
      </c>
    </row>
    <row r="13" spans="1:22" x14ac:dyDescent="0.25">
      <c r="A13" t="s">
        <v>25</v>
      </c>
      <c r="B13">
        <f>POWER(B2,11)</f>
        <v>100000000000</v>
      </c>
      <c r="C13">
        <f t="shared" ref="C13:K13" si="10">POWER(C2,11)</f>
        <v>1.77147E+16</v>
      </c>
      <c r="D13">
        <f t="shared" si="10"/>
        <v>3.62797056E+19</v>
      </c>
      <c r="E13">
        <f t="shared" si="10"/>
        <v>8.589934592E+20</v>
      </c>
      <c r="F13">
        <f t="shared" si="10"/>
        <v>1E+22</v>
      </c>
      <c r="G13">
        <f t="shared" si="10"/>
        <v>7.43008370688E+22</v>
      </c>
      <c r="H13">
        <f t="shared" si="10"/>
        <v>4.0495651696640002E+23</v>
      </c>
      <c r="I13">
        <f t="shared" si="10"/>
        <v>1.7592186044416E+24</v>
      </c>
      <c r="J13">
        <f t="shared" si="10"/>
        <v>6.4268410079232004E+24</v>
      </c>
      <c r="K13">
        <f t="shared" si="10"/>
        <v>2.048E+25</v>
      </c>
      <c r="L13">
        <f t="shared" si="1"/>
        <v>2.9156212257279598E+25</v>
      </c>
      <c r="N13" t="s">
        <v>16</v>
      </c>
      <c r="O13">
        <v>-2.1689178265660303E-4</v>
      </c>
    </row>
    <row r="14" spans="1:22" x14ac:dyDescent="0.25">
      <c r="A14" t="s">
        <v>26</v>
      </c>
      <c r="B14">
        <f>POWER(B2,12)</f>
        <v>1000000000000</v>
      </c>
      <c r="C14">
        <f t="shared" ref="C14:K14" si="11">POWER(C2,12)</f>
        <v>5.31441E+17</v>
      </c>
      <c r="D14">
        <f t="shared" si="11"/>
        <v>2.176782336E+21</v>
      </c>
      <c r="E14">
        <f t="shared" si="11"/>
        <v>6.8719476736E+22</v>
      </c>
      <c r="F14">
        <f t="shared" si="11"/>
        <v>9.9999999999999998E+23</v>
      </c>
      <c r="G14">
        <f t="shared" si="11"/>
        <v>8.916100448256E+24</v>
      </c>
      <c r="H14">
        <f t="shared" si="11"/>
        <v>5.6693912375295998E+25</v>
      </c>
      <c r="I14">
        <f t="shared" si="11"/>
        <v>2.81474976710656E+26</v>
      </c>
      <c r="J14">
        <f t="shared" si="11"/>
        <v>1.156831381426176E+27</v>
      </c>
      <c r="K14">
        <f t="shared" si="11"/>
        <v>4.0959999999999999E+27</v>
      </c>
      <c r="L14">
        <f t="shared" si="1"/>
        <v>5.6009872677508978E+27</v>
      </c>
      <c r="N14" t="s">
        <v>20</v>
      </c>
      <c r="O14">
        <v>2.2745185219719133E-6</v>
      </c>
    </row>
    <row r="15" spans="1:22" x14ac:dyDescent="0.25">
      <c r="A15" t="s">
        <v>7</v>
      </c>
      <c r="B15">
        <f t="shared" ref="B15:K15" si="12">B3 * B2</f>
        <v>100</v>
      </c>
      <c r="C15">
        <f t="shared" si="12"/>
        <v>2706</v>
      </c>
      <c r="D15">
        <f t="shared" si="12"/>
        <v>21540</v>
      </c>
      <c r="E15">
        <f t="shared" si="12"/>
        <v>51040</v>
      </c>
      <c r="F15">
        <f t="shared" si="12"/>
        <v>99990</v>
      </c>
      <c r="G15">
        <f t="shared" si="12"/>
        <v>172560</v>
      </c>
      <c r="H15">
        <f t="shared" si="12"/>
        <v>274540</v>
      </c>
      <c r="I15">
        <f t="shared" si="12"/>
        <v>409920</v>
      </c>
      <c r="J15">
        <f t="shared" si="12"/>
        <v>583200</v>
      </c>
      <c r="K15">
        <f t="shared" si="12"/>
        <v>800200</v>
      </c>
      <c r="L15">
        <f>SUM(B15:K15)</f>
        <v>2415796</v>
      </c>
      <c r="N15" t="s">
        <v>24</v>
      </c>
      <c r="O15">
        <v>-1.0642100228830387E-8</v>
      </c>
    </row>
    <row r="16" spans="1:22" x14ac:dyDescent="0.25">
      <c r="A16" t="s">
        <v>8</v>
      </c>
      <c r="B16">
        <f t="shared" ref="B16:K16" si="13">B4*B3</f>
        <v>1000</v>
      </c>
      <c r="C16">
        <f t="shared" si="13"/>
        <v>81180</v>
      </c>
      <c r="D16">
        <f t="shared" si="13"/>
        <v>1292400</v>
      </c>
      <c r="E16">
        <f t="shared" si="13"/>
        <v>4083200</v>
      </c>
      <c r="F16">
        <f t="shared" si="13"/>
        <v>9999000</v>
      </c>
      <c r="G16">
        <f t="shared" si="13"/>
        <v>20707200</v>
      </c>
      <c r="H16">
        <f t="shared" si="13"/>
        <v>38435600</v>
      </c>
      <c r="I16">
        <f t="shared" si="13"/>
        <v>65587200</v>
      </c>
      <c r="J16">
        <f t="shared" si="13"/>
        <v>104976000</v>
      </c>
      <c r="K16">
        <f t="shared" si="13"/>
        <v>160040000</v>
      </c>
      <c r="L16">
        <f>SUM(B16:K16)</f>
        <v>405202780</v>
      </c>
      <c r="N16" t="s">
        <v>28</v>
      </c>
      <c r="O16">
        <v>1.8260717563707216E-11</v>
      </c>
    </row>
    <row r="17" spans="1:12" x14ac:dyDescent="0.25">
      <c r="A17" t="s">
        <v>15</v>
      </c>
      <c r="B17">
        <f t="shared" ref="B17:K17" si="14">B3*B5</f>
        <v>10000</v>
      </c>
      <c r="C17">
        <f t="shared" si="14"/>
        <v>2435400</v>
      </c>
      <c r="D17">
        <f t="shared" si="14"/>
        <v>77544000</v>
      </c>
      <c r="E17">
        <f t="shared" si="14"/>
        <v>326656000</v>
      </c>
      <c r="F17">
        <f t="shared" si="14"/>
        <v>999900000</v>
      </c>
      <c r="G17">
        <f t="shared" si="14"/>
        <v>2484864000</v>
      </c>
      <c r="H17">
        <f t="shared" si="14"/>
        <v>5380984000</v>
      </c>
      <c r="I17">
        <f t="shared" si="14"/>
        <v>10493952000</v>
      </c>
      <c r="J17">
        <f t="shared" si="14"/>
        <v>18895680000</v>
      </c>
      <c r="K17">
        <f t="shared" si="14"/>
        <v>32008000000</v>
      </c>
      <c r="L17">
        <f>SUM(B17:K17)</f>
        <v>70670025400</v>
      </c>
    </row>
    <row r="18" spans="1:12" x14ac:dyDescent="0.25">
      <c r="A18" t="s">
        <v>19</v>
      </c>
      <c r="B18">
        <f>$B$3*B6</f>
        <v>100000</v>
      </c>
      <c r="C18">
        <f t="shared" ref="C18:K18" si="15">C3*C6</f>
        <v>73062000</v>
      </c>
      <c r="D18">
        <f t="shared" si="15"/>
        <v>4652640000</v>
      </c>
      <c r="E18">
        <f t="shared" si="15"/>
        <v>26132480000</v>
      </c>
      <c r="F18">
        <f t="shared" si="15"/>
        <v>99990000000</v>
      </c>
      <c r="G18">
        <f t="shared" si="15"/>
        <v>298183680000</v>
      </c>
      <c r="H18">
        <f t="shared" si="15"/>
        <v>753337760000</v>
      </c>
      <c r="I18">
        <f t="shared" si="15"/>
        <v>1679032320000</v>
      </c>
      <c r="J18">
        <f t="shared" si="15"/>
        <v>3401222400000</v>
      </c>
      <c r="K18">
        <f t="shared" si="15"/>
        <v>6401600000000</v>
      </c>
      <c r="L18">
        <f>SUM(B18:K18)</f>
        <v>12664224442000</v>
      </c>
    </row>
    <row r="19" spans="1:12" x14ac:dyDescent="0.25">
      <c r="A19" t="s">
        <v>23</v>
      </c>
      <c r="B19">
        <f>B$3*B7</f>
        <v>1000000</v>
      </c>
      <c r="C19">
        <f t="shared" ref="C19:J20" si="16">C$3*C7</f>
        <v>2191860000</v>
      </c>
      <c r="D19">
        <f t="shared" si="16"/>
        <v>279158400000</v>
      </c>
      <c r="E19">
        <f t="shared" si="16"/>
        <v>2090598400000</v>
      </c>
      <c r="F19">
        <f t="shared" si="16"/>
        <v>9999000000000</v>
      </c>
      <c r="G19">
        <f t="shared" si="16"/>
        <v>35782041600000</v>
      </c>
      <c r="H19">
        <f t="shared" si="16"/>
        <v>105467286400000</v>
      </c>
      <c r="I19">
        <f t="shared" si="16"/>
        <v>268645171200000</v>
      </c>
      <c r="J19">
        <f t="shared" si="16"/>
        <v>612220032000000</v>
      </c>
      <c r="K19">
        <f>K$3*K7</f>
        <v>1280320000000000</v>
      </c>
      <c r="L19">
        <f>SUM(B19:K19)</f>
        <v>2314805480860000</v>
      </c>
    </row>
    <row r="20" spans="1:12" x14ac:dyDescent="0.25">
      <c r="A20" t="s">
        <v>27</v>
      </c>
      <c r="B20">
        <f>B$3*B8</f>
        <v>10000000</v>
      </c>
      <c r="C20">
        <f t="shared" si="16"/>
        <v>65755800000</v>
      </c>
      <c r="D20">
        <f t="shared" si="16"/>
        <v>16749504000000</v>
      </c>
      <c r="E20">
        <f t="shared" si="16"/>
        <v>167247872000000</v>
      </c>
      <c r="F20">
        <f t="shared" si="16"/>
        <v>999900000000000</v>
      </c>
      <c r="G20">
        <f t="shared" si="16"/>
        <v>4293844992000000</v>
      </c>
      <c r="H20">
        <f t="shared" si="16"/>
        <v>1.4765420096E+16</v>
      </c>
      <c r="I20">
        <f t="shared" si="16"/>
        <v>4.2983227392E+16</v>
      </c>
      <c r="J20">
        <f t="shared" si="16"/>
        <v>1.1019960576E+17</v>
      </c>
      <c r="K20">
        <f>K$3*K8</f>
        <v>2.56064E+17</v>
      </c>
      <c r="L20">
        <f t="shared" ref="L20" si="17">SUM(B20:K20)</f>
        <v>4.294900613818E+17</v>
      </c>
    </row>
    <row r="22" spans="1:12" x14ac:dyDescent="0.25">
      <c r="B22">
        <f>$O$10 + $O$11 *B2 + $O$12 * POWER(B2,2) + $O$13 * POWER(B2,3) + $O$14 * POWER(B2,4) + $O$15 * POWER(B2,5) + $O$16 * POWER(B2,6)</f>
        <v>10.047244563191033</v>
      </c>
      <c r="C22">
        <f t="shared" ref="C22:K22" si="18">$O$10 + $O$11 *C2 + $O$12 * POWER(C2,2) + $O$13 * POWER(C2,3) + $O$14 * POWER(C2,4) + $O$15 * POWER(C2,5) + $O$16 * POWER(C2,6)</f>
        <v>90.027931852888685</v>
      </c>
      <c r="D22">
        <f t="shared" si="18"/>
        <v>359.25620800345257</v>
      </c>
      <c r="E22">
        <f t="shared" si="18"/>
        <v>638.38775993248737</v>
      </c>
      <c r="F22">
        <f t="shared" si="18"/>
        <v>998.36863506774455</v>
      </c>
      <c r="G22">
        <f t="shared" si="18"/>
        <v>1439.4572997797416</v>
      </c>
      <c r="H22">
        <f t="shared" si="18"/>
        <v>1960.8719547515984</v>
      </c>
      <c r="I22">
        <f t="shared" si="18"/>
        <v>2561.3319647505123</v>
      </c>
      <c r="J22">
        <f t="shared" si="18"/>
        <v>3240.4407422645691</v>
      </c>
      <c r="K22">
        <f t="shared" si="18"/>
        <v>4000.910085004889</v>
      </c>
    </row>
    <row r="23" spans="1:12" x14ac:dyDescent="0.25">
      <c r="A23" t="s">
        <v>29</v>
      </c>
      <c r="B23">
        <f>POWER(B22 - B3,2)</f>
        <v>2.2320487511114668E-3</v>
      </c>
      <c r="C23">
        <f t="shared" ref="C23:K23" si="19">POWER(C22 - C3,2)</f>
        <v>2.9607447250322216E-2</v>
      </c>
      <c r="D23">
        <f t="shared" si="19"/>
        <v>6.5642541033152466E-2</v>
      </c>
      <c r="E23">
        <f t="shared" si="19"/>
        <v>0.15035776524260971</v>
      </c>
      <c r="F23">
        <f>POWER(F22 - F3,2)</f>
        <v>2.3450785557416727</v>
      </c>
      <c r="G23">
        <f t="shared" si="19"/>
        <v>2.1237226480348022</v>
      </c>
      <c r="H23">
        <f t="shared" si="19"/>
        <v>1.6395585638221515E-2</v>
      </c>
      <c r="I23">
        <f t="shared" si="19"/>
        <v>0.4462710945581333</v>
      </c>
      <c r="J23">
        <f t="shared" si="19"/>
        <v>0.19425374377745719</v>
      </c>
      <c r="K23">
        <f t="shared" si="19"/>
        <v>8.0847063458166016E-3</v>
      </c>
    </row>
    <row r="24" spans="1:12" x14ac:dyDescent="0.25">
      <c r="B24" t="s">
        <v>46</v>
      </c>
    </row>
    <row r="25" spans="1:12" x14ac:dyDescent="0.25">
      <c r="B25" s="21">
        <f>MAX(B23:K23)</f>
        <v>2.3450785557416727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F25" sqref="F25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 x14ac:dyDescent="0.25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 x14ac:dyDescent="0.25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8" spans="6:15" x14ac:dyDescent="0.25">
      <c r="K18" s="24" t="s">
        <v>30</v>
      </c>
      <c r="L18" s="24"/>
      <c r="M18" s="24"/>
      <c r="O18" s="23" t="s">
        <v>11</v>
      </c>
    </row>
    <row r="19" spans="6:15" x14ac:dyDescent="0.25">
      <c r="G19">
        <f t="array" ref="G19:G21">MMULT(MINVERSE(K19:M21),O19:O21)</f>
        <v>1320.6015171484323</v>
      </c>
      <c r="H19" t="s">
        <v>10</v>
      </c>
      <c r="K19" s="22">
        <v>10</v>
      </c>
      <c r="L19" s="22">
        <f>L2</f>
        <v>23.3</v>
      </c>
      <c r="M19" s="22">
        <f>L4</f>
        <v>64.09</v>
      </c>
      <c r="O19" s="22">
        <f>L3</f>
        <v>8310</v>
      </c>
    </row>
    <row r="20" spans="6:15" x14ac:dyDescent="0.25">
      <c r="G20">
        <v>-372.12033618647547</v>
      </c>
      <c r="H20" t="s">
        <v>11</v>
      </c>
      <c r="K20" s="22">
        <f>L2</f>
        <v>23.3</v>
      </c>
      <c r="L20" s="22">
        <f>L4</f>
        <v>64.09</v>
      </c>
      <c r="M20" s="22">
        <f>L5</f>
        <v>197.58500000000001</v>
      </c>
      <c r="O20" s="22">
        <f>L7</f>
        <v>18557</v>
      </c>
    </row>
    <row r="21" spans="6:15" x14ac:dyDescent="0.25">
      <c r="G21">
        <v>58.892005955065542</v>
      </c>
      <c r="H21" t="s">
        <v>12</v>
      </c>
      <c r="K21" s="22">
        <f>L4</f>
        <v>64.09</v>
      </c>
      <c r="L21" s="22">
        <f>L5</f>
        <v>197.58500000000001</v>
      </c>
      <c r="M21" s="22">
        <f>L6</f>
        <v>654.72970000000009</v>
      </c>
      <c r="O21" s="22">
        <f>L8</f>
        <v>49670.3</v>
      </c>
    </row>
    <row r="23" spans="6:15" x14ac:dyDescent="0.25">
      <c r="G23">
        <f t="array" ref="G23:G25">MMULT(K19:M21,G19:G21)</f>
        <v>8309.9999999995944</v>
      </c>
    </row>
    <row r="24" spans="6:15" x14ac:dyDescent="0.25">
      <c r="F24" t="s">
        <v>31</v>
      </c>
      <c r="G24">
        <v>18556.999999998887</v>
      </c>
    </row>
    <row r="25" spans="6:15" x14ac:dyDescent="0.25">
      <c r="G25">
        <v>49670.299999996554</v>
      </c>
    </row>
  </sheetData>
  <mergeCells count="1">
    <mergeCell ref="K18:M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K21" sqref="K21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 x14ac:dyDescent="0.25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 x14ac:dyDescent="0.25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 x14ac:dyDescent="0.25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 x14ac:dyDescent="0.25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 x14ac:dyDescent="0.25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 x14ac:dyDescent="0.3"/>
    <row r="20" spans="1:13" x14ac:dyDescent="0.25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 x14ac:dyDescent="0.25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 x14ac:dyDescent="0.25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 x14ac:dyDescent="0.3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3" sqref="I23"/>
    </sheetView>
  </sheetViews>
  <sheetFormatPr defaultRowHeight="15" x14ac:dyDescent="0.25"/>
  <sheetData>
    <row r="1" spans="1:12" x14ac:dyDescent="0.25">
      <c r="L1" t="s">
        <v>4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 x14ac:dyDescent="0.25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 x14ac:dyDescent="0.25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 x14ac:dyDescent="0.25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 x14ac:dyDescent="0.25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 x14ac:dyDescent="0.2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 x14ac:dyDescent="0.2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 x14ac:dyDescent="0.2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 x14ac:dyDescent="0.2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 x14ac:dyDescent="0.2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 x14ac:dyDescent="0.2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 x14ac:dyDescent="0.2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3"/>
  <sheetViews>
    <sheetView tabSelected="1" topLeftCell="A11" zoomScaleNormal="100" workbookViewId="0">
      <selection activeCell="K32" sqref="K32"/>
    </sheetView>
  </sheetViews>
  <sheetFormatPr defaultRowHeight="15" x14ac:dyDescent="0.25"/>
  <sheetData>
    <row r="1" spans="1:22" x14ac:dyDescent="0.25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 x14ac:dyDescent="0.25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 x14ac:dyDescent="0.25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</v>
      </c>
    </row>
    <row r="7" spans="1:22" x14ac:dyDescent="0.25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 x14ac:dyDescent="0.25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 x14ac:dyDescent="0.25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 x14ac:dyDescent="0.25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8933.0840547084808</v>
      </c>
    </row>
    <row r="11" spans="1:22" x14ac:dyDescent="0.25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-20430.649064540863</v>
      </c>
    </row>
    <row r="12" spans="1:22" x14ac:dyDescent="0.25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 x14ac:dyDescent="0.25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-11330.56552028656</v>
      </c>
    </row>
    <row r="14" spans="1:22" x14ac:dyDescent="0.25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3343.0939637422562</v>
      </c>
    </row>
    <row r="15" spans="1:22" x14ac:dyDescent="0.25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-513.11426430940628</v>
      </c>
    </row>
    <row r="16" spans="1:22" x14ac:dyDescent="0.25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32.04232513345778</v>
      </c>
    </row>
    <row r="17" spans="1:94" x14ac:dyDescent="0.25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94" x14ac:dyDescent="0.25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94" x14ac:dyDescent="0.25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>SUM(B19:K19)</f>
        <v>1711762.0067000003</v>
      </c>
      <c r="N19">
        <v>1</v>
      </c>
      <c r="O19">
        <v>1.05</v>
      </c>
      <c r="P19">
        <v>1.1000000000000001</v>
      </c>
      <c r="Q19">
        <v>1.1499999999999999</v>
      </c>
      <c r="R19">
        <v>1.2</v>
      </c>
      <c r="S19">
        <v>1.25</v>
      </c>
      <c r="T19">
        <v>1.3</v>
      </c>
      <c r="U19">
        <v>1.35</v>
      </c>
      <c r="V19">
        <v>1.4</v>
      </c>
      <c r="W19">
        <v>1.45</v>
      </c>
      <c r="X19">
        <v>1.5</v>
      </c>
      <c r="Y19">
        <v>1.55</v>
      </c>
      <c r="Z19">
        <v>1.6</v>
      </c>
      <c r="AA19">
        <v>1.65</v>
      </c>
      <c r="AB19">
        <v>1.7</v>
      </c>
      <c r="AC19">
        <v>1.75</v>
      </c>
      <c r="AD19">
        <v>1.8</v>
      </c>
      <c r="AE19">
        <v>1.85</v>
      </c>
      <c r="AF19">
        <v>1.9</v>
      </c>
      <c r="AG19">
        <v>1.95</v>
      </c>
      <c r="AH19">
        <v>2</v>
      </c>
      <c r="AI19">
        <v>2.0499999999999998</v>
      </c>
      <c r="AJ19">
        <v>2.1</v>
      </c>
      <c r="AK19">
        <v>2.15</v>
      </c>
      <c r="AL19">
        <v>2.2000000000000002</v>
      </c>
      <c r="AM19">
        <v>2.25</v>
      </c>
      <c r="AN19">
        <v>2.2999999999999998</v>
      </c>
      <c r="AO19">
        <v>2.35</v>
      </c>
      <c r="AP19">
        <v>2.4</v>
      </c>
      <c r="AQ19">
        <v>2.4500000000000002</v>
      </c>
      <c r="AR19">
        <v>2.5</v>
      </c>
      <c r="AS19">
        <v>2.5499999999999998</v>
      </c>
      <c r="AT19">
        <v>2.6</v>
      </c>
      <c r="AU19">
        <v>2.65</v>
      </c>
      <c r="AV19">
        <v>2.7</v>
      </c>
      <c r="AW19">
        <v>2.75</v>
      </c>
      <c r="AX19">
        <v>2.8</v>
      </c>
      <c r="AY19">
        <v>2.85</v>
      </c>
      <c r="AZ19">
        <v>2.9</v>
      </c>
      <c r="BA19">
        <v>2.95</v>
      </c>
      <c r="BB19">
        <v>3</v>
      </c>
      <c r="BC19">
        <v>3.05</v>
      </c>
      <c r="BD19">
        <v>3.1</v>
      </c>
      <c r="BE19">
        <v>3.15</v>
      </c>
      <c r="BF19">
        <v>3.2</v>
      </c>
      <c r="BG19">
        <v>3.25</v>
      </c>
      <c r="BH19">
        <v>3.3</v>
      </c>
      <c r="BI19">
        <v>3.35</v>
      </c>
      <c r="BJ19">
        <v>3.4</v>
      </c>
      <c r="BK19">
        <v>3.45</v>
      </c>
      <c r="BL19">
        <v>3.5</v>
      </c>
      <c r="BM19">
        <v>3.55</v>
      </c>
      <c r="BN19">
        <v>3.6</v>
      </c>
      <c r="BO19">
        <v>3.65</v>
      </c>
      <c r="BP19">
        <v>3.7</v>
      </c>
      <c r="BQ19">
        <v>3.75</v>
      </c>
      <c r="BR19">
        <v>3.8</v>
      </c>
      <c r="BS19">
        <v>3.85</v>
      </c>
      <c r="BT19">
        <v>3.9</v>
      </c>
      <c r="BU19">
        <v>3.95</v>
      </c>
      <c r="BV19">
        <v>4</v>
      </c>
      <c r="BW19">
        <v>4.05</v>
      </c>
      <c r="BX19">
        <v>4.0999999999999996</v>
      </c>
      <c r="BY19">
        <v>4.1500000000000004</v>
      </c>
      <c r="BZ19">
        <v>4.2</v>
      </c>
      <c r="CA19">
        <v>4.25</v>
      </c>
      <c r="CB19">
        <v>4.3</v>
      </c>
      <c r="CC19">
        <v>4.3499999999999996</v>
      </c>
      <c r="CD19">
        <v>4.4000000000000004</v>
      </c>
      <c r="CE19">
        <v>4.45</v>
      </c>
      <c r="CF19">
        <v>4.5</v>
      </c>
      <c r="CG19">
        <v>4.55</v>
      </c>
      <c r="CH19">
        <v>4.5999999999999996</v>
      </c>
      <c r="CI19">
        <v>4.6500000000000004</v>
      </c>
      <c r="CJ19">
        <v>4.7</v>
      </c>
      <c r="CK19">
        <v>4.75</v>
      </c>
      <c r="CL19">
        <v>4.8</v>
      </c>
      <c r="CM19">
        <v>4.8499999999999996</v>
      </c>
      <c r="CN19">
        <v>4.9000000000000004</v>
      </c>
      <c r="CO19">
        <v>4.95</v>
      </c>
      <c r="CP19">
        <v>5</v>
      </c>
    </row>
    <row r="20" spans="1:94" x14ac:dyDescent="0.25">
      <c r="A20" t="s">
        <v>27</v>
      </c>
      <c r="B20">
        <f>B$3*B8</f>
        <v>1100</v>
      </c>
      <c r="C20">
        <f t="shared" ref="C20:J20" si="18">C$3*C8</f>
        <v>2747.1052799999998</v>
      </c>
      <c r="D20">
        <f t="shared" si="18"/>
        <v>6400.1055999999971</v>
      </c>
      <c r="E20">
        <f t="shared" si="18"/>
        <v>20034.182269999994</v>
      </c>
      <c r="F20">
        <f t="shared" si="18"/>
        <v>51200</v>
      </c>
      <c r="G20">
        <f t="shared" si="18"/>
        <v>150015.83615999998</v>
      </c>
      <c r="H20">
        <f t="shared" si="18"/>
        <v>371055.53407999984</v>
      </c>
      <c r="I20">
        <f t="shared" si="18"/>
        <v>816043.78624000051</v>
      </c>
      <c r="J20">
        <f t="shared" si="18"/>
        <v>1632586.7520000006</v>
      </c>
      <c r="K20">
        <f>K$3*K8</f>
        <v>3051520</v>
      </c>
      <c r="L20">
        <f t="shared" ref="L20" si="19">SUM(B20:K20)</f>
        <v>6102703.3016300006</v>
      </c>
      <c r="N20">
        <f>$O$10 + $O$11 *N19 + $O$12 * POWER(N19,2) + $O$13 * POWER(N19,3) + $O$14 * POWER(N19,4) + $O$15 * POWER(N19,5) + $O$16 * POWER(N19,6)</f>
        <v>1099.0519606415182</v>
      </c>
      <c r="O20">
        <f t="shared" ref="O20:P20" si="20">$O$10 + $O$11 *O19 + $O$12 * POWER(O19,2) + $O$13 * POWER(O19,3) + $O$14 * POWER(O19,4) + $O$15 * POWER(O19,5) + $O$16 * POWER(O19,6)</f>
        <v>1040.3091529968742</v>
      </c>
      <c r="P20">
        <f t="shared" si="20"/>
        <v>992.24469236489017</v>
      </c>
      <c r="Q20">
        <f t="shared" ref="Q20:CB20" si="21">$O$10 + $O$11 *Q19 + $O$12 * POWER(Q19,2) + $O$13 * POWER(Q19,3) + $O$14 * POWER(Q19,4) + $O$15 * POWER(Q19,5) + $O$16 * POWER(Q19,6)</f>
        <v>953.29052986301417</v>
      </c>
      <c r="R20">
        <f t="shared" si="21"/>
        <v>922.0440567447107</v>
      </c>
      <c r="S20">
        <f t="shared" si="21"/>
        <v>897.25697332814389</v>
      </c>
      <c r="T20">
        <f t="shared" si="21"/>
        <v>877.82451840093722</v>
      </c>
      <c r="U20">
        <f t="shared" si="21"/>
        <v>862.77505910115462</v>
      </c>
      <c r="V20">
        <f t="shared" si="21"/>
        <v>851.26004127439285</v>
      </c>
      <c r="W20">
        <f t="shared" si="21"/>
        <v>842.54430030706158</v>
      </c>
      <c r="X20">
        <f t="shared" si="21"/>
        <v>835.99673243580037</v>
      </c>
      <c r="Y20">
        <f t="shared" si="21"/>
        <v>831.08132653306575</v>
      </c>
      <c r="Z20">
        <f t="shared" si="21"/>
        <v>827.34855636888756</v>
      </c>
      <c r="AA20">
        <f t="shared" si="21"/>
        <v>824.4271333487219</v>
      </c>
      <c r="AB20">
        <f t="shared" si="21"/>
        <v>822.01611972760873</v>
      </c>
      <c r="AC20">
        <f t="shared" si="21"/>
        <v>819.87740230025383</v>
      </c>
      <c r="AD20">
        <f t="shared" si="21"/>
        <v>817.82852656750538</v>
      </c>
      <c r="AE20">
        <f t="shared" si="21"/>
        <v>815.73589137884778</v>
      </c>
      <c r="AF20">
        <f t="shared" si="21"/>
        <v>813.50830405108627</v>
      </c>
      <c r="AG20">
        <f t="shared" si="21"/>
        <v>811.09089596316221</v>
      </c>
      <c r="AH20">
        <f t="shared" si="21"/>
        <v>808.45939862728119</v>
      </c>
      <c r="AI20">
        <f t="shared" si="21"/>
        <v>805.61478023591735</v>
      </c>
      <c r="AJ20">
        <f t="shared" si="21"/>
        <v>802.57824268519516</v>
      </c>
      <c r="AK20">
        <f t="shared" si="21"/>
        <v>799.38657907442621</v>
      </c>
      <c r="AL20">
        <f t="shared" si="21"/>
        <v>796.08789168165595</v>
      </c>
      <c r="AM20">
        <f t="shared" si="21"/>
        <v>792.73767041553765</v>
      </c>
      <c r="AN20">
        <f t="shared" si="21"/>
        <v>789.39523174315309</v>
      </c>
      <c r="AO20">
        <f t="shared" si="21"/>
        <v>786.1205180942743</v>
      </c>
      <c r="AP20">
        <f t="shared" si="21"/>
        <v>782.97125774154392</v>
      </c>
      <c r="AQ20">
        <f t="shared" si="21"/>
        <v>780.00048515695926</v>
      </c>
      <c r="AR20">
        <f t="shared" si="21"/>
        <v>777.25442184429266</v>
      </c>
      <c r="AS20">
        <f t="shared" si="21"/>
        <v>774.77071764809989</v>
      </c>
      <c r="AT20">
        <f t="shared" si="21"/>
        <v>772.57705253828317</v>
      </c>
      <c r="AU20">
        <f t="shared" si="21"/>
        <v>770.69009887158973</v>
      </c>
      <c r="AV20">
        <f t="shared" si="21"/>
        <v>769.11484412829304</v>
      </c>
      <c r="AW20">
        <f t="shared" si="21"/>
        <v>767.84427412602417</v>
      </c>
      <c r="AX20">
        <f t="shared" si="21"/>
        <v>766.85941670898137</v>
      </c>
      <c r="AY20">
        <f t="shared" si="21"/>
        <v>766.12974591386592</v>
      </c>
      <c r="AZ20">
        <f t="shared" si="21"/>
        <v>765.61394661152735</v>
      </c>
      <c r="BA20">
        <f t="shared" si="21"/>
        <v>765.26103962504567</v>
      </c>
      <c r="BB20">
        <f t="shared" si="21"/>
        <v>765.01186732389033</v>
      </c>
      <c r="BC20">
        <f t="shared" si="21"/>
        <v>764.80093969424706</v>
      </c>
      <c r="BD20">
        <f t="shared" si="21"/>
        <v>764.55864088548333</v>
      </c>
      <c r="BE20">
        <f t="shared" si="21"/>
        <v>764.21379623279063</v>
      </c>
      <c r="BF20">
        <f t="shared" si="21"/>
        <v>763.69659975585819</v>
      </c>
      <c r="BG20">
        <f t="shared" si="21"/>
        <v>762.94190213405091</v>
      </c>
      <c r="BH20">
        <f t="shared" si="21"/>
        <v>761.89285915729852</v>
      </c>
      <c r="BI20">
        <f t="shared" si="21"/>
        <v>760.50494065363455</v>
      </c>
      <c r="BJ20">
        <f t="shared" si="21"/>
        <v>758.75029989211907</v>
      </c>
      <c r="BK20">
        <f t="shared" si="21"/>
        <v>756.62250346293149</v>
      </c>
      <c r="BL20">
        <f t="shared" si="21"/>
        <v>754.14162163287983</v>
      </c>
      <c r="BM20">
        <f t="shared" si="21"/>
        <v>751.35967917743255</v>
      </c>
      <c r="BN20">
        <f t="shared" si="21"/>
        <v>748.36646668807953</v>
      </c>
      <c r="BO20">
        <f t="shared" si="21"/>
        <v>745.29571235804178</v>
      </c>
      <c r="BP20">
        <f t="shared" si="21"/>
        <v>742.33161424125137</v>
      </c>
      <c r="BQ20">
        <f t="shared" si="21"/>
        <v>739.7157329890033</v>
      </c>
      <c r="BR20">
        <f t="shared" si="21"/>
        <v>737.75424506363925</v>
      </c>
      <c r="BS20">
        <f t="shared" si="21"/>
        <v>736.82555642609077</v>
      </c>
      <c r="BT20">
        <f t="shared" si="21"/>
        <v>737.38827670189494</v>
      </c>
      <c r="BU20">
        <f t="shared" si="21"/>
        <v>739.98955382217537</v>
      </c>
      <c r="BV20">
        <f t="shared" si="21"/>
        <v>745.27376914024353</v>
      </c>
      <c r="BW20">
        <f t="shared" si="21"/>
        <v>753.9915930260031</v>
      </c>
      <c r="BX20">
        <f t="shared" si="21"/>
        <v>767.00940093450481</v>
      </c>
      <c r="BY20">
        <f t="shared" si="21"/>
        <v>785.31904995325021</v>
      </c>
      <c r="BZ20">
        <f t="shared" si="21"/>
        <v>810.04801582268556</v>
      </c>
      <c r="CA20">
        <f t="shared" si="21"/>
        <v>842.46989043545909</v>
      </c>
      <c r="CB20">
        <f t="shared" si="21"/>
        <v>884.01523980908678</v>
      </c>
      <c r="CC20">
        <f t="shared" ref="CC20:CO20" si="22">$O$10 + $O$11 *CC19 + $O$12 * POWER(CC19,2) + $O$13 * POWER(CC19,3) + $O$14 * POWER(CC19,4) + $O$15 * POWER(CC19,5) + $O$16 * POWER(CC19,6)</f>
        <v>936.28282253848738</v>
      </c>
      <c r="CD20">
        <f t="shared" si="22"/>
        <v>1001.0511687206745</v>
      </c>
      <c r="CE20">
        <f t="shared" si="22"/>
        <v>1080.2905193594925</v>
      </c>
      <c r="CF20">
        <f t="shared" si="22"/>
        <v>1176.175126240938</v>
      </c>
      <c r="CG20">
        <f t="shared" si="22"/>
        <v>1291.0959122931818</v>
      </c>
      <c r="CH20">
        <f t="shared" si="22"/>
        <v>1427.673492413538</v>
      </c>
      <c r="CI20">
        <f t="shared" si="22"/>
        <v>1588.7715547784464</v>
      </c>
      <c r="CJ20">
        <f t="shared" si="22"/>
        <v>1777.5106026250869</v>
      </c>
      <c r="CK20">
        <f t="shared" si="22"/>
        <v>1997.2820565124857</v>
      </c>
      <c r="CL20">
        <f t="shared" si="22"/>
        <v>2251.7627170567284</v>
      </c>
      <c r="CM20">
        <f t="shared" si="22"/>
        <v>2544.9295881435974</v>
      </c>
      <c r="CN20">
        <f t="shared" si="22"/>
        <v>2881.0750606149668</v>
      </c>
      <c r="CO20">
        <f t="shared" si="22"/>
        <v>3264.8224564350676</v>
      </c>
      <c r="CP20">
        <f>$O$10 + $O$11 *CP19 + $O$12 * POWER(CP19,2) + $O$13 * POWER(CP19,3) + $O$14 * POWER(CP19,4) + $O$15 * POWER(CP19,5) + $O$16 * POWER(CP19,6)</f>
        <v>3701.141933331266</v>
      </c>
    </row>
    <row r="21" spans="1:94" x14ac:dyDescent="0.25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  <row r="22" spans="1:94" x14ac:dyDescent="0.25">
      <c r="B22">
        <f>$O$10 + $O$11 *B2 + $O$12 * POWER(B2,2) + $O$13 * POWER(B2,3) + $O$14 * POWER(B2,4) + $O$15 * POWER(B2,5) + $O$16 * POWER(B2,6)</f>
        <v>1099.0519606415182</v>
      </c>
      <c r="C22">
        <f t="shared" ref="C22:K22" si="23">$O$10 + $O$11 *C2 + $O$12 * POWER(C2,2) + $O$13 * POWER(C2,3) + $O$14 * POWER(C2,4) + $O$15 * POWER(C2,5) + $O$16 * POWER(C2,6)</f>
        <v>922.0440567447107</v>
      </c>
      <c r="D22">
        <f t="shared" si="23"/>
        <v>851.26004127439285</v>
      </c>
      <c r="E22">
        <f t="shared" si="23"/>
        <v>822.01611972760873</v>
      </c>
      <c r="F22">
        <f t="shared" si="23"/>
        <v>808.45939862728119</v>
      </c>
      <c r="G22">
        <f t="shared" si="23"/>
        <v>782.97125774154392</v>
      </c>
      <c r="H22">
        <f t="shared" si="23"/>
        <v>766.85941670898137</v>
      </c>
      <c r="I22">
        <f t="shared" si="23"/>
        <v>763.69659975585819</v>
      </c>
      <c r="J22">
        <f t="shared" si="23"/>
        <v>748.36646668807953</v>
      </c>
      <c r="K22">
        <f t="shared" si="23"/>
        <v>745.27376914024353</v>
      </c>
    </row>
    <row r="23" spans="1:94" x14ac:dyDescent="0.25">
      <c r="A23" t="s">
        <v>29</v>
      </c>
      <c r="B23">
        <f>POWER(B22 - B3,2)</f>
        <v>0.8987786252305161</v>
      </c>
      <c r="C23">
        <f t="shared" ref="C23:K23" si="24">POWER(C22 - C3,2)</f>
        <v>4.1781679755973098</v>
      </c>
      <c r="D23">
        <f t="shared" si="24"/>
        <v>1.5877040131735507</v>
      </c>
      <c r="E23">
        <f t="shared" si="24"/>
        <v>63.742344203878581</v>
      </c>
      <c r="F23">
        <f>POWER(F22 - F3,2)</f>
        <v>71.561425135246864</v>
      </c>
      <c r="G23">
        <f t="shared" si="24"/>
        <v>4.1157951512454654</v>
      </c>
      <c r="H23">
        <f t="shared" si="24"/>
        <v>9.8632634078254036</v>
      </c>
      <c r="I23">
        <f t="shared" si="24"/>
        <v>13.664849755010811</v>
      </c>
      <c r="J23">
        <f t="shared" si="24"/>
        <v>2.6684310811538703</v>
      </c>
      <c r="K23">
        <f t="shared" si="24"/>
        <v>7.4949542149681747E-2</v>
      </c>
      <c r="L23" s="21">
        <f>MAX(B23:K23)</f>
        <v>71.561425135246864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H4" workbookViewId="0">
      <selection activeCell="N30" sqref="N30"/>
    </sheetView>
  </sheetViews>
  <sheetFormatPr defaultRowHeight="15" x14ac:dyDescent="0.25"/>
  <cols>
    <col min="2" max="2" width="12.7109375" customWidth="1"/>
    <col min="12" max="12" width="12.7109375" bestFit="1" customWidth="1"/>
    <col min="15" max="15" width="12.7109375" bestFit="1" customWidth="1"/>
    <col min="19" max="19" width="12.7109375" bestFit="1" customWidth="1"/>
    <col min="20" max="20" width="11" bestFit="1" customWidth="1"/>
    <col min="21" max="22" width="12" bestFit="1" customWidth="1"/>
  </cols>
  <sheetData>
    <row r="1" spans="1:26" x14ac:dyDescent="0.25">
      <c r="A1" t="s">
        <v>0</v>
      </c>
      <c r="B1">
        <v>1</v>
      </c>
      <c r="C1">
        <v>1.2</v>
      </c>
      <c r="D1">
        <v>1.4</v>
      </c>
      <c r="E1">
        <v>1.7</v>
      </c>
      <c r="F1">
        <v>2</v>
      </c>
      <c r="G1">
        <v>2.4</v>
      </c>
      <c r="H1">
        <v>2.8</v>
      </c>
      <c r="I1">
        <v>3.2</v>
      </c>
      <c r="J1">
        <v>3.6</v>
      </c>
      <c r="K1">
        <v>4</v>
      </c>
      <c r="L1">
        <f t="shared" ref="L1:L22" si="0">SUM(B1:K1)</f>
        <v>23.3</v>
      </c>
    </row>
    <row r="2" spans="1:26" x14ac:dyDescent="0.25">
      <c r="A2" t="s">
        <v>1</v>
      </c>
      <c r="B2">
        <v>1100</v>
      </c>
      <c r="C2">
        <v>920</v>
      </c>
      <c r="D2">
        <v>850</v>
      </c>
      <c r="E2">
        <v>830</v>
      </c>
      <c r="F2">
        <v>800</v>
      </c>
      <c r="G2">
        <v>785</v>
      </c>
      <c r="H2">
        <v>770</v>
      </c>
      <c r="I2">
        <v>760</v>
      </c>
      <c r="J2">
        <v>750</v>
      </c>
      <c r="K2">
        <v>745</v>
      </c>
      <c r="L2">
        <f t="shared" si="0"/>
        <v>8310</v>
      </c>
    </row>
    <row r="3" spans="1:26" x14ac:dyDescent="0.25">
      <c r="A3" t="s">
        <v>5</v>
      </c>
      <c r="B3">
        <f>POWER(B1,2)</f>
        <v>1</v>
      </c>
      <c r="C3">
        <f t="shared" ref="C3:K3" si="1">POWER(C1,2)</f>
        <v>1.44</v>
      </c>
      <c r="D3">
        <f t="shared" si="1"/>
        <v>1.9599999999999997</v>
      </c>
      <c r="E3">
        <f t="shared" si="1"/>
        <v>2.8899999999999997</v>
      </c>
      <c r="F3">
        <f t="shared" si="1"/>
        <v>4</v>
      </c>
      <c r="G3">
        <f t="shared" si="1"/>
        <v>5.76</v>
      </c>
      <c r="H3">
        <f t="shared" si="1"/>
        <v>7.839999999999999</v>
      </c>
      <c r="I3">
        <f t="shared" si="1"/>
        <v>10.240000000000002</v>
      </c>
      <c r="J3">
        <f t="shared" si="1"/>
        <v>12.96</v>
      </c>
      <c r="K3">
        <f t="shared" si="1"/>
        <v>16</v>
      </c>
      <c r="L3">
        <f t="shared" si="0"/>
        <v>64.09</v>
      </c>
    </row>
    <row r="4" spans="1:26" x14ac:dyDescent="0.25">
      <c r="A4" t="s">
        <v>6</v>
      </c>
      <c r="B4">
        <f>POWER(B1,3)</f>
        <v>1</v>
      </c>
      <c r="C4">
        <f>POWER(C1,3)</f>
        <v>1.728</v>
      </c>
      <c r="D4">
        <f t="shared" ref="D4:J4" si="2">POWER(D1,3)</f>
        <v>2.7439999999999993</v>
      </c>
      <c r="E4">
        <f t="shared" si="2"/>
        <v>4.9129999999999994</v>
      </c>
      <c r="F4">
        <f t="shared" si="2"/>
        <v>8</v>
      </c>
      <c r="G4">
        <f t="shared" si="2"/>
        <v>13.824</v>
      </c>
      <c r="H4">
        <f t="shared" si="2"/>
        <v>21.951999999999995</v>
      </c>
      <c r="I4">
        <f t="shared" si="2"/>
        <v>32.768000000000008</v>
      </c>
      <c r="J4">
        <f t="shared" si="2"/>
        <v>46.656000000000006</v>
      </c>
      <c r="K4">
        <f>POWER(K1,3)</f>
        <v>64</v>
      </c>
      <c r="L4">
        <f t="shared" si="0"/>
        <v>197.58500000000001</v>
      </c>
    </row>
    <row r="5" spans="1:26" x14ac:dyDescent="0.25">
      <c r="A5" t="s">
        <v>9</v>
      </c>
      <c r="B5">
        <f>POWER(B1,4)</f>
        <v>1</v>
      </c>
      <c r="C5">
        <f t="shared" ref="C5:J5" si="3">POWER(C1,4)</f>
        <v>2.0735999999999999</v>
      </c>
      <c r="D5">
        <f t="shared" si="3"/>
        <v>3.8415999999999988</v>
      </c>
      <c r="E5">
        <f t="shared" si="3"/>
        <v>8.3520999999999983</v>
      </c>
      <c r="F5">
        <f t="shared" si="3"/>
        <v>16</v>
      </c>
      <c r="G5">
        <f t="shared" si="3"/>
        <v>33.177599999999998</v>
      </c>
      <c r="H5">
        <f t="shared" si="3"/>
        <v>61.465599999999981</v>
      </c>
      <c r="I5">
        <f t="shared" si="3"/>
        <v>104.85760000000005</v>
      </c>
      <c r="J5">
        <f t="shared" si="3"/>
        <v>167.96160000000003</v>
      </c>
      <c r="K5">
        <f>POWER(K1,4)</f>
        <v>256</v>
      </c>
      <c r="L5">
        <f t="shared" si="0"/>
        <v>654.72970000000009</v>
      </c>
    </row>
    <row r="6" spans="1:26" x14ac:dyDescent="0.25">
      <c r="A6" t="s">
        <v>13</v>
      </c>
      <c r="B6">
        <f>POWER(B1,5)</f>
        <v>1</v>
      </c>
      <c r="C6">
        <f t="shared" ref="C6:K6" si="4">POWER(C1,5)</f>
        <v>2.4883199999999999</v>
      </c>
      <c r="D6">
        <f t="shared" si="4"/>
        <v>5.3782399999999981</v>
      </c>
      <c r="E6">
        <f t="shared" si="4"/>
        <v>14.198569999999997</v>
      </c>
      <c r="F6">
        <f t="shared" si="4"/>
        <v>32</v>
      </c>
      <c r="G6">
        <f t="shared" si="4"/>
        <v>79.626239999999996</v>
      </c>
      <c r="H6">
        <f t="shared" si="4"/>
        <v>172.10367999999994</v>
      </c>
      <c r="I6">
        <f t="shared" si="4"/>
        <v>335.5443200000002</v>
      </c>
      <c r="J6">
        <f t="shared" si="4"/>
        <v>604.66176000000019</v>
      </c>
      <c r="K6">
        <f t="shared" si="4"/>
        <v>1024</v>
      </c>
      <c r="L6">
        <f t="shared" si="0"/>
        <v>2271.0011300000006</v>
      </c>
    </row>
    <row r="7" spans="1:26" x14ac:dyDescent="0.25">
      <c r="A7" t="s">
        <v>14</v>
      </c>
      <c r="B7">
        <f>POWER(B1,6)</f>
        <v>1</v>
      </c>
      <c r="C7">
        <f t="shared" ref="C7:K7" si="5">POWER(C1,6)</f>
        <v>2.9859839999999997</v>
      </c>
      <c r="D7">
        <f t="shared" si="5"/>
        <v>7.5295359999999967</v>
      </c>
      <c r="E7">
        <f t="shared" si="5"/>
        <v>24.137568999999992</v>
      </c>
      <c r="F7">
        <f t="shared" si="5"/>
        <v>64</v>
      </c>
      <c r="G7">
        <f t="shared" si="5"/>
        <v>191.10297599999998</v>
      </c>
      <c r="H7">
        <f t="shared" si="5"/>
        <v>481.89030399999979</v>
      </c>
      <c r="I7">
        <f t="shared" si="5"/>
        <v>1073.7418240000006</v>
      </c>
      <c r="J7">
        <f t="shared" si="5"/>
        <v>2176.7823360000007</v>
      </c>
      <c r="K7">
        <f t="shared" si="5"/>
        <v>4096</v>
      </c>
      <c r="L7">
        <f t="shared" si="0"/>
        <v>8119.1705290000009</v>
      </c>
    </row>
    <row r="8" spans="1:26" x14ac:dyDescent="0.25">
      <c r="A8" t="s">
        <v>17</v>
      </c>
      <c r="B8">
        <f>POWER(B1,7)</f>
        <v>1</v>
      </c>
      <c r="C8">
        <f t="shared" ref="C8:K8" si="6">POWER(C1,7)</f>
        <v>3.5831807999999996</v>
      </c>
      <c r="D8">
        <f t="shared" si="6"/>
        <v>10.541350399999994</v>
      </c>
      <c r="E8">
        <f t="shared" si="6"/>
        <v>41.033867299999983</v>
      </c>
      <c r="F8">
        <f t="shared" si="6"/>
        <v>128</v>
      </c>
      <c r="G8">
        <f t="shared" si="6"/>
        <v>458.64714239999995</v>
      </c>
      <c r="H8">
        <f t="shared" si="6"/>
        <v>1349.2928511999992</v>
      </c>
      <c r="I8">
        <f t="shared" si="6"/>
        <v>3435.9738368000026</v>
      </c>
      <c r="J8">
        <f t="shared" si="6"/>
        <v>7836.4164096000022</v>
      </c>
      <c r="K8">
        <f t="shared" si="6"/>
        <v>16384</v>
      </c>
      <c r="L8">
        <f t="shared" si="0"/>
        <v>29648.488638500003</v>
      </c>
    </row>
    <row r="9" spans="1:26" x14ac:dyDescent="0.25">
      <c r="A9" t="s">
        <v>18</v>
      </c>
      <c r="B9">
        <f>POWER(B1,8)</f>
        <v>1</v>
      </c>
      <c r="C9">
        <f t="shared" ref="C9:K9" si="7">POWER(C1,8)</f>
        <v>4.2998169599999994</v>
      </c>
      <c r="D9">
        <f t="shared" si="7"/>
        <v>14.757890559999991</v>
      </c>
      <c r="E9">
        <f t="shared" si="7"/>
        <v>69.757574409999975</v>
      </c>
      <c r="F9">
        <f t="shared" si="7"/>
        <v>256</v>
      </c>
      <c r="G9">
        <f t="shared" si="7"/>
        <v>1100.7531417599998</v>
      </c>
      <c r="H9">
        <f t="shared" si="7"/>
        <v>3778.0199833599977</v>
      </c>
      <c r="I9">
        <f t="shared" si="7"/>
        <v>10995.116277760009</v>
      </c>
      <c r="J9">
        <f t="shared" si="7"/>
        <v>28211.09907456001</v>
      </c>
      <c r="K9">
        <f t="shared" si="7"/>
        <v>65536</v>
      </c>
      <c r="L9">
        <f t="shared" si="0"/>
        <v>109966.80375937001</v>
      </c>
      <c r="O9">
        <v>10</v>
      </c>
      <c r="P9">
        <f>L1</f>
        <v>23.3</v>
      </c>
      <c r="Q9">
        <f>L3</f>
        <v>64.09</v>
      </c>
      <c r="R9">
        <f>L4</f>
        <v>197.58500000000001</v>
      </c>
      <c r="S9">
        <f>L5</f>
        <v>654.72970000000009</v>
      </c>
      <c r="T9">
        <f>L6</f>
        <v>2271.0011300000006</v>
      </c>
      <c r="U9">
        <f>L7</f>
        <v>8119.1705290000009</v>
      </c>
      <c r="V9">
        <f t="shared" ref="V9:V16" si="8">L8</f>
        <v>29648.488638500003</v>
      </c>
      <c r="Y9">
        <f>L2</f>
        <v>8310</v>
      </c>
      <c r="Z9">
        <f>P11</f>
        <v>197.58500000000001</v>
      </c>
    </row>
    <row r="10" spans="1:26" x14ac:dyDescent="0.25">
      <c r="A10" t="s">
        <v>21</v>
      </c>
      <c r="B10">
        <f>POWER(B1,9)</f>
        <v>1</v>
      </c>
      <c r="C10">
        <f t="shared" ref="C10:K10" si="9">POWER(C1,9)</f>
        <v>5.1597803519999994</v>
      </c>
      <c r="D10">
        <f t="shared" si="9"/>
        <v>20.661046783999986</v>
      </c>
      <c r="E10">
        <f t="shared" si="9"/>
        <v>118.58787649699995</v>
      </c>
      <c r="F10">
        <f t="shared" si="9"/>
        <v>512</v>
      </c>
      <c r="G10">
        <f t="shared" si="9"/>
        <v>2641.8075402239997</v>
      </c>
      <c r="H10">
        <f t="shared" si="9"/>
        <v>10578.455953407993</v>
      </c>
      <c r="I10">
        <f t="shared" si="9"/>
        <v>35184.372088832031</v>
      </c>
      <c r="J10">
        <f t="shared" si="9"/>
        <v>101559.95666841604</v>
      </c>
      <c r="K10">
        <f t="shared" si="9"/>
        <v>262144</v>
      </c>
      <c r="L10">
        <f t="shared" si="0"/>
        <v>412766.00095451309</v>
      </c>
      <c r="O10">
        <v>23.3</v>
      </c>
      <c r="P10">
        <v>64.09</v>
      </c>
      <c r="Q10">
        <v>197.58500000000001</v>
      </c>
      <c r="R10">
        <v>654.72970000000009</v>
      </c>
      <c r="S10">
        <v>2271.0011300000006</v>
      </c>
      <c r="T10">
        <v>8119.1705290000009</v>
      </c>
      <c r="U10">
        <v>29648.488638500003</v>
      </c>
      <c r="V10">
        <f t="shared" si="8"/>
        <v>109966.80375937001</v>
      </c>
      <c r="Y10">
        <f t="shared" ref="Y10:Y16" si="10">L16</f>
        <v>18557</v>
      </c>
      <c r="Z10">
        <v>18557</v>
      </c>
    </row>
    <row r="11" spans="1:26" x14ac:dyDescent="0.25">
      <c r="A11" t="s">
        <v>22</v>
      </c>
      <c r="B11">
        <f>POWER(B1,10)</f>
        <v>1</v>
      </c>
      <c r="C11">
        <f t="shared" ref="C11:K11" si="11">POWER(C1,10)</f>
        <v>6.1917364223999991</v>
      </c>
      <c r="D11">
        <f t="shared" si="11"/>
        <v>28.92546549759998</v>
      </c>
      <c r="E11">
        <f t="shared" si="11"/>
        <v>201.59939004489991</v>
      </c>
      <c r="F11">
        <f t="shared" si="11"/>
        <v>1024</v>
      </c>
      <c r="G11">
        <f t="shared" si="11"/>
        <v>6340.3380965375991</v>
      </c>
      <c r="H11">
        <f t="shared" si="11"/>
        <v>29619.676669542379</v>
      </c>
      <c r="I11">
        <f t="shared" si="11"/>
        <v>112589.99068426252</v>
      </c>
      <c r="J11">
        <f t="shared" si="11"/>
        <v>365615.84400629776</v>
      </c>
      <c r="K11">
        <f t="shared" si="11"/>
        <v>1048576</v>
      </c>
      <c r="L11">
        <f t="shared" si="0"/>
        <v>1564003.5660486051</v>
      </c>
      <c r="O11">
        <v>64.09</v>
      </c>
      <c r="P11">
        <v>197.58500000000001</v>
      </c>
      <c r="Q11">
        <v>654.72970000000009</v>
      </c>
      <c r="R11">
        <v>2271.0011300000006</v>
      </c>
      <c r="S11">
        <v>8119.1705290000009</v>
      </c>
      <c r="T11">
        <v>29648.488638500003</v>
      </c>
      <c r="U11">
        <v>109966.80375937001</v>
      </c>
      <c r="V11">
        <f t="shared" si="8"/>
        <v>412766.00095451309</v>
      </c>
      <c r="Y11">
        <f t="shared" si="10"/>
        <v>49670.3</v>
      </c>
      <c r="Z11">
        <v>49670.3</v>
      </c>
    </row>
    <row r="12" spans="1:26" x14ac:dyDescent="0.25">
      <c r="A12" t="s">
        <v>25</v>
      </c>
      <c r="B12">
        <f>POWER(B1,11)</f>
        <v>1</v>
      </c>
      <c r="C12">
        <f t="shared" ref="C12:K12" si="12">POWER(C1,11)</f>
        <v>7.4300837068799988</v>
      </c>
      <c r="D12">
        <f t="shared" si="12"/>
        <v>40.495651696639968</v>
      </c>
      <c r="E12">
        <f t="shared" si="12"/>
        <v>342.71896307632983</v>
      </c>
      <c r="F12">
        <f t="shared" si="12"/>
        <v>2048</v>
      </c>
      <c r="G12">
        <f t="shared" si="12"/>
        <v>15216.811431690237</v>
      </c>
      <c r="H12">
        <f t="shared" si="12"/>
        <v>82935.094674718654</v>
      </c>
      <c r="I12">
        <f t="shared" si="12"/>
        <v>360287.97018964007</v>
      </c>
      <c r="J12">
        <f t="shared" si="12"/>
        <v>1316217.0384226721</v>
      </c>
      <c r="K12">
        <f t="shared" si="12"/>
        <v>4194304</v>
      </c>
      <c r="L12">
        <f t="shared" si="0"/>
        <v>5971400.5594172012</v>
      </c>
      <c r="O12">
        <v>197.58500000000001</v>
      </c>
      <c r="P12">
        <v>654.72970000000009</v>
      </c>
      <c r="Q12">
        <v>2271.0011300000006</v>
      </c>
      <c r="R12">
        <v>8119.1705290000009</v>
      </c>
      <c r="S12">
        <v>29648.488638500003</v>
      </c>
      <c r="T12">
        <v>109966.80375937001</v>
      </c>
      <c r="U12">
        <v>412766.00095451309</v>
      </c>
      <c r="V12">
        <f t="shared" si="8"/>
        <v>1564003.5660486051</v>
      </c>
      <c r="Y12">
        <f t="shared" si="10"/>
        <v>150830.51</v>
      </c>
      <c r="Z12">
        <v>150830.51</v>
      </c>
    </row>
    <row r="13" spans="1:26" x14ac:dyDescent="0.25">
      <c r="A13" t="s">
        <v>26</v>
      </c>
      <c r="B13">
        <f>POWER(B1,12)</f>
        <v>1</v>
      </c>
      <c r="C13">
        <f t="shared" ref="C13:K13" si="13">POWER(C1,12)</f>
        <v>8.9161004482559978</v>
      </c>
      <c r="D13">
        <f t="shared" si="13"/>
        <v>56.693912375295945</v>
      </c>
      <c r="E13">
        <f t="shared" si="13"/>
        <v>582.62223722976069</v>
      </c>
      <c r="F13">
        <f t="shared" si="13"/>
        <v>4096</v>
      </c>
      <c r="G13">
        <f t="shared" si="13"/>
        <v>36520.347436056567</v>
      </c>
      <c r="H13">
        <f t="shared" si="13"/>
        <v>232218.26508921219</v>
      </c>
      <c r="I13">
        <f t="shared" si="13"/>
        <v>1152921.5046068486</v>
      </c>
      <c r="J13">
        <f t="shared" si="13"/>
        <v>4738381.3383216197</v>
      </c>
      <c r="K13">
        <f t="shared" si="13"/>
        <v>16777216</v>
      </c>
      <c r="L13">
        <f t="shared" si="0"/>
        <v>22942002.687703788</v>
      </c>
      <c r="O13">
        <v>654.72970000000009</v>
      </c>
      <c r="P13">
        <v>2271.0011300000006</v>
      </c>
      <c r="Q13">
        <v>8119.1705290000009</v>
      </c>
      <c r="R13">
        <v>29648.488638500003</v>
      </c>
      <c r="S13">
        <v>109966.80375937001</v>
      </c>
      <c r="T13">
        <v>412766.00095451297</v>
      </c>
      <c r="U13">
        <v>1564003.5660486051</v>
      </c>
      <c r="V13">
        <f t="shared" si="8"/>
        <v>5971400.5594172012</v>
      </c>
      <c r="Y13">
        <f t="shared" si="10"/>
        <v>495761.21900000004</v>
      </c>
      <c r="Z13">
        <v>495761.21900000004</v>
      </c>
    </row>
    <row r="14" spans="1:26" x14ac:dyDescent="0.25">
      <c r="A14" t="s">
        <v>33</v>
      </c>
      <c r="B14">
        <f>B1^13</f>
        <v>1</v>
      </c>
      <c r="C14">
        <f t="shared" ref="C14:K14" si="14">C1^13</f>
        <v>10.699320537907198</v>
      </c>
      <c r="D14">
        <f t="shared" si="14"/>
        <v>79.371477325414318</v>
      </c>
      <c r="E14">
        <f t="shared" si="14"/>
        <v>990.45780329059312</v>
      </c>
      <c r="F14">
        <f t="shared" si="14"/>
        <v>8192</v>
      </c>
      <c r="G14">
        <f t="shared" si="14"/>
        <v>87648.833846535766</v>
      </c>
      <c r="H14">
        <f t="shared" si="14"/>
        <v>650211.14224979409</v>
      </c>
      <c r="I14">
        <f t="shared" si="14"/>
        <v>3689348.8147419156</v>
      </c>
      <c r="J14">
        <f t="shared" si="14"/>
        <v>17058172.817957833</v>
      </c>
      <c r="K14">
        <f t="shared" si="14"/>
        <v>67108864</v>
      </c>
      <c r="L14">
        <f t="shared" si="0"/>
        <v>88603519.13739723</v>
      </c>
      <c r="O14">
        <v>2271.0011300000006</v>
      </c>
      <c r="P14">
        <v>8119.1705290000009</v>
      </c>
      <c r="Q14">
        <v>29648.488638500003</v>
      </c>
      <c r="R14">
        <v>109966.80375937001</v>
      </c>
      <c r="S14">
        <v>412766.00095451309</v>
      </c>
      <c r="T14">
        <v>1564003.5660486051</v>
      </c>
      <c r="U14">
        <v>5971400.5594172012</v>
      </c>
      <c r="V14">
        <f t="shared" si="8"/>
        <v>22942002.687703788</v>
      </c>
      <c r="Y14">
        <f t="shared" si="10"/>
        <v>1711762.0067000003</v>
      </c>
      <c r="Z14">
        <v>1711762.0067</v>
      </c>
    </row>
    <row r="15" spans="1:26" x14ac:dyDescent="0.25">
      <c r="A15" t="s">
        <v>34</v>
      </c>
      <c r="B15">
        <f>B1^14</f>
        <v>1</v>
      </c>
      <c r="C15">
        <f t="shared" ref="C15:K15" si="15">C1^14</f>
        <v>12.839184645488636</v>
      </c>
      <c r="D15">
        <f t="shared" si="15"/>
        <v>111.12006825558004</v>
      </c>
      <c r="E15">
        <f t="shared" si="15"/>
        <v>1683.7782655940082</v>
      </c>
      <c r="F15">
        <f t="shared" si="15"/>
        <v>16384</v>
      </c>
      <c r="G15">
        <f t="shared" si="15"/>
        <v>210357.20123168582</v>
      </c>
      <c r="H15">
        <f t="shared" si="15"/>
        <v>1820591.1982994233</v>
      </c>
      <c r="I15">
        <f t="shared" si="15"/>
        <v>11805916.20717413</v>
      </c>
      <c r="J15">
        <f t="shared" si="15"/>
        <v>61409422.144648194</v>
      </c>
      <c r="K15">
        <f t="shared" si="15"/>
        <v>268435456</v>
      </c>
      <c r="L15">
        <f t="shared" si="0"/>
        <v>343699935.48887193</v>
      </c>
      <c r="O15">
        <v>8119.1705290000009</v>
      </c>
      <c r="P15">
        <v>29648.488638500003</v>
      </c>
      <c r="Q15">
        <v>109966.80375937001</v>
      </c>
      <c r="R15">
        <v>412766.00095451309</v>
      </c>
      <c r="S15">
        <v>1564003.5660486051</v>
      </c>
      <c r="T15">
        <v>5971400.5594172012</v>
      </c>
      <c r="U15">
        <v>22942002.687703788</v>
      </c>
      <c r="V15">
        <f t="shared" si="8"/>
        <v>88603519.13739723</v>
      </c>
      <c r="Y15">
        <f t="shared" si="10"/>
        <v>6102703.3016300006</v>
      </c>
      <c r="Z15">
        <v>6102703.3016300006</v>
      </c>
    </row>
    <row r="16" spans="1:26" x14ac:dyDescent="0.25">
      <c r="A16" t="s">
        <v>7</v>
      </c>
      <c r="B16">
        <f>B2 * B1</f>
        <v>1100</v>
      </c>
      <c r="C16">
        <f t="shared" ref="C16:K16" si="16">C2 * C1</f>
        <v>1104</v>
      </c>
      <c r="D16">
        <f t="shared" si="16"/>
        <v>1190</v>
      </c>
      <c r="E16">
        <f t="shared" si="16"/>
        <v>1411</v>
      </c>
      <c r="F16">
        <f t="shared" si="16"/>
        <v>1600</v>
      </c>
      <c r="G16">
        <f t="shared" si="16"/>
        <v>1884</v>
      </c>
      <c r="H16">
        <f t="shared" si="16"/>
        <v>2156</v>
      </c>
      <c r="I16">
        <f t="shared" si="16"/>
        <v>2432</v>
      </c>
      <c r="J16">
        <f t="shared" si="16"/>
        <v>2700</v>
      </c>
      <c r="K16">
        <f t="shared" si="16"/>
        <v>2980</v>
      </c>
      <c r="L16">
        <f t="shared" si="0"/>
        <v>18557</v>
      </c>
      <c r="O16">
        <v>29648.488638500003</v>
      </c>
      <c r="P16">
        <v>109966.80375937001</v>
      </c>
      <c r="Q16">
        <v>412766.00095451309</v>
      </c>
      <c r="R16">
        <v>1564003.5660486051</v>
      </c>
      <c r="S16">
        <v>5971400.5594172012</v>
      </c>
      <c r="T16">
        <v>22942002.687703788</v>
      </c>
      <c r="U16">
        <v>88603519.13739723</v>
      </c>
      <c r="V16">
        <f t="shared" si="8"/>
        <v>343699935.48887193</v>
      </c>
      <c r="Y16">
        <f t="shared" si="10"/>
        <v>22243540.709411003</v>
      </c>
    </row>
    <row r="17" spans="1:17" x14ac:dyDescent="0.25">
      <c r="A17" t="s">
        <v>8</v>
      </c>
      <c r="B17">
        <f>B3*B2</f>
        <v>1100</v>
      </c>
      <c r="C17">
        <f t="shared" ref="C17:K17" si="17">C3*C2</f>
        <v>1324.8</v>
      </c>
      <c r="D17">
        <f t="shared" si="17"/>
        <v>1665.9999999999998</v>
      </c>
      <c r="E17">
        <f t="shared" si="17"/>
        <v>2398.6999999999998</v>
      </c>
      <c r="F17">
        <f t="shared" si="17"/>
        <v>3200</v>
      </c>
      <c r="G17">
        <f t="shared" si="17"/>
        <v>4521.5999999999995</v>
      </c>
      <c r="H17">
        <f t="shared" si="17"/>
        <v>6036.7999999999993</v>
      </c>
      <c r="I17">
        <f t="shared" si="17"/>
        <v>7782.4000000000015</v>
      </c>
      <c r="J17">
        <f t="shared" si="17"/>
        <v>9720</v>
      </c>
      <c r="K17">
        <f t="shared" si="17"/>
        <v>11920</v>
      </c>
      <c r="L17">
        <f t="shared" si="0"/>
        <v>49670.3</v>
      </c>
    </row>
    <row r="18" spans="1:17" x14ac:dyDescent="0.25">
      <c r="A18" t="s">
        <v>15</v>
      </c>
      <c r="B18">
        <f>B2*B4</f>
        <v>1100</v>
      </c>
      <c r="C18">
        <f t="shared" ref="C18:J18" si="18">C2*C4</f>
        <v>1589.76</v>
      </c>
      <c r="D18">
        <f t="shared" si="18"/>
        <v>2332.3999999999996</v>
      </c>
      <c r="E18">
        <f t="shared" si="18"/>
        <v>4077.7899999999995</v>
      </c>
      <c r="F18">
        <f t="shared" si="18"/>
        <v>6400</v>
      </c>
      <c r="G18">
        <f t="shared" si="18"/>
        <v>10851.84</v>
      </c>
      <c r="H18">
        <f t="shared" si="18"/>
        <v>16903.039999999997</v>
      </c>
      <c r="I18">
        <f t="shared" si="18"/>
        <v>24903.680000000008</v>
      </c>
      <c r="J18">
        <f t="shared" si="18"/>
        <v>34992.000000000007</v>
      </c>
      <c r="K18">
        <f>K2*K4</f>
        <v>47680</v>
      </c>
      <c r="L18">
        <f t="shared" si="0"/>
        <v>150830.51</v>
      </c>
    </row>
    <row r="19" spans="1:17" x14ac:dyDescent="0.25">
      <c r="A19" t="s">
        <v>19</v>
      </c>
      <c r="B19">
        <f>B2*B5</f>
        <v>1100</v>
      </c>
      <c r="C19">
        <f t="shared" ref="C19:K19" si="19">C2*C5</f>
        <v>1907.712</v>
      </c>
      <c r="D19">
        <f t="shared" si="19"/>
        <v>3265.3599999999988</v>
      </c>
      <c r="E19">
        <f t="shared" si="19"/>
        <v>6932.2429999999986</v>
      </c>
      <c r="F19">
        <f t="shared" si="19"/>
        <v>12800</v>
      </c>
      <c r="G19">
        <f t="shared" si="19"/>
        <v>26044.415999999997</v>
      </c>
      <c r="H19">
        <f t="shared" si="19"/>
        <v>47328.511999999988</v>
      </c>
      <c r="I19">
        <f t="shared" si="19"/>
        <v>79691.776000000042</v>
      </c>
      <c r="J19">
        <f t="shared" si="19"/>
        <v>125971.20000000003</v>
      </c>
      <c r="K19">
        <f t="shared" si="19"/>
        <v>190720</v>
      </c>
      <c r="L19">
        <f t="shared" si="0"/>
        <v>495761.21900000004</v>
      </c>
      <c r="O19" t="s">
        <v>36</v>
      </c>
      <c r="P19" t="s">
        <v>10</v>
      </c>
      <c r="Q19">
        <f t="array" ref="Q19:Q26">MMULT(MINVERSE(O9:V16), Y9:Y16)</f>
        <v>14288.347621917725</v>
      </c>
    </row>
    <row r="20" spans="1:17" x14ac:dyDescent="0.25">
      <c r="A20" t="s">
        <v>23</v>
      </c>
      <c r="B20">
        <f>B2*B6</f>
        <v>1100</v>
      </c>
      <c r="C20">
        <f t="shared" ref="C20:J20" si="20">C$2*C6</f>
        <v>2289.2543999999998</v>
      </c>
      <c r="D20">
        <f t="shared" si="20"/>
        <v>4571.5039999999981</v>
      </c>
      <c r="E20">
        <f t="shared" si="20"/>
        <v>11784.813099999998</v>
      </c>
      <c r="F20">
        <f t="shared" si="20"/>
        <v>25600</v>
      </c>
      <c r="G20">
        <f t="shared" si="20"/>
        <v>62506.598399999995</v>
      </c>
      <c r="H20">
        <f t="shared" si="20"/>
        <v>132519.83359999995</v>
      </c>
      <c r="I20">
        <f t="shared" si="20"/>
        <v>255013.68320000015</v>
      </c>
      <c r="J20">
        <f t="shared" si="20"/>
        <v>453496.32000000012</v>
      </c>
      <c r="K20">
        <f>K$2*K6</f>
        <v>762880</v>
      </c>
      <c r="L20">
        <f t="shared" si="0"/>
        <v>1711762.0067000003</v>
      </c>
      <c r="O20" t="s">
        <v>37</v>
      </c>
      <c r="P20" t="s">
        <v>11</v>
      </c>
      <c r="Q20">
        <v>-39561.537750244141</v>
      </c>
    </row>
    <row r="21" spans="1:17" x14ac:dyDescent="0.25">
      <c r="A21" t="s">
        <v>27</v>
      </c>
      <c r="B21">
        <f t="shared" ref="B21:J21" si="21">B$2*B7</f>
        <v>1100</v>
      </c>
      <c r="C21">
        <f t="shared" si="21"/>
        <v>2747.1052799999998</v>
      </c>
      <c r="D21">
        <f t="shared" si="21"/>
        <v>6400.1055999999971</v>
      </c>
      <c r="E21">
        <f t="shared" si="21"/>
        <v>20034.182269999994</v>
      </c>
      <c r="F21">
        <f t="shared" si="21"/>
        <v>51200</v>
      </c>
      <c r="G21">
        <f t="shared" si="21"/>
        <v>150015.83615999998</v>
      </c>
      <c r="H21">
        <f t="shared" si="21"/>
        <v>371055.53407999984</v>
      </c>
      <c r="I21">
        <f t="shared" si="21"/>
        <v>816043.78624000051</v>
      </c>
      <c r="J21">
        <f t="shared" si="21"/>
        <v>1632586.7520000006</v>
      </c>
      <c r="K21">
        <f>K$2*K7</f>
        <v>3051520</v>
      </c>
      <c r="L21">
        <f t="shared" si="0"/>
        <v>6102703.3016300006</v>
      </c>
      <c r="O21" t="s">
        <v>38</v>
      </c>
      <c r="P21" t="s">
        <v>12</v>
      </c>
      <c r="Q21">
        <v>49127.756103515625</v>
      </c>
    </row>
    <row r="22" spans="1:17" x14ac:dyDescent="0.25">
      <c r="A22" t="s">
        <v>32</v>
      </c>
      <c r="B22">
        <f t="shared" ref="B22:I22" si="22">B2 * B8</f>
        <v>1100</v>
      </c>
      <c r="C22">
        <f t="shared" si="22"/>
        <v>3296.5263359999994</v>
      </c>
      <c r="D22">
        <f t="shared" si="22"/>
        <v>8960.1478399999942</v>
      </c>
      <c r="E22">
        <f>E2 * E8</f>
        <v>34058.109858999989</v>
      </c>
      <c r="F22">
        <f t="shared" si="22"/>
        <v>102400</v>
      </c>
      <c r="G22">
        <f t="shared" si="22"/>
        <v>360038.00678399997</v>
      </c>
      <c r="H22">
        <f t="shared" si="22"/>
        <v>1038955.4954239994</v>
      </c>
      <c r="I22">
        <f t="shared" si="22"/>
        <v>2611340.115968002</v>
      </c>
      <c r="J22">
        <f>J2 * J8</f>
        <v>5877312.3072000016</v>
      </c>
      <c r="K22">
        <f>K2 * K8</f>
        <v>12206080</v>
      </c>
      <c r="L22">
        <f t="shared" si="0"/>
        <v>22243540.709411003</v>
      </c>
      <c r="O22" t="s">
        <v>39</v>
      </c>
      <c r="P22" t="s">
        <v>16</v>
      </c>
      <c r="Q22">
        <v>-33271.372985839844</v>
      </c>
    </row>
    <row r="23" spans="1:17" x14ac:dyDescent="0.25">
      <c r="O23" t="s">
        <v>40</v>
      </c>
      <c r="P23" t="s">
        <v>20</v>
      </c>
      <c r="Q23">
        <v>13239.231201171875</v>
      </c>
    </row>
    <row r="24" spans="1:17" x14ac:dyDescent="0.25">
      <c r="A24" t="s">
        <v>0</v>
      </c>
      <c r="B24">
        <v>1</v>
      </c>
      <c r="C24">
        <v>1.2</v>
      </c>
      <c r="D24">
        <v>1.4</v>
      </c>
      <c r="E24">
        <v>1.7</v>
      </c>
      <c r="F24">
        <v>2</v>
      </c>
      <c r="G24">
        <v>2.4</v>
      </c>
      <c r="H24">
        <v>2.8</v>
      </c>
      <c r="I24">
        <v>3.2</v>
      </c>
      <c r="J24">
        <v>3.6</v>
      </c>
      <c r="K24">
        <v>4</v>
      </c>
      <c r="O24" t="s">
        <v>41</v>
      </c>
      <c r="P24" t="s">
        <v>24</v>
      </c>
      <c r="Q24">
        <v>-3094.7433261871338</v>
      </c>
    </row>
    <row r="25" spans="1:17" x14ac:dyDescent="0.25">
      <c r="A25" t="s">
        <v>1</v>
      </c>
      <c r="B25">
        <f>$Q$19 + B1 * $Q$20 + B1^2 * $Q$21 + B1^3 * $Q$22 + B1^4 * $Q$23 + B1^5 * $Q$24 + B1^6 * $Q$25 + B1^7 * $Q$26</f>
        <v>1100.3440750092268</v>
      </c>
      <c r="C25">
        <f t="shared" ref="C25:K25" si="23">$Q$19 + C1 * $Q$20 + C1^2 * $Q$21 + C1^3 * $Q$22 + C1^4 * $Q$23 + C1^5 * $Q$24 + C1^6 * $Q$25 + C1^7 * $Q$26</f>
        <v>917.89376193532019</v>
      </c>
      <c r="D25">
        <f t="shared" si="23"/>
        <v>854.09830514764622</v>
      </c>
      <c r="E25">
        <f t="shared" si="23"/>
        <v>824.71050612961074</v>
      </c>
      <c r="F25">
        <f t="shared" si="23"/>
        <v>804.65027046203613</v>
      </c>
      <c r="G25">
        <f t="shared" si="23"/>
        <v>782.20797795985891</v>
      </c>
      <c r="H25">
        <f t="shared" si="23"/>
        <v>771.43934216353227</v>
      </c>
      <c r="I25">
        <f t="shared" si="23"/>
        <v>759.47573073640524</v>
      </c>
      <c r="J25">
        <f t="shared" si="23"/>
        <v>750.11970162513899</v>
      </c>
      <c r="K25">
        <f t="shared" si="23"/>
        <v>744.99227523803711</v>
      </c>
      <c r="O25" t="s">
        <v>42</v>
      </c>
      <c r="P25" t="s">
        <v>28</v>
      </c>
      <c r="Q25">
        <v>393.71040821075439</v>
      </c>
    </row>
    <row r="26" spans="1:17" x14ac:dyDescent="0.25">
      <c r="A26" t="s">
        <v>29</v>
      </c>
      <c r="B26">
        <f>POWER(B25 - B2,2)</f>
        <v>0.11838761197442182</v>
      </c>
      <c r="C26">
        <f t="shared" ref="C26:K26" si="24">POWER(C25 - C2,2)</f>
        <v>4.4362387851061715</v>
      </c>
      <c r="D26">
        <f t="shared" si="24"/>
        <v>16.796105083223466</v>
      </c>
      <c r="E26">
        <f>POWER(E25 - E2,2)</f>
        <v>27.978745404885604</v>
      </c>
      <c r="F26">
        <f t="shared" si="24"/>
        <v>21.625015370085748</v>
      </c>
      <c r="G26">
        <f t="shared" si="24"/>
        <v>7.7953870726336234</v>
      </c>
      <c r="H26">
        <f t="shared" si="24"/>
        <v>2.0717058637217671</v>
      </c>
      <c r="I26">
        <f t="shared" si="24"/>
        <v>0.27485826075019254</v>
      </c>
      <c r="J26">
        <f>POWER(J25 - J2,2)</f>
        <v>1.432847906091453E-2</v>
      </c>
      <c r="K26">
        <f t="shared" si="24"/>
        <v>5.9671947383321822E-5</v>
      </c>
      <c r="L26" s="21">
        <f>MAX(B26:K26)</f>
        <v>27.978745404885604</v>
      </c>
      <c r="O26" t="s">
        <v>43</v>
      </c>
      <c r="P26" t="s">
        <v>35</v>
      </c>
      <c r="Q26">
        <v>-21.047197535634041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 1(квадрат)</vt:lpstr>
      <vt:lpstr>задача 1(куб)</vt:lpstr>
      <vt:lpstr>задача 1(4 степень)</vt:lpstr>
      <vt:lpstr>задача 1(6 степень)</vt:lpstr>
      <vt:lpstr>задача 2(квадрат)</vt:lpstr>
      <vt:lpstr>задача 2(куб)</vt:lpstr>
      <vt:lpstr>задача 2(4 степень)</vt:lpstr>
      <vt:lpstr>задача 2(6 степень)</vt:lpstr>
      <vt:lpstr>задача 2(7 степень)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2024-03-17T13:32:18Z</dcterms:modified>
</cp:coreProperties>
</file>