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tics-my.sharepoint.com/personal/v_kobzar_intetics_com/Documents/PowerShell/HERE users managemetn/"/>
    </mc:Choice>
  </mc:AlternateContent>
  <xr:revisionPtr revIDLastSave="1019" documentId="8_{E3B7CDDB-495A-4FE8-A25D-1F8F1E8CC947}" xr6:coauthVersionLast="47" xr6:coauthVersionMax="47" xr10:uidLastSave="{95DC3503-2821-43E2-AD11-559663BF9B93}"/>
  <bookViews>
    <workbookView xWindow="-120" yWindow="-120" windowWidth="29040" windowHeight="15840" tabRatio="200" xr2:uid="{00000000-000D-0000-FFFF-FFFF00000000}"/>
  </bookViews>
  <sheets>
    <sheet name="HERE_new_users" sheetId="2" r:id="rId1"/>
  </sheets>
  <definedNames>
    <definedName name="ExternalData_1" localSheetId="0" hidden="1">HERE_new_users!$B$1:$F$65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M7" i="2"/>
  <c r="A49" i="2"/>
  <c r="D22" i="2"/>
  <c r="D14" i="2"/>
  <c r="D57" i="2"/>
  <c r="M17" i="2"/>
  <c r="M27" i="2"/>
  <c r="M62" i="2"/>
  <c r="M31" i="2"/>
  <c r="M14" i="2"/>
  <c r="M40" i="2"/>
  <c r="M23" i="2"/>
  <c r="M15" i="2"/>
  <c r="M44" i="2"/>
  <c r="M55" i="2"/>
  <c r="M33" i="2"/>
  <c r="M60" i="2"/>
  <c r="M57" i="2"/>
  <c r="M39" i="2"/>
  <c r="M10" i="2"/>
  <c r="M53" i="2"/>
  <c r="M2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M24" i="2"/>
  <c r="M18" i="2"/>
  <c r="M34" i="2"/>
  <c r="D5" i="2"/>
  <c r="D29" i="2"/>
  <c r="M13" i="2"/>
  <c r="M32" i="2"/>
  <c r="M35" i="2"/>
  <c r="M22" i="2"/>
  <c r="M37" i="2"/>
  <c r="M63" i="2"/>
  <c r="M45" i="2"/>
  <c r="M12" i="2"/>
  <c r="M58" i="2"/>
  <c r="M25" i="2"/>
  <c r="M19" i="2"/>
  <c r="M42" i="2"/>
  <c r="M47" i="2"/>
  <c r="M64" i="2"/>
  <c r="D64" i="2"/>
  <c r="D47" i="2"/>
  <c r="D42" i="2"/>
  <c r="D19" i="2"/>
  <c r="D25" i="2"/>
  <c r="D58" i="2"/>
  <c r="D12" i="2"/>
  <c r="D31" i="2"/>
  <c r="D10" i="2"/>
  <c r="D17" i="2"/>
  <c r="D62" i="2"/>
  <c r="D39" i="2"/>
  <c r="D60" i="2"/>
  <c r="D11" i="2"/>
  <c r="D33" i="2"/>
  <c r="D55" i="2"/>
  <c r="D23" i="2"/>
  <c r="D18" i="2"/>
  <c r="D24" i="2"/>
  <c r="D44" i="2"/>
  <c r="D53" i="2"/>
  <c r="D15" i="2"/>
  <c r="D27" i="2"/>
  <c r="D63" i="2"/>
  <c r="D37" i="2"/>
  <c r="D35" i="2"/>
  <c r="D32" i="2"/>
  <c r="D34" i="2"/>
  <c r="D13" i="2"/>
  <c r="D7" i="2"/>
  <c r="D3" i="2"/>
  <c r="D9" i="2"/>
  <c r="D51" i="2"/>
  <c r="D46" i="2"/>
  <c r="D52" i="2"/>
  <c r="D20" i="2"/>
  <c r="D49" i="2"/>
  <c r="D38" i="2"/>
  <c r="D30" i="2"/>
  <c r="D59" i="2"/>
  <c r="D4" i="2"/>
  <c r="D28" i="2"/>
  <c r="D8" i="2"/>
  <c r="D26" i="2"/>
  <c r="D54" i="2"/>
  <c r="D21" i="2"/>
  <c r="D16" i="2"/>
  <c r="D61" i="2"/>
  <c r="D6" i="2"/>
  <c r="D41" i="2"/>
  <c r="D56" i="2"/>
  <c r="D43" i="2"/>
  <c r="D36" i="2"/>
  <c r="D48" i="2"/>
  <c r="D50" i="2"/>
  <c r="D45" i="2"/>
  <c r="A19" i="2" l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tc={59B9F220-1522-4BB3-B07D-CBF54C99C443}</author>
    <author>tc={62701AF3-D1CD-4D54-A907-053A9497B517}</author>
  </authors>
  <commentList>
    <comment ref="P18" authorId="0" shapeId="0" xr:uid="{59B9F220-1522-4BB3-B07D-CBF54C99C443}">
      <text>
        <t>[Threaded comment]
Your version of Excel allows you to read this threaded comment; however, any edits to it will get removed if the file is opened in a newer version of Excel. Learn more: https://go.microsoft.com/fwlink/?linkid=870924
Comment:
    Это не возможно, т.к. есть требования от HERE по проекту. На ПК будет куча ограничений</t>
      </text>
    </comment>
    <comment ref="P23" authorId="1" shapeId="0" xr:uid="{62701AF3-D1CD-4D54-A907-053A9497B517}">
      <text>
        <t>[Threaded comment]
Your version of Excel allows you to read this threaded comment; however, any edits to it will get removed if the file is opened in a newer version of Excel. Learn more: https://go.microsoft.com/fwlink/?linkid=870924
Comment:
    Это не возможно, т.к. есть требования от HERE по проекту. На ПК будет куча ограничений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ERE_new_users" description="Connection to the 'HERE_new_users' query in the workbook." type="5" refreshedVersion="7" background="1" saveData="1">
    <dbPr connection="Provider=Microsoft.Mashup.OleDb.1;Data Source=$Workbook$;Location=HERE_new_users;Extended Properties=&quot;&quot;" command="SELECT * FROM [HERE_new_users]"/>
  </connection>
</connections>
</file>

<file path=xl/sharedStrings.xml><?xml version="1.0" encoding="utf-8"?>
<sst xmlns="http://schemas.openxmlformats.org/spreadsheetml/2006/main" count="714" uniqueCount="553">
  <si>
    <t>FirstName</t>
  </si>
  <si>
    <t>LastName</t>
  </si>
  <si>
    <t>SamAccountName</t>
  </si>
  <si>
    <t>Password</t>
  </si>
  <si>
    <t>Email</t>
  </si>
  <si>
    <t>PC</t>
  </si>
  <si>
    <t>Цена</t>
  </si>
  <si>
    <t>Monitor 1</t>
  </si>
  <si>
    <t>Цена3</t>
  </si>
  <si>
    <t>Monitor 2</t>
  </si>
  <si>
    <t>Цена2</t>
  </si>
  <si>
    <t>Сумма</t>
  </si>
  <si>
    <t>Column1</t>
  </si>
  <si>
    <t>Город</t>
  </si>
  <si>
    <t>Адрес доставки (отделение НП)</t>
  </si>
  <si>
    <t>basane</t>
  </si>
  <si>
    <t>Basanets</t>
  </si>
  <si>
    <t>Gonu$Ici44</t>
  </si>
  <si>
    <t>darya.naumovych@gmail.com</t>
  </si>
  <si>
    <t>2805-OC</t>
  </si>
  <si>
    <t>15112,00</t>
  </si>
  <si>
    <t>4490-OC</t>
  </si>
  <si>
    <t>3816,42</t>
  </si>
  <si>
    <t>4345-OC</t>
  </si>
  <si>
    <t>3799,02</t>
  </si>
  <si>
    <t>Харьков</t>
  </si>
  <si>
    <t>Vasil</t>
  </si>
  <si>
    <t>Bilak</t>
  </si>
  <si>
    <t>Pese-Itu10</t>
  </si>
  <si>
    <t>vasyabilak.vb@gmail.com</t>
  </si>
  <si>
    <t>2661-OC</t>
  </si>
  <si>
    <t>9506,00</t>
  </si>
  <si>
    <t>4059-OC</t>
  </si>
  <si>
    <t>4399,98</t>
  </si>
  <si>
    <t>4058-OC</t>
  </si>
  <si>
    <t>18305,96</t>
  </si>
  <si>
    <t>Ивано-Франковск</t>
  </si>
  <si>
    <t>№ 1 (Івано-Франківська обл. Косівський р-н с.Рожнів)</t>
  </si>
  <si>
    <t>Iryna</t>
  </si>
  <si>
    <t>Breslavska</t>
  </si>
  <si>
    <t>Hali!Avo85</t>
  </si>
  <si>
    <t>breslavochka@gmail.com</t>
  </si>
  <si>
    <t>3873-OC</t>
  </si>
  <si>
    <t>29160,00</t>
  </si>
  <si>
    <t>4858-OC</t>
  </si>
  <si>
    <t>3885,18</t>
  </si>
  <si>
    <t>4855-OC</t>
  </si>
  <si>
    <t>36930,36</t>
  </si>
  <si>
    <t>Львов</t>
  </si>
  <si>
    <t>№ 73 (79054, м. Львів, вул. Виговського 49/85)</t>
  </si>
  <si>
    <t>Maksym</t>
  </si>
  <si>
    <t>Cherednikov</t>
  </si>
  <si>
    <t>Fevi;Aho20</t>
  </si>
  <si>
    <t>maksim.cherednikov47@gmail.com</t>
  </si>
  <si>
    <t>4068-OC</t>
  </si>
  <si>
    <t>31413,96</t>
  </si>
  <si>
    <t>4862-OC</t>
  </si>
  <si>
    <t>4617-OC</t>
  </si>
  <si>
    <t>3983,88</t>
  </si>
  <si>
    <t>39283,02</t>
  </si>
  <si>
    <r>
      <t xml:space="preserve">Удаленшик </t>
    </r>
    <r>
      <rPr>
        <sz val="11"/>
        <color rgb="FFFF0000"/>
        <rFont val="Calibri"/>
        <family val="2"/>
        <charset val="204"/>
        <scheme val="minor"/>
      </rPr>
      <t>(ПК Daria Kurgan)</t>
    </r>
  </si>
  <si>
    <t>Днепропетровск</t>
  </si>
  <si>
    <t>№ 1 (Днепр, Верхнеднепровский район,поселок Днепровское)</t>
  </si>
  <si>
    <t>Yaroslava</t>
  </si>
  <si>
    <t>Chubyk</t>
  </si>
  <si>
    <t>Naru=Iqa63</t>
  </si>
  <si>
    <t>yaroslava.chubik@gmail.com</t>
  </si>
  <si>
    <t>2813-OC</t>
  </si>
  <si>
    <t>4621-OC</t>
  </si>
  <si>
    <t>4620-OC</t>
  </si>
  <si>
    <t>23079,76</t>
  </si>
  <si>
    <t>работа в офисе BPO</t>
  </si>
  <si>
    <t>Snezhana</t>
  </si>
  <si>
    <t>Dydnik</t>
  </si>
  <si>
    <t>Wobo.Owe38</t>
  </si>
  <si>
    <t>snezhana.dudnuk@gmail.com</t>
  </si>
  <si>
    <t>2659-OC</t>
  </si>
  <si>
    <t>4836-OC</t>
  </si>
  <si>
    <t>4856-OC</t>
  </si>
  <si>
    <t>заберет комп из офиса BPO</t>
  </si>
  <si>
    <t>Mikhail</t>
  </si>
  <si>
    <t>Garpiniuk</t>
  </si>
  <si>
    <t>Dume!Asu62</t>
  </si>
  <si>
    <t>eliksar.misha@gmail.com</t>
  </si>
  <si>
    <t>4891-OC</t>
  </si>
  <si>
    <t>27141,18</t>
  </si>
  <si>
    <t>4840-OC</t>
  </si>
  <si>
    <t>4853-OC</t>
  </si>
  <si>
    <t>34911,54</t>
  </si>
  <si>
    <t>Отказался 24.05.2021</t>
  </si>
  <si>
    <t>Черновцы</t>
  </si>
  <si>
    <t>№ 2 (Черновицкая область, город Вижница, улица Черемоша 16/2)</t>
  </si>
  <si>
    <t>Anastasia</t>
  </si>
  <si>
    <t>Gavrilyk</t>
  </si>
  <si>
    <t>Vufe-Uwu29</t>
  </si>
  <si>
    <t>mravka8610@gmail.com</t>
  </si>
  <si>
    <t>2667-OC</t>
  </si>
  <si>
    <t>4447-OC</t>
  </si>
  <si>
    <t>3707-OC</t>
  </si>
  <si>
    <t>4200,00</t>
  </si>
  <si>
    <t>17522,42</t>
  </si>
  <si>
    <t>Кропивницкий</t>
  </si>
  <si>
    <t>№ 2 (Кировоградская область, г. Кропивницкий)</t>
  </si>
  <si>
    <t>Nikita</t>
  </si>
  <si>
    <t>Goncharyk</t>
  </si>
  <si>
    <t>Quga+Agi39</t>
  </si>
  <si>
    <t>PGroupN5@ro.ru</t>
  </si>
  <si>
    <t>3369-OC</t>
  </si>
  <si>
    <t>2863-OC</t>
  </si>
  <si>
    <t>2752-OC</t>
  </si>
  <si>
    <t>Удаленшик</t>
  </si>
  <si>
    <t>Юбилейный</t>
  </si>
  <si>
    <t>№ 8 (м. Дніпро, Дніпропетровська область, Дніпровський район, смт Слобожанське)</t>
  </si>
  <si>
    <t xml:space="preserve">Anna </t>
  </si>
  <si>
    <t>Hanhan</t>
  </si>
  <si>
    <t>Fusu=Ara35</t>
  </si>
  <si>
    <t>volkovskaya30@gmail.com</t>
  </si>
  <si>
    <t>4065-OC</t>
  </si>
  <si>
    <t>4606-OC</t>
  </si>
  <si>
    <t>4605-OC</t>
  </si>
  <si>
    <t>39381,72</t>
  </si>
  <si>
    <t>ПК Daria Honcharova</t>
  </si>
  <si>
    <t>Одесса</t>
  </si>
  <si>
    <t>№ 9(г. Одесса, Сегедская 18) Отправить, чтобы можно было завбрать с НП 22-23 мая</t>
  </si>
  <si>
    <t>Anastasiia</t>
  </si>
  <si>
    <t>Hontsa</t>
  </si>
  <si>
    <t>Keyi[Awe45</t>
  </si>
  <si>
    <t>avhontsa@gmail.com</t>
  </si>
  <si>
    <t>2763-OC</t>
  </si>
  <si>
    <t>2866-OC</t>
  </si>
  <si>
    <t>2854-OC</t>
  </si>
  <si>
    <t>Отказалась</t>
  </si>
  <si>
    <t xml:space="preserve">Olha </t>
  </si>
  <si>
    <t>Hryshchenko</t>
  </si>
  <si>
    <t>Mufa.Obu87</t>
  </si>
  <si>
    <t>olichka585@bigmir.net</t>
  </si>
  <si>
    <t>3681-OC</t>
  </si>
  <si>
    <t>4167-OC</t>
  </si>
  <si>
    <t>4168-OC</t>
  </si>
  <si>
    <t>Малин</t>
  </si>
  <si>
    <t>№ 1 (Житомирська область, м. Малин, Володимирська 21 б)</t>
  </si>
  <si>
    <t xml:space="preserve">Ihor </t>
  </si>
  <si>
    <t>Hryshyn</t>
  </si>
  <si>
    <t>Leva.Eca89</t>
  </si>
  <si>
    <t>virtusforce@gmail.com</t>
  </si>
  <si>
    <t>2587-OC</t>
  </si>
  <si>
    <t>1BCB-A01</t>
  </si>
  <si>
    <t>1NXI-A01</t>
  </si>
  <si>
    <t>Заберёт комп из офиса ВРО</t>
  </si>
  <si>
    <t>заберет комп из офиса BPO (такси)</t>
  </si>
  <si>
    <t xml:space="preserve">Maksym </t>
  </si>
  <si>
    <t>Hubin</t>
  </si>
  <si>
    <t>Joto?Iki22</t>
  </si>
  <si>
    <t>mpgubin@gmail.com</t>
  </si>
  <si>
    <t>2605-OC</t>
  </si>
  <si>
    <t>3694-OC</t>
  </si>
  <si>
    <t>3713-OC</t>
  </si>
  <si>
    <t>Valentina</t>
  </si>
  <si>
    <t>Igumnova</t>
  </si>
  <si>
    <t>Hasi{Aze73</t>
  </si>
  <si>
    <t>igumnova.valentyna@gmail.com</t>
  </si>
  <si>
    <t>4096-OC</t>
  </si>
  <si>
    <t>31225,08</t>
  </si>
  <si>
    <t>4590-OC</t>
  </si>
  <si>
    <t>4596-OC</t>
  </si>
  <si>
    <t>39192,84</t>
  </si>
  <si>
    <t xml:space="preserve">Yevhenii </t>
  </si>
  <si>
    <t>Izotov</t>
  </si>
  <si>
    <t>Fevi;Ava57</t>
  </si>
  <si>
    <t>cosianeus@gmail.com</t>
  </si>
  <si>
    <t>3847-OC</t>
  </si>
  <si>
    <t>4786-OC</t>
  </si>
  <si>
    <t>4785-OC</t>
  </si>
  <si>
    <t xml:space="preserve">Illia </t>
  </si>
  <si>
    <t>Khoroshko</t>
  </si>
  <si>
    <t>Jewo;Eqa97</t>
  </si>
  <si>
    <t>spacebug.to@gmail.com</t>
  </si>
  <si>
    <t>2599-OC</t>
  </si>
  <si>
    <t>5026-OC</t>
  </si>
  <si>
    <t>3719-OC</t>
  </si>
  <si>
    <t>заберет комп из офиса BPO (такси) Комплектовать только 1 монитор, второй у сотрудника есть.</t>
  </si>
  <si>
    <t>Oleh</t>
  </si>
  <si>
    <t>Korobkov</t>
  </si>
  <si>
    <t>Wara[Etu42</t>
  </si>
  <si>
    <t>olehkorobkov@gmail.com</t>
  </si>
  <si>
    <t>2759-OC</t>
  </si>
  <si>
    <t>2751-OC</t>
  </si>
  <si>
    <t>2750-OC</t>
  </si>
  <si>
    <t>№ 30 (м. Івано-Франківськ вул. Північний Бульвар 5б/175)</t>
  </si>
  <si>
    <t>Daria</t>
  </si>
  <si>
    <t>Kurgan</t>
  </si>
  <si>
    <t>Lore)Usa98</t>
  </si>
  <si>
    <t>dariakurhan2020@gmail.com</t>
  </si>
  <si>
    <t>Вышгород</t>
  </si>
  <si>
    <t>Sofia</t>
  </si>
  <si>
    <t>Lavrenova</t>
  </si>
  <si>
    <t>Nera#Ego43</t>
  </si>
  <si>
    <t>sofa.labrenova7@gmail.com</t>
  </si>
  <si>
    <t>2674-OC</t>
  </si>
  <si>
    <t>4861-OC</t>
  </si>
  <si>
    <t>4857-OC</t>
  </si>
  <si>
    <t>17276,36</t>
  </si>
  <si>
    <t>Vitaliy</t>
  </si>
  <si>
    <t>Leonov</t>
  </si>
  <si>
    <t>Jaji=Ebo91</t>
  </si>
  <si>
    <t>vetall84@i.ua</t>
  </si>
  <si>
    <t>2600-OC</t>
  </si>
  <si>
    <t>4339-OC</t>
  </si>
  <si>
    <t>3917-OC</t>
  </si>
  <si>
    <t>Levchenko</t>
  </si>
  <si>
    <t>Zola[Aho20</t>
  </si>
  <si>
    <t>lorakorsa0608@gmail.com</t>
  </si>
  <si>
    <t>250-K</t>
  </si>
  <si>
    <t>4828-OC</t>
  </si>
  <si>
    <t>4827-OC</t>
  </si>
  <si>
    <t xml:space="preserve">Angelina </t>
  </si>
  <si>
    <t>Liash</t>
  </si>
  <si>
    <t>Ziju|Ina34</t>
  </si>
  <si>
    <t>Aliscka09@gmail.com</t>
  </si>
  <si>
    <t>3846-OC</t>
  </si>
  <si>
    <t>2857-OC</t>
  </si>
  <si>
    <t>2841-OC</t>
  </si>
  <si>
    <t>№ 2 (63505 г.Чугуев, ул.Подгорная 5)</t>
  </si>
  <si>
    <t>всем лицензия F3</t>
  </si>
  <si>
    <t>Alina</t>
  </si>
  <si>
    <t>Lubivaya</t>
  </si>
  <si>
    <t>Wasa#Uhe55</t>
  </si>
  <si>
    <t>lubivayalina@gmail.com</t>
  </si>
  <si>
    <t>2772-OC</t>
  </si>
  <si>
    <t>2867-OC</t>
  </si>
  <si>
    <t>2875-OC</t>
  </si>
  <si>
    <t>8GB RAM</t>
  </si>
  <si>
    <t>Oleg</t>
  </si>
  <si>
    <t>Masiuk</t>
  </si>
  <si>
    <t>Jade&gt;Ihe19</t>
  </si>
  <si>
    <t>olegmasiuk94@gmail.com</t>
  </si>
  <si>
    <t>4768-OC</t>
  </si>
  <si>
    <t>30119,52</t>
  </si>
  <si>
    <t>4793-OC</t>
  </si>
  <si>
    <t>4795-OC</t>
  </si>
  <si>
    <t>37889,88</t>
  </si>
  <si>
    <t>№ 1 (вулиця Маковея, 62, Яворів, Львівська область, 81000)</t>
  </si>
  <si>
    <t xml:space="preserve">Vyacheslav </t>
  </si>
  <si>
    <t>Moskal</t>
  </si>
  <si>
    <t>Dufo!Ano11</t>
  </si>
  <si>
    <t>viacheslav.moskal@gmail.com</t>
  </si>
  <si>
    <t>4646-OC</t>
  </si>
  <si>
    <t>4776-OC</t>
  </si>
  <si>
    <t>4598-OC</t>
  </si>
  <si>
    <t>Будет работать в офисе</t>
  </si>
  <si>
    <t>Nalezhytyy</t>
  </si>
  <si>
    <t>Sipu!Iba60</t>
  </si>
  <si>
    <t>max.nalezhitiy@gmail.com</t>
  </si>
  <si>
    <t>4637-OC</t>
  </si>
  <si>
    <t>28062,72</t>
  </si>
  <si>
    <t>4870-OC</t>
  </si>
  <si>
    <t>4847-OC</t>
  </si>
  <si>
    <t>35833,08</t>
  </si>
  <si>
    <t>Тернополь</t>
  </si>
  <si>
    <t>№ 15 (46023, м. Тернопіль)</t>
  </si>
  <si>
    <t>Naumovych</t>
  </si>
  <si>
    <t>Zego-Aho75</t>
  </si>
  <si>
    <t>Удаленшик (ПК Anastasiia Hontsa) Отказалась</t>
  </si>
  <si>
    <t>Киев</t>
  </si>
  <si>
    <t>работа в офисе КИЕВ</t>
  </si>
  <si>
    <t>Elena</t>
  </si>
  <si>
    <t>Nehotko</t>
  </si>
  <si>
    <t>Ziha)Agu30</t>
  </si>
  <si>
    <t>elenneg23@gmail.com</t>
  </si>
  <si>
    <t>4894-OC</t>
  </si>
  <si>
    <t>4624-OC</t>
  </si>
  <si>
    <t>4589-OC</t>
  </si>
  <si>
    <t>35108,94</t>
  </si>
  <si>
    <t xml:space="preserve">Viktor </t>
  </si>
  <si>
    <t>Nikitenko</t>
  </si>
  <si>
    <t>Mibo$Eci73</t>
  </si>
  <si>
    <t>viktor.nikytenko@gmail.com</t>
  </si>
  <si>
    <t>3844-OC</t>
  </si>
  <si>
    <t>3932-OC</t>
  </si>
  <si>
    <t>3856-OC</t>
  </si>
  <si>
    <t>Oleksii</t>
  </si>
  <si>
    <t>Nikotin</t>
  </si>
  <si>
    <t>Yoho=Ohi19</t>
  </si>
  <si>
    <t>nikotin.oleksii@gmail.com</t>
  </si>
  <si>
    <t>3455-OC</t>
  </si>
  <si>
    <t>2843-OC</t>
  </si>
  <si>
    <t>2873-OC</t>
  </si>
  <si>
    <t>№ 108 (г. Киев)</t>
  </si>
  <si>
    <t xml:space="preserve">Irina </t>
  </si>
  <si>
    <t>Novoselova</t>
  </si>
  <si>
    <t>Dimo]Ohi36</t>
  </si>
  <si>
    <t>irinan2096@gmail.com</t>
  </si>
  <si>
    <t>80-L</t>
  </si>
  <si>
    <t>4061-OC</t>
  </si>
  <si>
    <t>4060-OC</t>
  </si>
  <si>
    <t>№ 9 (г. Одесса)</t>
  </si>
  <si>
    <t>Heorhii</t>
  </si>
  <si>
    <t>Pashchenko</t>
  </si>
  <si>
    <t>Qavu!Eko96</t>
  </si>
  <si>
    <t>eger.eg6798@gmail.com</t>
  </si>
  <si>
    <t>3368-OC</t>
  </si>
  <si>
    <t>4308-OC</t>
  </si>
  <si>
    <t>4307-OC</t>
  </si>
  <si>
    <t>Yaroslav</t>
  </si>
  <si>
    <t>Patrakeiev</t>
  </si>
  <si>
    <t>Tuyu;Ahu62</t>
  </si>
  <si>
    <t>patrick20017@icloud.com</t>
  </si>
  <si>
    <t>3845-OC</t>
  </si>
  <si>
    <t>3854-OC</t>
  </si>
  <si>
    <t>3941-OC</t>
  </si>
  <si>
    <t>№ 332 (м. Київ, вул. Солом'янська, 16)</t>
  </si>
  <si>
    <t>Mariana</t>
  </si>
  <si>
    <t>Pidtcerkovna</t>
  </si>
  <si>
    <t>Pubi?Ame35</t>
  </si>
  <si>
    <t>Marianapidtserkovna@gmail.com</t>
  </si>
  <si>
    <t>3439-OC</t>
  </si>
  <si>
    <t>17970,00</t>
  </si>
  <si>
    <t>4871-OC</t>
  </si>
  <si>
    <t>3885,00</t>
  </si>
  <si>
    <t>4872-OC</t>
  </si>
  <si>
    <t>+ VGA +8GB RAM</t>
  </si>
  <si>
    <t>заберет комп из офиса КИЕВ</t>
  </si>
  <si>
    <t>Anna</t>
  </si>
  <si>
    <t>Pluiko</t>
  </si>
  <si>
    <t>Tati@Iqa15</t>
  </si>
  <si>
    <t>annfox41@gmail.com</t>
  </si>
  <si>
    <t>2604-OC</t>
  </si>
  <si>
    <t>4183-OC</t>
  </si>
  <si>
    <t>4109-OC</t>
  </si>
  <si>
    <t>№25 (м. Львів)</t>
  </si>
  <si>
    <t>Dmitrii</t>
  </si>
  <si>
    <t>Pryimachenko</t>
  </si>
  <si>
    <t>Huxi.Uno99</t>
  </si>
  <si>
    <t>pryimachenko@gmail.com</t>
  </si>
  <si>
    <t>4884-OC</t>
  </si>
  <si>
    <t>4813-OC</t>
  </si>
  <si>
    <t>4814-OC</t>
  </si>
  <si>
    <t xml:space="preserve">Natalia </t>
  </si>
  <si>
    <t>Prymak</t>
  </si>
  <si>
    <t>Juzo}Asa76</t>
  </si>
  <si>
    <t>verlanija@gmail.com</t>
  </si>
  <si>
    <t>4080-OC</t>
  </si>
  <si>
    <t>2836-OC</t>
  </si>
  <si>
    <t>2837-OC</t>
  </si>
  <si>
    <t>Бровары</t>
  </si>
  <si>
    <t>№ 1 (с. Гоголев Броварского р-на, Киевской обл.)</t>
  </si>
  <si>
    <t>Yuri</t>
  </si>
  <si>
    <t>Ragozhin</t>
  </si>
  <si>
    <t>y.ragozhin</t>
  </si>
  <si>
    <t>aka5426@gmail.com</t>
  </si>
  <si>
    <t>40-L</t>
  </si>
  <si>
    <t>4056-OC</t>
  </si>
  <si>
    <t>3715-OC</t>
  </si>
  <si>
    <t>Бердычев</t>
  </si>
  <si>
    <t>Yulia</t>
  </si>
  <si>
    <t>Romaniv</t>
  </si>
  <si>
    <t>Dole{Owo68</t>
  </si>
  <si>
    <t>romaniw.1206@gmail.com</t>
  </si>
  <si>
    <t>2669-OC</t>
  </si>
  <si>
    <t>4854-OC</t>
  </si>
  <si>
    <t>4600-OC</t>
  </si>
  <si>
    <t>17375,06</t>
  </si>
  <si>
    <t>№ 16 (м. Івано-Франківськ, вулиця Набережна імені В. Стефаника 18/39,  76019)</t>
  </si>
  <si>
    <t>Vladislav</t>
  </si>
  <si>
    <t>Sabirov</t>
  </si>
  <si>
    <t>Jasi=Ura40</t>
  </si>
  <si>
    <t>sabirov.vladislav17@gmail.com</t>
  </si>
  <si>
    <t>3704-OC</t>
  </si>
  <si>
    <t>2881-OC</t>
  </si>
  <si>
    <t>2864-OC</t>
  </si>
  <si>
    <t>заберет комп из офиса ОДЕССА</t>
  </si>
  <si>
    <t>Illia</t>
  </si>
  <si>
    <t>Sazonov</t>
  </si>
  <si>
    <t>Basi&amp;Ifo47</t>
  </si>
  <si>
    <t>illia.sazonov@gmail.com</t>
  </si>
  <si>
    <t>2931-OC</t>
  </si>
  <si>
    <t>16505,00</t>
  </si>
  <si>
    <t>4971-OC</t>
  </si>
  <si>
    <t>3712,00</t>
  </si>
  <si>
    <t>4972-OC</t>
  </si>
  <si>
    <t>23929,00</t>
  </si>
  <si>
    <t>Краматорск</t>
  </si>
  <si>
    <t>№ 8 (84300, г. Краматорск, ул. Марии Приймаченко 25)</t>
  </si>
  <si>
    <t xml:space="preserve">Serhii </t>
  </si>
  <si>
    <t>Semeniuta</t>
  </si>
  <si>
    <t>Zego-Uha92</t>
  </si>
  <si>
    <t>semenyutasergii@gmail.com</t>
  </si>
  <si>
    <t>2588-OC</t>
  </si>
  <si>
    <t>3866-OC</t>
  </si>
  <si>
    <t>4354-OC</t>
  </si>
  <si>
    <t>№ 271 (г. Киев)</t>
  </si>
  <si>
    <t>Yana</t>
  </si>
  <si>
    <t>Sherbak</t>
  </si>
  <si>
    <t>Jutu~Oze64</t>
  </si>
  <si>
    <t>yana_scherbak@ukr.net</t>
  </si>
  <si>
    <t>2607-OC</t>
  </si>
  <si>
    <t>1699-OC</t>
  </si>
  <si>
    <t>1700-OC</t>
  </si>
  <si>
    <t>№ 1 (пгт Двуречная, ул. 35-й Гвардейской дивизии, 20)</t>
  </si>
  <si>
    <t>Taras</t>
  </si>
  <si>
    <t>Sidak</t>
  </si>
  <si>
    <t>Yevi@Ofi53</t>
  </si>
  <si>
    <t>tarasidak1990@gmail.com</t>
  </si>
  <si>
    <t>2760-OC</t>
  </si>
  <si>
    <t>12704,00</t>
  </si>
  <si>
    <t>3869-OC</t>
  </si>
  <si>
    <t>4354,98</t>
  </si>
  <si>
    <t>3852-OC</t>
  </si>
  <si>
    <t>4170,00</t>
  </si>
  <si>
    <t>21228,98</t>
  </si>
  <si>
    <t>Sergiy</t>
  </si>
  <si>
    <t>Snagitskiy</t>
  </si>
  <si>
    <t>Bali}Ihu70</t>
  </si>
  <si>
    <t>sergeysnagitskiy@gmail.com</t>
  </si>
  <si>
    <t>2807-OC</t>
  </si>
  <si>
    <t>3403-OC</t>
  </si>
  <si>
    <t>3404-OC</t>
  </si>
  <si>
    <t>Dmytro</t>
  </si>
  <si>
    <t>Sokolov</t>
  </si>
  <si>
    <t>Miju&gt;Idi37</t>
  </si>
  <si>
    <t>sokolov.dmytro.an@gmail.com</t>
  </si>
  <si>
    <t>2767-OC</t>
  </si>
  <si>
    <t>3712-OC</t>
  </si>
  <si>
    <t>3691-OC</t>
  </si>
  <si>
    <t>HDD 500GB</t>
  </si>
  <si>
    <t>Diana</t>
  </si>
  <si>
    <t>Stas</t>
  </si>
  <si>
    <t>Lehi-Aji16</t>
  </si>
  <si>
    <t>dianast1319@gmail.com</t>
  </si>
  <si>
    <t>4753-OC</t>
  </si>
  <si>
    <t>4865-OC</t>
  </si>
  <si>
    <t>4864-OC</t>
  </si>
  <si>
    <t>Yuliia</t>
  </si>
  <si>
    <t>Svyrydova</t>
  </si>
  <si>
    <t>Liqa?Ewe45</t>
  </si>
  <si>
    <t>sviridova.pro@gmail.com</t>
  </si>
  <si>
    <t>2770-OC</t>
  </si>
  <si>
    <t>2842-OC</t>
  </si>
  <si>
    <t>2100,00</t>
  </si>
  <si>
    <t>2840-OC</t>
  </si>
  <si>
    <t>Mykyta</t>
  </si>
  <si>
    <t>Synytsia</t>
  </si>
  <si>
    <t>Jiya$Epu22</t>
  </si>
  <si>
    <t>nikityrok7676@gmail.com</t>
  </si>
  <si>
    <t>2589-OC</t>
  </si>
  <si>
    <t>7977,00</t>
  </si>
  <si>
    <t>2653-OC</t>
  </si>
  <si>
    <t>1538,30</t>
  </si>
  <si>
    <t>2656-OC</t>
  </si>
  <si>
    <t>Adelina</t>
  </si>
  <si>
    <t>Titeyeva</t>
  </si>
  <si>
    <t>Gewu&lt;Ehi14</t>
  </si>
  <si>
    <t>ade44lina@gmail.com</t>
  </si>
  <si>
    <t>3031-OC</t>
  </si>
  <si>
    <t>22029,00</t>
  </si>
  <si>
    <t>4860-OC</t>
  </si>
  <si>
    <t>4781-OC</t>
  </si>
  <si>
    <t>29799,36</t>
  </si>
  <si>
    <t xml:space="preserve">Olena </t>
  </si>
  <si>
    <t>Tokar</t>
  </si>
  <si>
    <t>Feba]Agi49</t>
  </si>
  <si>
    <t>alenatokar22@gmail.com</t>
  </si>
  <si>
    <t>4119-OC</t>
  </si>
  <si>
    <t>4788-OC</t>
  </si>
  <si>
    <t>4789-OC</t>
  </si>
  <si>
    <t>заберет комп из офиса BPO (такси) ?</t>
  </si>
  <si>
    <t>Sergey</t>
  </si>
  <si>
    <t>Tsarik</t>
  </si>
  <si>
    <t>Ruxa|Iko21</t>
  </si>
  <si>
    <t>sergey.tsarik21@gmail.com</t>
  </si>
  <si>
    <t>4880-OC</t>
  </si>
  <si>
    <t>4846-OC</t>
  </si>
  <si>
    <t>4873-OC</t>
  </si>
  <si>
    <t>Южное</t>
  </si>
  <si>
    <t>№ 3 (Одесская область, г. Южное, ул. Новобилярская, 24/4, оф.4)</t>
  </si>
  <si>
    <t>Udachina</t>
  </si>
  <si>
    <t>Qeso}Iku30</t>
  </si>
  <si>
    <t>ann.uda4ina@gmail.com</t>
  </si>
  <si>
    <t>2771-OC</t>
  </si>
  <si>
    <t>3851-OC</t>
  </si>
  <si>
    <t>3863-OC</t>
  </si>
  <si>
    <t>Yurii</t>
  </si>
  <si>
    <t>Ushakov</t>
  </si>
  <si>
    <t>Mujo[Azu87</t>
  </si>
  <si>
    <t>lures232@gmail.com</t>
  </si>
  <si>
    <t>2586-OC</t>
  </si>
  <si>
    <t>4625-OC</t>
  </si>
  <si>
    <t>4771-OC</t>
  </si>
  <si>
    <t>15846,06</t>
  </si>
  <si>
    <t>Igor</t>
  </si>
  <si>
    <t>Vinnik</t>
  </si>
  <si>
    <t xml:space="preserve"> @RK5jsAVa</t>
  </si>
  <si>
    <t>vinnik89@hotmail.com</t>
  </si>
  <si>
    <t>3551-OC</t>
  </si>
  <si>
    <t>4185-OC</t>
  </si>
  <si>
    <t>4186-OC</t>
  </si>
  <si>
    <t>ПК Arthyr Rostoveskiy</t>
  </si>
  <si>
    <t>Anton</t>
  </si>
  <si>
    <t>Yavorskii</t>
  </si>
  <si>
    <t>Wule[Uqu12</t>
  </si>
  <si>
    <t>iamantonyavorskiy@gmail.com</t>
  </si>
  <si>
    <t>2773-OC</t>
  </si>
  <si>
    <t>2870-OC</t>
  </si>
  <si>
    <t>2872-OC</t>
  </si>
  <si>
    <t>№ 80 (г. Киев, вул. Здолбунівська, 17)</t>
  </si>
  <si>
    <t>Evgenia</t>
  </si>
  <si>
    <t>Yuras</t>
  </si>
  <si>
    <t>Wupu$Ata75</t>
  </si>
  <si>
    <t>yurasevgenia@gmail.com</t>
  </si>
  <si>
    <t>4634-OC</t>
  </si>
  <si>
    <t>4801-OC</t>
  </si>
  <si>
    <t>4802-OC</t>
  </si>
  <si>
    <t>№ 2 (бульвар Незалежності, 6, Калуш, Івано-Франківська область, 77300)</t>
  </si>
  <si>
    <t xml:space="preserve">Inna </t>
  </si>
  <si>
    <t>Zahreba</t>
  </si>
  <si>
    <t>Zola[Ipo72</t>
  </si>
  <si>
    <t>i.o.zagreba@gmail.com</t>
  </si>
  <si>
    <t>39-Л</t>
  </si>
  <si>
    <t>4358-OC</t>
  </si>
  <si>
    <t>4184-OC</t>
  </si>
  <si>
    <t>Полтава</t>
  </si>
  <si>
    <t>№ 1 (Полтавская обл., с. Рассошенцы, ул. Кременчугская, 8)</t>
  </si>
  <si>
    <t>Zaitsev</t>
  </si>
  <si>
    <t>Qane+Iyo21</t>
  </si>
  <si>
    <t>makcimabramov1@gmail.com</t>
  </si>
  <si>
    <t>4888-OC</t>
  </si>
  <si>
    <t>4839-OC</t>
  </si>
  <si>
    <t>4841-OC</t>
  </si>
  <si>
    <t>№ 4 (Донецкая область, г. Краматорск)</t>
  </si>
  <si>
    <t xml:space="preserve">Vladyslav </t>
  </si>
  <si>
    <t>Zavaliy</t>
  </si>
  <si>
    <t>Miko_Ade43</t>
  </si>
  <si>
    <t>vlad.zavaliy@gmail.com</t>
  </si>
  <si>
    <t>3677-OC</t>
  </si>
  <si>
    <t>4584-OC</t>
  </si>
  <si>
    <t>4597-OC</t>
  </si>
  <si>
    <t>Отказался. Сдал технику 01.06.2021</t>
  </si>
  <si>
    <t>Oleksandr</t>
  </si>
  <si>
    <t>Zhezdrov</t>
  </si>
  <si>
    <t>Maxe$Ipi87</t>
  </si>
  <si>
    <t>a.zhezdorf@ukr.net</t>
  </si>
  <si>
    <t>2609-OC</t>
  </si>
  <si>
    <t>3254-OC</t>
  </si>
  <si>
    <t>3363-OC</t>
  </si>
  <si>
    <t>№ 46 (м. Одеса. Адрес: вулиця Семена Палія, 108)</t>
  </si>
  <si>
    <t>Kyrylo</t>
  </si>
  <si>
    <t>Zolotko</t>
  </si>
  <si>
    <t>Wavo#Ahi12</t>
  </si>
  <si>
    <t>zolotkokm@gmail.com</t>
  </si>
  <si>
    <t>2811-OC</t>
  </si>
  <si>
    <t>3399-OC</t>
  </si>
  <si>
    <t>3398-OC</t>
  </si>
  <si>
    <t>Отказался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</si>
</sst>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₴"/>
  </numFmts>
  <fonts count="3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theme="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70AD47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FF000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</font>
    <font>
      <strike/>
      <sz val="10"/>
      <color rgb="FFFF0000"/>
      <name val="Times New Roman"/>
      <family val="1"/>
      <charset val="204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charset val="204"/>
    </font>
    <font>
      <sz val="10"/>
      <color rgb="FFFF0000"/>
      <name val="Times New Roman"/>
      <family val="1"/>
      <charset val="204"/>
    </font>
    <font>
      <sz val="11"/>
      <name val="Calibri"/>
      <family val="2"/>
      <charset val="204"/>
    </font>
    <font>
      <sz val="10"/>
      <name val="Times New Roman"/>
      <family val="1"/>
      <charset val="204"/>
    </font>
    <font>
      <sz val="11"/>
      <color theme="4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0B4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2">
    <xf numFmtId="0" fontId="0" fillId="0" borderId="0" xfId="0"/>
    <xf numFmtId="0" fontId="0" fillId="0" borderId="10" xfId="0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4" fillId="0" borderId="0" xfId="0" applyFont="1"/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horizontal="center" vertical="center"/>
    </xf>
    <xf numFmtId="0" fontId="19" fillId="33" borderId="0" xfId="0" applyFont="1" applyFill="1" applyBorder="1" applyAlignment="1">
      <alignment wrapText="1"/>
    </xf>
    <xf numFmtId="49" fontId="0" fillId="0" borderId="0" xfId="0" applyNumberFormat="1" applyBorder="1"/>
    <xf numFmtId="0" fontId="24" fillId="0" borderId="0" xfId="0" applyNumberFormat="1" applyFont="1" applyBorder="1"/>
    <xf numFmtId="49" fontId="24" fillId="0" borderId="0" xfId="0" applyNumberFormat="1" applyFont="1" applyBorder="1"/>
    <xf numFmtId="0" fontId="30" fillId="0" borderId="0" xfId="0" applyFont="1" applyAlignment="1">
      <alignment horizontal="left" vertical="center"/>
    </xf>
    <xf numFmtId="0" fontId="30" fillId="0" borderId="0" xfId="0" applyNumberFormat="1" applyFont="1" applyBorder="1"/>
    <xf numFmtId="0" fontId="30" fillId="0" borderId="0" xfId="0" applyFont="1" applyBorder="1"/>
    <xf numFmtId="0" fontId="31" fillId="33" borderId="0" xfId="0" applyFont="1" applyFill="1" applyBorder="1" applyAlignment="1">
      <alignment wrapText="1"/>
    </xf>
    <xf numFmtId="49" fontId="30" fillId="0" borderId="0" xfId="0" applyNumberFormat="1" applyFont="1" applyBorder="1"/>
    <xf numFmtId="0" fontId="30" fillId="0" borderId="0" xfId="0" applyFont="1"/>
    <xf numFmtId="0" fontId="33" fillId="0" borderId="0" xfId="0" applyFont="1"/>
    <xf numFmtId="164" fontId="19" fillId="33" borderId="0" xfId="0" applyNumberFormat="1" applyFont="1" applyFill="1" applyBorder="1" applyAlignment="1">
      <alignment horizontal="right" wrapText="1"/>
    </xf>
    <xf numFmtId="164" fontId="20" fillId="33" borderId="0" xfId="0" applyNumberFormat="1" applyFont="1" applyFill="1" applyBorder="1" applyAlignment="1">
      <alignment horizontal="right" wrapText="1"/>
    </xf>
    <xf numFmtId="0" fontId="0" fillId="0" borderId="0" xfId="0" applyNumberFormat="1" applyBorder="1" applyAlignment="1">
      <alignment horizontal="right"/>
    </xf>
    <xf numFmtId="164" fontId="31" fillId="33" borderId="0" xfId="0" applyNumberFormat="1" applyFont="1" applyFill="1" applyBorder="1" applyAlignment="1">
      <alignment horizontal="right" wrapText="1"/>
    </xf>
    <xf numFmtId="0" fontId="0" fillId="0" borderId="0" xfId="0" applyAlignment="1">
      <alignment horizontal="right"/>
    </xf>
    <xf numFmtId="164" fontId="32" fillId="33" borderId="0" xfId="0" applyNumberFormat="1" applyFont="1" applyFill="1" applyBorder="1" applyAlignment="1">
      <alignment horizontal="right" wrapText="1"/>
    </xf>
    <xf numFmtId="0" fontId="34" fillId="33" borderId="0" xfId="0" applyFont="1" applyFill="1" applyBorder="1" applyAlignment="1">
      <alignment wrapText="1"/>
    </xf>
    <xf numFmtId="164" fontId="34" fillId="33" borderId="0" xfId="0" applyNumberFormat="1" applyFont="1" applyFill="1" applyBorder="1" applyAlignment="1">
      <alignment horizontal="right" wrapText="1"/>
    </xf>
    <xf numFmtId="164" fontId="35" fillId="33" borderId="0" xfId="0" applyNumberFormat="1" applyFont="1" applyFill="1" applyBorder="1" applyAlignment="1">
      <alignment horizontal="right" wrapText="1"/>
    </xf>
    <xf numFmtId="49" fontId="29" fillId="0" borderId="0" xfId="0" applyNumberFormat="1" applyFont="1" applyBorder="1"/>
    <xf numFmtId="0" fontId="24" fillId="0" borderId="0" xfId="0" applyFont="1" applyBorder="1" applyAlignment="1">
      <alignment wrapText="1"/>
    </xf>
    <xf numFmtId="0" fontId="24" fillId="0" borderId="0" xfId="0" applyFont="1" applyBorder="1"/>
    <xf numFmtId="0" fontId="0" fillId="0" borderId="0" xfId="0" applyFont="1"/>
    <xf numFmtId="49" fontId="0" fillId="0" borderId="0" xfId="0" applyNumberFormat="1" applyFont="1" applyBorder="1"/>
    <xf numFmtId="0" fontId="19" fillId="0" borderId="0" xfId="0" applyFont="1" applyAlignment="1">
      <alignment wrapText="1"/>
    </xf>
    <xf numFmtId="0" fontId="36" fillId="33" borderId="0" xfId="0" applyFont="1" applyFill="1" applyBorder="1" applyAlignment="1">
      <alignment wrapText="1"/>
    </xf>
    <xf numFmtId="164" fontId="36" fillId="33" borderId="0" xfId="0" applyNumberFormat="1" applyFont="1" applyFill="1" applyBorder="1" applyAlignment="1">
      <alignment horizontal="right" wrapText="1"/>
    </xf>
    <xf numFmtId="164" fontId="37" fillId="33" borderId="0" xfId="0" applyNumberFormat="1" applyFont="1" applyFill="1" applyBorder="1" applyAlignment="1">
      <alignment horizontal="right" wrapText="1"/>
    </xf>
    <xf numFmtId="0" fontId="0" fillId="0" borderId="0" xfId="0" applyFill="1"/>
    <xf numFmtId="49" fontId="14" fillId="0" borderId="0" xfId="0" applyNumberFormat="1" applyFont="1" applyBorder="1"/>
    <xf numFmtId="0" fontId="38" fillId="0" borderId="0" xfId="0" applyNumberFormat="1" applyFont="1" applyBorder="1"/>
    <xf numFmtId="0" fontId="38" fillId="0" borderId="0" xfId="0" applyFont="1" applyBorder="1"/>
    <xf numFmtId="0" fontId="38" fillId="0" borderId="0" xfId="0" applyFont="1"/>
    <xf numFmtId="0" fontId="24" fillId="0" borderId="0" xfId="0" applyNumberFormat="1" applyFont="1"/>
    <xf numFmtId="164" fontId="2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4" formatCode="#,##0.00\ _₴"/>
    </dxf>
    <dxf>
      <numFmt numFmtId="164" formatCode="#,##0.00\ _₴"/>
    </dxf>
    <dxf>
      <numFmt numFmtId="30" formatCode="@"/>
    </dxf>
    <dxf>
      <numFmt numFmtId="164" formatCode="#,##0.00\ _₴"/>
      <alignment horizontal="right" vertical="bottom" textRotation="0" indent="0" justifyLastLine="0" shrinkToFit="0" readingOrder="0"/>
    </dxf>
    <dxf>
      <numFmt numFmtId="164" formatCode="#,##0.00\ _₴"/>
      <alignment horizontal="right" vertical="bottom" textRotation="0" indent="0" justifyLastLine="0" shrinkToFit="0" readingOrder="0"/>
    </dxf>
    <dxf>
      <numFmt numFmtId="0" formatCode="General"/>
    </dxf>
    <dxf>
      <numFmt numFmtId="164" formatCode="#,##0.00\ _₴"/>
      <alignment horizontal="right" vertical="bottom" textRotation="0" indent="0" justifyLastLine="0" shrinkToFit="0" readingOrder="0"/>
    </dxf>
    <dxf>
      <numFmt numFmtId="0" formatCode="General"/>
    </dxf>
    <dxf>
      <numFmt numFmtId="164" formatCode="#,##0.00\ _₴"/>
      <alignment horizontal="right" vertical="bottom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mitriy Lytvyn" id="{2A1B64C1-C9F9-4F78-9CB0-15AE452DD2AA}" userId="S::dnl@intetics.com::ddc896d4-215c-46cc-ac8d-c5b7ac0a9ace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8" unboundColumnsRight="10">
    <queryTableFields count="15">
      <queryTableField id="2" name="Column2" tableColumnId="2"/>
      <queryTableField id="3" name="Column3" tableColumnId="3"/>
      <queryTableField id="4" name="Column4" tableColumnId="4"/>
      <queryTableField id="1" name="Column1" tableColumnId="1"/>
      <queryTableField id="6" name="Column6" tableColumnId="6"/>
      <queryTableField id="7" dataBound="0" tableColumnId="7"/>
      <queryTableField id="13" dataBound="0" tableColumnId="12"/>
      <queryTableField id="8" dataBound="0" tableColumnId="8"/>
      <queryTableField id="14" dataBound="0" tableColumnId="13"/>
      <queryTableField id="9" dataBound="0" tableColumnId="9"/>
      <queryTableField id="15" dataBound="0" tableColumnId="14"/>
      <queryTableField id="10" dataBound="0" tableColumnId="10"/>
      <queryTableField id="12" dataBound="0" tableColumnId="5"/>
      <queryTableField id="16" dataBound="0" tableColumnId="11"/>
      <queryTableField id="17" dataBound="0" tableColumnId="15"/>
    </queryTableFields>
    <queryTableDeletedFields count="1"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ERE_new_users" displayName="HERE_new_users" ref="B1:P65" tableType="queryTable" totalsRowShown="0">
  <autoFilter ref="B1:P65" xr:uid="{63A2AC7B-BF24-40C5-AB2E-B62030AF4B4C}"/>
  <sortState xmlns:xlrd2="http://schemas.microsoft.com/office/spreadsheetml/2017/richdata2" ref="B2:P65">
    <sortCondition ref="C1:C65"/>
  </sortState>
  <tableColumns count="15">
    <tableColumn id="2" xr3:uid="{00000000-0010-0000-0000-000002000000}" uniqueName="2" name="FirstName" queryTableFieldId="2" dataDxfId="14"/>
    <tableColumn id="3" xr3:uid="{00000000-0010-0000-0000-000003000000}" uniqueName="3" name="LastName" queryTableFieldId="3" dataDxfId="13"/>
    <tableColumn id="4" xr3:uid="{00000000-0010-0000-0000-000004000000}" uniqueName="4" name="SamAccountName" queryTableFieldId="4" dataDxfId="12"/>
    <tableColumn id="1" xr3:uid="{00000000-0010-0000-0000-000001000000}" uniqueName="1" name="Password" queryTableFieldId="1" dataDxfId="11"/>
    <tableColumn id="6" xr3:uid="{00000000-0010-0000-0000-000006000000}" uniqueName="6" name="Email" queryTableFieldId="6" dataDxfId="10"/>
    <tableColumn id="7" xr3:uid="{00000000-0010-0000-0000-000007000000}" uniqueName="7" name="PC" queryTableFieldId="7" dataDxfId="9"/>
    <tableColumn id="12" xr3:uid="{7AEBC7DB-E512-4B80-ADE8-9552E95ACA0C}" uniqueName="12" name="Цена" queryTableFieldId="13" dataDxfId="8"/>
    <tableColumn id="8" xr3:uid="{00000000-0010-0000-0000-000008000000}" uniqueName="8" name="Monitor 1" queryTableFieldId="8" dataDxfId="7"/>
    <tableColumn id="13" xr3:uid="{4263B988-B7EA-4F6F-A897-81268B351B9F}" uniqueName="13" name="Цена3" queryTableFieldId="14" dataDxfId="6"/>
    <tableColumn id="9" xr3:uid="{00000000-0010-0000-0000-000009000000}" uniqueName="9" name="Monitor 2" queryTableFieldId="9" dataDxfId="5"/>
    <tableColumn id="14" xr3:uid="{663C747F-E94C-495F-A8C8-51655B300829}" uniqueName="14" name="Цена2" queryTableFieldId="15" dataDxfId="4"/>
    <tableColumn id="10" xr3:uid="{098C5992-DB84-48D1-8F1E-A77A7D5A9511}" uniqueName="10" name="Сумма" queryTableFieldId="10" dataDxfId="3"/>
    <tableColumn id="5" xr3:uid="{4BB06405-2276-49EC-BEDB-852B81C9FA4A}" uniqueName="5" name="Column1" queryTableFieldId="12" dataDxfId="2"/>
    <tableColumn id="11" xr3:uid="{E0B4D8D8-C7BF-4DBD-A835-24D23C91822F}" uniqueName="11" name="Город" queryTableFieldId="16" dataDxfId="1"/>
    <tableColumn id="15" xr3:uid="{818D62CD-59B8-455E-B110-D2B80524CBEE}" uniqueName="15" name="Адрес доставки (отделение НП)" queryTableFieldId="1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8" dT="2021-05-11T15:01:09.16" personId="{2A1B64C1-C9F9-4F78-9CB0-15AE452DD2AA}" id="{59B9F220-1522-4BB3-B07D-CBF54C99C443}">
    <text>Это не возможно, т.к. есть требования от HERE по проекту. На ПК будет куча ограничений</text>
  </threadedComment>
  <threadedComment ref="P23" dT="2021-05-11T15:01:09.16" personId="{2A1B64C1-C9F9-4F78-9CB0-15AE452DD2AA}" id="{62701AF3-D1CD-4D54-A907-053A9497B517}">
    <text>Это не возможно, т.к. есть требования от HERE по проекту. На ПК будет куча ограничений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5"/>
  <sheetViews>
    <sheetView tabSelected="1" zoomScale="115" zoomScaleNormal="115" workbookViewId="0">
      <pane ySplit="1" topLeftCell="A37" activePane="bottomLeft" state="frozen"/>
      <selection pane="bottomLeft" activeCell="G48" sqref="G48"/>
    </sheetView>
  </sheetViews>
  <sheetFormatPr defaultRowHeight="15"/>
  <cols>
    <col min="1" max="1" width="4.42578125" style="6" customWidth="1"/>
    <col min="2" max="2" width="10.85546875" customWidth="1"/>
    <col min="3" max="3" width="13.140625" customWidth="1"/>
    <col min="4" max="4" width="16.5703125" customWidth="1"/>
    <col min="5" max="5" width="18.7109375" customWidth="1"/>
    <col min="6" max="6" width="34" customWidth="1"/>
    <col min="7" max="7" width="12.140625" customWidth="1"/>
    <col min="8" max="8" width="12.140625" style="30" customWidth="1"/>
    <col min="9" max="9" width="10.85546875" customWidth="1"/>
    <col min="10" max="10" width="10.85546875" style="30" customWidth="1"/>
    <col min="11" max="11" width="12.42578125" customWidth="1"/>
    <col min="12" max="12" width="12.42578125" style="30" customWidth="1"/>
    <col min="13" max="13" width="10.7109375" style="30" customWidth="1"/>
    <col min="14" max="14" width="43.28515625" customWidth="1"/>
    <col min="15" max="15" width="17.42578125" bestFit="1" customWidth="1"/>
    <col min="16" max="16" width="75.5703125" bestFit="1" customWidth="1"/>
  </cols>
  <sheetData>
    <row r="1" spans="1:16">
      <c r="B1" s="12" t="s">
        <v>0</v>
      </c>
      <c r="C1" s="12" t="s">
        <v>1</v>
      </c>
      <c r="D1" s="12" t="s">
        <v>2</v>
      </c>
      <c r="E1" s="12" t="s">
        <v>3</v>
      </c>
      <c r="F1" t="s">
        <v>4</v>
      </c>
      <c r="G1" s="14" t="s">
        <v>5</v>
      </c>
      <c r="H1" s="28" t="s">
        <v>6</v>
      </c>
      <c r="I1" s="12" t="s">
        <v>7</v>
      </c>
      <c r="J1" s="28" t="s">
        <v>8</v>
      </c>
      <c r="K1" s="12" t="s">
        <v>9</v>
      </c>
      <c r="L1" s="28" t="s">
        <v>10</v>
      </c>
      <c r="M1" s="28" t="s">
        <v>11</v>
      </c>
      <c r="N1" s="13" t="s">
        <v>12</v>
      </c>
      <c r="O1" t="s">
        <v>13</v>
      </c>
      <c r="P1" t="s">
        <v>14</v>
      </c>
    </row>
    <row r="2" spans="1:16" s="24" customFormat="1">
      <c r="A2" s="5">
        <v>1</v>
      </c>
      <c r="B2" s="12" t="s">
        <v>15</v>
      </c>
      <c r="C2" s="12" t="s">
        <v>16</v>
      </c>
      <c r="D2" s="13" t="str">
        <f>LOWER(LEFT(HERE_new_users[[#This Row],[FirstName]],1) &amp;"." &amp;HERE_new_users[[#This Row],[LastName]])</f>
        <v>b.basanets</v>
      </c>
      <c r="E2" s="12" t="s">
        <v>17</v>
      </c>
      <c r="F2" t="s">
        <v>18</v>
      </c>
      <c r="G2" s="15" t="s">
        <v>19</v>
      </c>
      <c r="H2" s="26" t="s">
        <v>20</v>
      </c>
      <c r="I2" s="15" t="s">
        <v>21</v>
      </c>
      <c r="J2" s="26" t="s">
        <v>22</v>
      </c>
      <c r="K2" s="15" t="s">
        <v>23</v>
      </c>
      <c r="L2" s="26" t="s">
        <v>24</v>
      </c>
      <c r="M2" s="27">
        <v>22727.439999999999</v>
      </c>
      <c r="N2" s="16"/>
      <c r="O2" t="s">
        <v>25</v>
      </c>
      <c r="P2"/>
    </row>
    <row r="3" spans="1:16">
      <c r="A3" s="5">
        <f>A2+1</f>
        <v>2</v>
      </c>
      <c r="B3" s="12" t="s">
        <v>26</v>
      </c>
      <c r="C3" s="12" t="s">
        <v>27</v>
      </c>
      <c r="D3" s="13" t="str">
        <f>LOWER(LEFT(HERE_new_users[[#This Row],[FirstName]],1) &amp;"." &amp;HERE_new_users[[#This Row],[LastName]])</f>
        <v>v.bilak</v>
      </c>
      <c r="E3" s="12" t="s">
        <v>28</v>
      </c>
      <c r="F3" t="s">
        <v>29</v>
      </c>
      <c r="G3" s="15" t="s">
        <v>30</v>
      </c>
      <c r="H3" s="26" t="s">
        <v>31</v>
      </c>
      <c r="I3" s="15" t="s">
        <v>32</v>
      </c>
      <c r="J3" s="26" t="s">
        <v>33</v>
      </c>
      <c r="K3" s="15" t="s">
        <v>34</v>
      </c>
      <c r="L3" s="26" t="s">
        <v>33</v>
      </c>
      <c r="M3" s="27" t="s">
        <v>35</v>
      </c>
      <c r="N3" s="16"/>
      <c r="O3" t="s">
        <v>36</v>
      </c>
      <c r="P3" t="s">
        <v>37</v>
      </c>
    </row>
    <row r="4" spans="1:16">
      <c r="A4" s="5">
        <f t="shared" ref="A4:A18" si="0">A3+1</f>
        <v>3</v>
      </c>
      <c r="B4" s="12" t="s">
        <v>38</v>
      </c>
      <c r="C4" s="12" t="s">
        <v>39</v>
      </c>
      <c r="D4" s="13" t="str">
        <f>LOWER(LEFT(HERE_new_users[[#This Row],[FirstName]],1) &amp;"." &amp;HERE_new_users[[#This Row],[LastName]])</f>
        <v>i.breslavska</v>
      </c>
      <c r="E4" s="12" t="s">
        <v>40</v>
      </c>
      <c r="F4" t="s">
        <v>41</v>
      </c>
      <c r="G4" s="15" t="s">
        <v>42</v>
      </c>
      <c r="H4" s="26" t="s">
        <v>43</v>
      </c>
      <c r="I4" s="15" t="s">
        <v>44</v>
      </c>
      <c r="J4" s="26" t="s">
        <v>45</v>
      </c>
      <c r="K4" s="15" t="s">
        <v>46</v>
      </c>
      <c r="L4" s="26" t="s">
        <v>45</v>
      </c>
      <c r="M4" s="27" t="s">
        <v>47</v>
      </c>
      <c r="N4" s="16"/>
      <c r="O4" t="s">
        <v>48</v>
      </c>
      <c r="P4" t="s">
        <v>49</v>
      </c>
    </row>
    <row r="5" spans="1:16">
      <c r="A5" s="5">
        <f t="shared" si="0"/>
        <v>4</v>
      </c>
      <c r="B5" s="36" t="s">
        <v>50</v>
      </c>
      <c r="C5" s="17" t="s">
        <v>51</v>
      </c>
      <c r="D5" s="37" t="str">
        <f>LOWER(LEFT(HERE_new_users[[#This Row],[FirstName]],1) &amp;"." &amp;HERE_new_users[[#This Row],[LastName]])</f>
        <v>m.cherednikov</v>
      </c>
      <c r="E5" s="17" t="s">
        <v>52</v>
      </c>
      <c r="F5" s="38" t="s">
        <v>53</v>
      </c>
      <c r="G5" s="32" t="s">
        <v>54</v>
      </c>
      <c r="H5" s="33" t="s">
        <v>55</v>
      </c>
      <c r="I5" s="32" t="s">
        <v>56</v>
      </c>
      <c r="J5" s="33" t="s">
        <v>45</v>
      </c>
      <c r="K5" s="32" t="s">
        <v>57</v>
      </c>
      <c r="L5" s="33" t="s">
        <v>58</v>
      </c>
      <c r="M5" s="34" t="s">
        <v>59</v>
      </c>
      <c r="N5" s="39" t="s">
        <v>60</v>
      </c>
      <c r="O5" s="40" t="s">
        <v>61</v>
      </c>
      <c r="P5" s="38" t="s">
        <v>62</v>
      </c>
    </row>
    <row r="6" spans="1:16">
      <c r="A6" s="5">
        <f t="shared" si="0"/>
        <v>5</v>
      </c>
      <c r="B6" s="46" t="s">
        <v>63</v>
      </c>
      <c r="C6" s="46" t="s">
        <v>64</v>
      </c>
      <c r="D6" s="47" t="str">
        <f>LOWER(LEFT(HERE_new_users[[#This Row],[FirstName]],1) &amp;"." &amp;HERE_new_users[[#This Row],[LastName]])</f>
        <v>y.chubyk</v>
      </c>
      <c r="E6" s="46" t="s">
        <v>65</v>
      </c>
      <c r="F6" s="48" t="s">
        <v>66</v>
      </c>
      <c r="G6" s="15" t="s">
        <v>67</v>
      </c>
      <c r="H6" s="26" t="s">
        <v>20</v>
      </c>
      <c r="I6" s="15" t="s">
        <v>68</v>
      </c>
      <c r="J6" s="26" t="s">
        <v>58</v>
      </c>
      <c r="K6" s="15" t="s">
        <v>69</v>
      </c>
      <c r="L6" s="26" t="s">
        <v>58</v>
      </c>
      <c r="M6" s="27" t="s">
        <v>70</v>
      </c>
      <c r="N6" s="16"/>
      <c r="O6" t="s">
        <v>25</v>
      </c>
      <c r="P6" s="8" t="s">
        <v>71</v>
      </c>
    </row>
    <row r="7" spans="1:16">
      <c r="A7" s="5">
        <f t="shared" si="0"/>
        <v>6</v>
      </c>
      <c r="B7" s="12" t="s">
        <v>72</v>
      </c>
      <c r="C7" s="12" t="s">
        <v>73</v>
      </c>
      <c r="D7" s="13" t="str">
        <f>LOWER(LEFT(HERE_new_users[[#This Row],[FirstName]],1) &amp;"." &amp;HERE_new_users[[#This Row],[LastName]])</f>
        <v>s.dydnik</v>
      </c>
      <c r="E7" s="12" t="s">
        <v>74</v>
      </c>
      <c r="F7" t="s">
        <v>75</v>
      </c>
      <c r="G7" s="15" t="s">
        <v>76</v>
      </c>
      <c r="H7" s="26">
        <v>15112.01</v>
      </c>
      <c r="I7" s="15" t="s">
        <v>77</v>
      </c>
      <c r="J7" s="26">
        <v>3885.18</v>
      </c>
      <c r="K7" s="15" t="s">
        <v>78</v>
      </c>
      <c r="L7" s="26">
        <v>3885.18</v>
      </c>
      <c r="M7" s="27">
        <f>SUM(H7,J7,L7)</f>
        <v>22882.37</v>
      </c>
      <c r="N7" s="16"/>
      <c r="O7" t="s">
        <v>25</v>
      </c>
      <c r="P7" s="7" t="s">
        <v>79</v>
      </c>
    </row>
    <row r="8" spans="1:16">
      <c r="A8" s="5">
        <f t="shared" si="0"/>
        <v>7</v>
      </c>
      <c r="B8" s="20" t="s">
        <v>80</v>
      </c>
      <c r="C8" s="20" t="s">
        <v>81</v>
      </c>
      <c r="D8" s="21" t="str">
        <f>LOWER(LEFT(HERE_new_users[[#This Row],[FirstName]],1) &amp;"." &amp;HERE_new_users[[#This Row],[LastName]])</f>
        <v>m.garpiniuk</v>
      </c>
      <c r="E8" s="20" t="s">
        <v>82</v>
      </c>
      <c r="F8" t="s">
        <v>83</v>
      </c>
      <c r="G8" s="22" t="s">
        <v>84</v>
      </c>
      <c r="H8" s="29" t="s">
        <v>85</v>
      </c>
      <c r="I8" s="22" t="s">
        <v>86</v>
      </c>
      <c r="J8" s="29" t="s">
        <v>45</v>
      </c>
      <c r="K8" s="22" t="s">
        <v>87</v>
      </c>
      <c r="L8" s="29" t="s">
        <v>45</v>
      </c>
      <c r="M8" s="31" t="s">
        <v>88</v>
      </c>
      <c r="N8" s="23" t="s">
        <v>89</v>
      </c>
      <c r="O8" s="24" t="s">
        <v>90</v>
      </c>
      <c r="P8" s="25" t="s">
        <v>91</v>
      </c>
    </row>
    <row r="9" spans="1:16">
      <c r="A9" s="5">
        <f t="shared" si="0"/>
        <v>8</v>
      </c>
      <c r="B9" s="12" t="s">
        <v>92</v>
      </c>
      <c r="C9" s="12" t="s">
        <v>93</v>
      </c>
      <c r="D9" s="13" t="str">
        <f>LOWER(LEFT(HERE_new_users[[#This Row],[FirstName]],1) &amp;"." &amp;HERE_new_users[[#This Row],[LastName]])</f>
        <v>a.gavrilyk</v>
      </c>
      <c r="E9" s="12" t="s">
        <v>94</v>
      </c>
      <c r="F9" t="s">
        <v>95</v>
      </c>
      <c r="G9" s="15" t="s">
        <v>96</v>
      </c>
      <c r="H9" s="26" t="s">
        <v>31</v>
      </c>
      <c r="I9" s="15" t="s">
        <v>97</v>
      </c>
      <c r="J9" s="26" t="s">
        <v>22</v>
      </c>
      <c r="K9" s="15" t="s">
        <v>98</v>
      </c>
      <c r="L9" s="26" t="s">
        <v>99</v>
      </c>
      <c r="M9" s="27" t="s">
        <v>100</v>
      </c>
      <c r="N9" s="16"/>
      <c r="O9" t="s">
        <v>101</v>
      </c>
      <c r="P9" t="s">
        <v>102</v>
      </c>
    </row>
    <row r="10" spans="1:16">
      <c r="A10" s="5">
        <f t="shared" si="0"/>
        <v>9</v>
      </c>
      <c r="B10" s="20" t="s">
        <v>103</v>
      </c>
      <c r="C10" s="20" t="s">
        <v>104</v>
      </c>
      <c r="D10" s="21" t="str">
        <f>LOWER(LEFT(HERE_new_users[[#This Row],[FirstName]],1) &amp;"." &amp;HERE_new_users[[#This Row],[LastName]])</f>
        <v>n.goncharyk</v>
      </c>
      <c r="E10" s="20" t="s">
        <v>105</v>
      </c>
      <c r="F10" t="s">
        <v>106</v>
      </c>
      <c r="G10" s="22" t="s">
        <v>107</v>
      </c>
      <c r="H10" s="29">
        <v>22674</v>
      </c>
      <c r="I10" s="22" t="s">
        <v>108</v>
      </c>
      <c r="J10" s="29">
        <v>2100</v>
      </c>
      <c r="K10" s="22" t="s">
        <v>109</v>
      </c>
      <c r="L10" s="29">
        <v>1848</v>
      </c>
      <c r="M10" s="31">
        <f>SUM(H10,J10,L10)</f>
        <v>26622</v>
      </c>
      <c r="N10" s="23" t="s">
        <v>110</v>
      </c>
      <c r="O10" s="24" t="s">
        <v>111</v>
      </c>
      <c r="P10" s="25" t="s">
        <v>112</v>
      </c>
    </row>
    <row r="11" spans="1:16">
      <c r="A11" s="5">
        <f t="shared" si="0"/>
        <v>10</v>
      </c>
      <c r="B11" s="12" t="s">
        <v>113</v>
      </c>
      <c r="C11" s="12" t="s">
        <v>114</v>
      </c>
      <c r="D11" s="13" t="str">
        <f>LOWER(LEFT(HERE_new_users[[#This Row],[FirstName]],1) &amp;"." &amp;HERE_new_users[[#This Row],[LastName]])</f>
        <v>a.hanhan</v>
      </c>
      <c r="E11" s="12" t="s">
        <v>115</v>
      </c>
      <c r="F11" t="s">
        <v>116</v>
      </c>
      <c r="G11" s="15" t="s">
        <v>117</v>
      </c>
      <c r="H11" s="26" t="s">
        <v>55</v>
      </c>
      <c r="I11" s="15" t="s">
        <v>118</v>
      </c>
      <c r="J11" s="26" t="s">
        <v>58</v>
      </c>
      <c r="K11" s="15" t="s">
        <v>119</v>
      </c>
      <c r="L11" s="26" t="s">
        <v>58</v>
      </c>
      <c r="M11" s="27" t="s">
        <v>120</v>
      </c>
      <c r="N11" s="16" t="s">
        <v>121</v>
      </c>
      <c r="O11" s="10" t="s">
        <v>122</v>
      </c>
      <c r="P11" s="7" t="s">
        <v>123</v>
      </c>
    </row>
    <row r="12" spans="1:16">
      <c r="A12" s="5">
        <f t="shared" si="0"/>
        <v>11</v>
      </c>
      <c r="B12" s="20" t="s">
        <v>124</v>
      </c>
      <c r="C12" s="20" t="s">
        <v>125</v>
      </c>
      <c r="D12" s="21" t="str">
        <f>LOWER(LEFT(HERE_new_users[[#This Row],[FirstName]],1) &amp;"." &amp;HERE_new_users[[#This Row],[LastName]])</f>
        <v>a.hontsa</v>
      </c>
      <c r="E12" s="20" t="s">
        <v>126</v>
      </c>
      <c r="F12" t="s">
        <v>127</v>
      </c>
      <c r="G12" s="22" t="s">
        <v>128</v>
      </c>
      <c r="H12" s="29">
        <v>12704</v>
      </c>
      <c r="I12" s="22" t="s">
        <v>129</v>
      </c>
      <c r="J12" s="29">
        <v>2100</v>
      </c>
      <c r="K12" s="22" t="s">
        <v>130</v>
      </c>
      <c r="L12" s="29">
        <v>2100</v>
      </c>
      <c r="M12" s="31">
        <f>SUM(H12,J12,L12)</f>
        <v>16904</v>
      </c>
      <c r="N12" s="23" t="s">
        <v>131</v>
      </c>
      <c r="O12" s="24" t="s">
        <v>25</v>
      </c>
      <c r="P12" s="25" t="s">
        <v>79</v>
      </c>
    </row>
    <row r="13" spans="1:16">
      <c r="A13" s="5">
        <f t="shared" si="0"/>
        <v>12</v>
      </c>
      <c r="B13" s="12" t="s">
        <v>132</v>
      </c>
      <c r="C13" s="12" t="s">
        <v>133</v>
      </c>
      <c r="D13" s="13" t="str">
        <f>LOWER(LEFT(HERE_new_users[[#This Row],[FirstName]],1) &amp;"." &amp;HERE_new_users[[#This Row],[LastName]])</f>
        <v>o.hryshchenko</v>
      </c>
      <c r="E13" s="12" t="s">
        <v>134</v>
      </c>
      <c r="F13" t="s">
        <v>135</v>
      </c>
      <c r="G13" s="15" t="s">
        <v>136</v>
      </c>
      <c r="H13" s="26">
        <v>22160</v>
      </c>
      <c r="I13" s="15" t="s">
        <v>137</v>
      </c>
      <c r="J13" s="26">
        <v>4171.97</v>
      </c>
      <c r="K13" s="15" t="s">
        <v>138</v>
      </c>
      <c r="L13" s="26">
        <v>4171.9799999999996</v>
      </c>
      <c r="M13" s="27">
        <f>SUM(H13,J13,L13)</f>
        <v>30503.95</v>
      </c>
      <c r="N13" s="16"/>
      <c r="O13" t="s">
        <v>139</v>
      </c>
      <c r="P13" t="s">
        <v>140</v>
      </c>
    </row>
    <row r="14" spans="1:16">
      <c r="A14" s="5">
        <f t="shared" si="0"/>
        <v>13</v>
      </c>
      <c r="B14" s="12" t="s">
        <v>141</v>
      </c>
      <c r="C14" s="12" t="s">
        <v>142</v>
      </c>
      <c r="D14" s="13" t="str">
        <f>LOWER(LEFT(HERE_new_users[[#This Row],[FirstName]],1) &amp;"." &amp;HERE_new_users[[#This Row],[LastName]])</f>
        <v>i.hryshyn</v>
      </c>
      <c r="E14" s="12" t="s">
        <v>143</v>
      </c>
      <c r="F14" t="s">
        <v>144</v>
      </c>
      <c r="G14" s="15" t="s">
        <v>145</v>
      </c>
      <c r="H14" s="26">
        <v>7977</v>
      </c>
      <c r="I14" s="15" t="s">
        <v>146</v>
      </c>
      <c r="J14" s="26" t="s">
        <v>24</v>
      </c>
      <c r="K14" s="15" t="s">
        <v>147</v>
      </c>
      <c r="L14" s="26" t="s">
        <v>24</v>
      </c>
      <c r="M14" s="27" t="e">
        <f>H14+J14+L14</f>
        <v>#VALUE!</v>
      </c>
      <c r="N14" s="16" t="s">
        <v>148</v>
      </c>
      <c r="O14" t="s">
        <v>25</v>
      </c>
      <c r="P14" s="7" t="s">
        <v>149</v>
      </c>
    </row>
    <row r="15" spans="1:16">
      <c r="A15" s="5">
        <f t="shared" si="0"/>
        <v>14</v>
      </c>
      <c r="B15" s="12" t="s">
        <v>150</v>
      </c>
      <c r="C15" s="12" t="s">
        <v>151</v>
      </c>
      <c r="D15" s="13" t="str">
        <f>LOWER(LEFT(HERE_new_users[[#This Row],[FirstName]],1) &amp;"." &amp;HERE_new_users[[#This Row],[LastName]])</f>
        <v>m.hubin</v>
      </c>
      <c r="E15" s="12" t="s">
        <v>152</v>
      </c>
      <c r="F15" t="s">
        <v>153</v>
      </c>
      <c r="G15" s="15" t="s">
        <v>154</v>
      </c>
      <c r="H15" s="26">
        <v>8311.2000000000007</v>
      </c>
      <c r="I15" s="15" t="s">
        <v>155</v>
      </c>
      <c r="J15" s="26">
        <v>4200</v>
      </c>
      <c r="K15" s="15" t="s">
        <v>156</v>
      </c>
      <c r="L15" s="26">
        <v>4200</v>
      </c>
      <c r="M15" s="27">
        <f>SUM(H15,J15,L15)</f>
        <v>16711.2</v>
      </c>
      <c r="N15" s="16" t="s">
        <v>148</v>
      </c>
      <c r="O15" t="s">
        <v>25</v>
      </c>
      <c r="P15" s="7" t="s">
        <v>79</v>
      </c>
    </row>
    <row r="16" spans="1:16">
      <c r="A16" s="5">
        <f t="shared" si="0"/>
        <v>15</v>
      </c>
      <c r="B16" s="12" t="s">
        <v>157</v>
      </c>
      <c r="C16" s="12" t="s">
        <v>158</v>
      </c>
      <c r="D16" s="13" t="str">
        <f>LOWER(LEFT(HERE_new_users[[#This Row],[FirstName]],1) &amp;"." &amp;HERE_new_users[[#This Row],[LastName]])</f>
        <v>v.igumnova</v>
      </c>
      <c r="E16" s="12" t="s">
        <v>159</v>
      </c>
      <c r="F16" t="s">
        <v>160</v>
      </c>
      <c r="G16" s="15" t="s">
        <v>161</v>
      </c>
      <c r="H16" s="26" t="s">
        <v>162</v>
      </c>
      <c r="I16" s="15" t="s">
        <v>163</v>
      </c>
      <c r="J16" s="26" t="s">
        <v>58</v>
      </c>
      <c r="K16" s="15" t="s">
        <v>164</v>
      </c>
      <c r="L16" s="26" t="s">
        <v>58</v>
      </c>
      <c r="M16" s="27" t="s">
        <v>165</v>
      </c>
      <c r="N16" s="16"/>
      <c r="O16" t="s">
        <v>25</v>
      </c>
      <c r="P16" s="7" t="s">
        <v>149</v>
      </c>
    </row>
    <row r="17" spans="1:17">
      <c r="A17" s="5">
        <f t="shared" si="0"/>
        <v>16</v>
      </c>
      <c r="B17" s="12" t="s">
        <v>166</v>
      </c>
      <c r="C17" s="12" t="s">
        <v>167</v>
      </c>
      <c r="D17" s="13" t="str">
        <f>LOWER(LEFT(HERE_new_users[[#This Row],[FirstName]],1) &amp;"." &amp;HERE_new_users[[#This Row],[LastName]])</f>
        <v>y.izotov</v>
      </c>
      <c r="E17" s="12" t="s">
        <v>168</v>
      </c>
      <c r="F17" t="s">
        <v>169</v>
      </c>
      <c r="G17" s="15" t="s">
        <v>170</v>
      </c>
      <c r="H17" s="26">
        <v>23763</v>
      </c>
      <c r="I17" s="15" t="s">
        <v>171</v>
      </c>
      <c r="J17" s="26">
        <v>3885.18</v>
      </c>
      <c r="K17" s="15" t="s">
        <v>172</v>
      </c>
      <c r="L17" s="26">
        <v>3885.18</v>
      </c>
      <c r="M17" s="27">
        <f>SUM(H17,J17,L17)</f>
        <v>31533.360000000001</v>
      </c>
      <c r="N17" s="16"/>
      <c r="O17" t="s">
        <v>25</v>
      </c>
      <c r="P17" s="8" t="s">
        <v>71</v>
      </c>
    </row>
    <row r="18" spans="1:17">
      <c r="A18" s="5">
        <f t="shared" si="0"/>
        <v>17</v>
      </c>
      <c r="B18" s="12" t="s">
        <v>173</v>
      </c>
      <c r="C18" s="12" t="s">
        <v>174</v>
      </c>
      <c r="D18" s="13" t="str">
        <f>LOWER(LEFT(HERE_new_users[[#This Row],[FirstName]],1) &amp;"." &amp;HERE_new_users[[#This Row],[LastName]])</f>
        <v>i.khoroshko</v>
      </c>
      <c r="E18" s="12" t="s">
        <v>175</v>
      </c>
      <c r="F18" t="s">
        <v>176</v>
      </c>
      <c r="G18" s="15" t="s">
        <v>177</v>
      </c>
      <c r="H18" s="26">
        <v>7977</v>
      </c>
      <c r="I18" s="15" t="s">
        <v>178</v>
      </c>
      <c r="J18" s="26">
        <v>4399.9799999999996</v>
      </c>
      <c r="K18" s="32" t="s">
        <v>179</v>
      </c>
      <c r="L18" s="26"/>
      <c r="M18" s="27">
        <f>SUM(H18,J18,L18)</f>
        <v>12376.98</v>
      </c>
      <c r="N18" s="16"/>
      <c r="O18" t="s">
        <v>25</v>
      </c>
      <c r="P18" s="7" t="s">
        <v>180</v>
      </c>
    </row>
    <row r="19" spans="1:17">
      <c r="A19" s="5">
        <f t="shared" ref="A19:A64" si="1">A18+1</f>
        <v>18</v>
      </c>
      <c r="B19" s="12" t="s">
        <v>181</v>
      </c>
      <c r="C19" s="12" t="s">
        <v>182</v>
      </c>
      <c r="D19" s="13" t="str">
        <f>LOWER(LEFT(HERE_new_users[[#This Row],[FirstName]],1) &amp;"." &amp;HERE_new_users[[#This Row],[LastName]])</f>
        <v>o.korobkov</v>
      </c>
      <c r="E19" s="12" t="s">
        <v>183</v>
      </c>
      <c r="F19" t="s">
        <v>184</v>
      </c>
      <c r="G19" s="15" t="s">
        <v>185</v>
      </c>
      <c r="H19" s="26">
        <v>12704</v>
      </c>
      <c r="I19" s="15" t="s">
        <v>186</v>
      </c>
      <c r="J19" s="26">
        <v>1848</v>
      </c>
      <c r="K19" s="15" t="s">
        <v>187</v>
      </c>
      <c r="L19" s="26">
        <v>1848</v>
      </c>
      <c r="M19" s="27">
        <f>SUM(H19,J19,L19)</f>
        <v>16400</v>
      </c>
      <c r="N19" s="16"/>
      <c r="O19" t="s">
        <v>36</v>
      </c>
      <c r="P19" t="s">
        <v>188</v>
      </c>
    </row>
    <row r="20" spans="1:17">
      <c r="A20" s="5">
        <f t="shared" si="1"/>
        <v>19</v>
      </c>
      <c r="B20" s="20" t="s">
        <v>189</v>
      </c>
      <c r="C20" s="20" t="s">
        <v>190</v>
      </c>
      <c r="D20" s="21" t="str">
        <f>LOWER(LEFT(HERE_new_users[[#This Row],[FirstName]],1) &amp;"." &amp;HERE_new_users[[#This Row],[LastName]])</f>
        <v>d.kurgan</v>
      </c>
      <c r="E20" s="20" t="s">
        <v>191</v>
      </c>
      <c r="F20" t="s">
        <v>192</v>
      </c>
      <c r="G20" s="22" t="s">
        <v>54</v>
      </c>
      <c r="H20" s="29" t="s">
        <v>55</v>
      </c>
      <c r="I20" s="22" t="s">
        <v>56</v>
      </c>
      <c r="J20" s="29" t="s">
        <v>45</v>
      </c>
      <c r="K20" s="22" t="s">
        <v>57</v>
      </c>
      <c r="L20" s="29" t="s">
        <v>58</v>
      </c>
      <c r="M20" s="31" t="s">
        <v>59</v>
      </c>
      <c r="N20" s="23" t="s">
        <v>131</v>
      </c>
      <c r="O20" s="24" t="s">
        <v>193</v>
      </c>
      <c r="P20" s="25"/>
    </row>
    <row r="21" spans="1:17">
      <c r="A21" s="5">
        <f t="shared" si="1"/>
        <v>20</v>
      </c>
      <c r="B21" s="12" t="s">
        <v>194</v>
      </c>
      <c r="C21" s="12" t="s">
        <v>195</v>
      </c>
      <c r="D21" s="13" t="str">
        <f>LOWER(LEFT(HERE_new_users[[#This Row],[FirstName]],1) &amp;"." &amp;HERE_new_users[[#This Row],[LastName]])</f>
        <v>s.lavrenova</v>
      </c>
      <c r="E21" s="12" t="s">
        <v>196</v>
      </c>
      <c r="F21" t="s">
        <v>197</v>
      </c>
      <c r="G21" s="15" t="s">
        <v>198</v>
      </c>
      <c r="H21" s="26" t="s">
        <v>31</v>
      </c>
      <c r="I21" s="15" t="s">
        <v>199</v>
      </c>
      <c r="J21" s="26" t="s">
        <v>45</v>
      </c>
      <c r="K21" s="15" t="s">
        <v>200</v>
      </c>
      <c r="L21" s="26" t="s">
        <v>45</v>
      </c>
      <c r="M21" s="27" t="s">
        <v>201</v>
      </c>
      <c r="N21" s="16"/>
      <c r="O21" t="s">
        <v>25</v>
      </c>
      <c r="P21" s="7" t="s">
        <v>79</v>
      </c>
    </row>
    <row r="22" spans="1:17">
      <c r="A22" s="5">
        <f t="shared" si="1"/>
        <v>21</v>
      </c>
      <c r="B22" s="12" t="s">
        <v>202</v>
      </c>
      <c r="C22" s="12" t="s">
        <v>203</v>
      </c>
      <c r="D22" s="13" t="str">
        <f>LOWER(LEFT(HERE_new_users[[#This Row],[FirstName]],1) &amp;"." &amp;HERE_new_users[[#This Row],[LastName]])</f>
        <v>v.leonov</v>
      </c>
      <c r="E22" s="12" t="s">
        <v>204</v>
      </c>
      <c r="F22" t="s">
        <v>205</v>
      </c>
      <c r="G22" s="15" t="s">
        <v>206</v>
      </c>
      <c r="H22" s="26">
        <v>8311.2000000000007</v>
      </c>
      <c r="I22" s="15" t="s">
        <v>207</v>
      </c>
      <c r="J22" s="26">
        <v>3799.02</v>
      </c>
      <c r="K22" s="15" t="s">
        <v>208</v>
      </c>
      <c r="L22" s="26">
        <v>4108.08</v>
      </c>
      <c r="M22" s="27">
        <f>SUM(H22,J22,L22)</f>
        <v>16218.300000000001</v>
      </c>
      <c r="N22" s="16"/>
      <c r="O22" t="s">
        <v>25</v>
      </c>
      <c r="P22" s="8" t="s">
        <v>71</v>
      </c>
    </row>
    <row r="23" spans="1:17">
      <c r="A23" s="5">
        <f t="shared" si="1"/>
        <v>22</v>
      </c>
      <c r="B23" s="12" t="s">
        <v>92</v>
      </c>
      <c r="C23" s="12" t="s">
        <v>209</v>
      </c>
      <c r="D23" s="13" t="str">
        <f>LOWER(LEFT(HERE_new_users[[#This Row],[FirstName]],1) &amp;"." &amp;HERE_new_users[[#This Row],[LastName]])</f>
        <v>a.levchenko</v>
      </c>
      <c r="E23" s="12" t="s">
        <v>210</v>
      </c>
      <c r="F23" t="s">
        <v>211</v>
      </c>
      <c r="G23" s="15" t="s">
        <v>212</v>
      </c>
      <c r="H23" s="26">
        <v>24168</v>
      </c>
      <c r="I23" s="15" t="s">
        <v>213</v>
      </c>
      <c r="J23" s="26">
        <v>3885.18</v>
      </c>
      <c r="K23" s="15" t="s">
        <v>214</v>
      </c>
      <c r="L23" s="26">
        <v>3885.18</v>
      </c>
      <c r="M23" s="27">
        <f>SUM(H23,J23,L23)</f>
        <v>31938.36</v>
      </c>
      <c r="N23" s="16" t="s">
        <v>148</v>
      </c>
      <c r="O23" t="s">
        <v>25</v>
      </c>
      <c r="P23" t="s">
        <v>180</v>
      </c>
    </row>
    <row r="24" spans="1:17">
      <c r="A24" s="5">
        <f t="shared" si="1"/>
        <v>23</v>
      </c>
      <c r="B24" s="12" t="s">
        <v>215</v>
      </c>
      <c r="C24" s="12" t="s">
        <v>216</v>
      </c>
      <c r="D24" s="13" t="str">
        <f>LOWER(LEFT(HERE_new_users[[#This Row],[FirstName]],1) &amp;"." &amp;HERE_new_users[[#This Row],[LastName]])</f>
        <v>a.liash</v>
      </c>
      <c r="E24" s="12" t="s">
        <v>217</v>
      </c>
      <c r="F24" t="s">
        <v>218</v>
      </c>
      <c r="G24" s="15" t="s">
        <v>219</v>
      </c>
      <c r="H24" s="26">
        <v>23763</v>
      </c>
      <c r="I24" s="15" t="s">
        <v>220</v>
      </c>
      <c r="J24" s="26">
        <v>2100</v>
      </c>
      <c r="K24" s="15" t="s">
        <v>221</v>
      </c>
      <c r="L24" s="26">
        <v>2100</v>
      </c>
      <c r="M24" s="27">
        <f>SUM(H24,J24,L24)</f>
        <v>27963</v>
      </c>
      <c r="N24" s="16"/>
      <c r="O24" t="s">
        <v>25</v>
      </c>
      <c r="P24" t="s">
        <v>222</v>
      </c>
      <c r="Q24" t="s">
        <v>223</v>
      </c>
    </row>
    <row r="25" spans="1:17">
      <c r="A25" s="5">
        <f t="shared" si="1"/>
        <v>24</v>
      </c>
      <c r="B25" s="12" t="s">
        <v>224</v>
      </c>
      <c r="C25" s="12" t="s">
        <v>225</v>
      </c>
      <c r="D25" s="13" t="str">
        <f>LOWER(LEFT(HERE_new_users[[#This Row],[FirstName]],1) &amp;"." &amp;HERE_new_users[[#This Row],[LastName]])</f>
        <v>a.lubivaya</v>
      </c>
      <c r="E25" s="12" t="s">
        <v>226</v>
      </c>
      <c r="F25" t="s">
        <v>227</v>
      </c>
      <c r="G25" s="15" t="s">
        <v>228</v>
      </c>
      <c r="H25" s="26">
        <v>12704</v>
      </c>
      <c r="I25" s="15" t="s">
        <v>229</v>
      </c>
      <c r="J25" s="26">
        <v>2100</v>
      </c>
      <c r="K25" s="15" t="s">
        <v>230</v>
      </c>
      <c r="L25" s="26">
        <v>2100</v>
      </c>
      <c r="M25" s="27">
        <f>SUM(H25,J25,L25)</f>
        <v>16904</v>
      </c>
      <c r="N25" s="45" t="s">
        <v>231</v>
      </c>
      <c r="O25" t="s">
        <v>25</v>
      </c>
      <c r="P25" s="7" t="s">
        <v>79</v>
      </c>
    </row>
    <row r="26" spans="1:17">
      <c r="A26" s="5">
        <f t="shared" si="1"/>
        <v>25</v>
      </c>
      <c r="B26" s="12" t="s">
        <v>232</v>
      </c>
      <c r="C26" s="12" t="s">
        <v>233</v>
      </c>
      <c r="D26" s="13" t="str">
        <f>LOWER(LEFT(HERE_new_users[[#This Row],[FirstName]],1) &amp;"." &amp;HERE_new_users[[#This Row],[LastName]])</f>
        <v>o.masiuk</v>
      </c>
      <c r="E26" s="12" t="s">
        <v>234</v>
      </c>
      <c r="F26" t="s">
        <v>235</v>
      </c>
      <c r="G26" s="15" t="s">
        <v>236</v>
      </c>
      <c r="H26" s="26" t="s">
        <v>237</v>
      </c>
      <c r="I26" s="15" t="s">
        <v>238</v>
      </c>
      <c r="J26" s="26" t="s">
        <v>45</v>
      </c>
      <c r="K26" s="15" t="s">
        <v>239</v>
      </c>
      <c r="L26" s="26" t="s">
        <v>45</v>
      </c>
      <c r="M26" s="27" t="s">
        <v>240</v>
      </c>
      <c r="N26" s="16"/>
      <c r="O26" t="s">
        <v>48</v>
      </c>
      <c r="P26" t="s">
        <v>241</v>
      </c>
    </row>
    <row r="27" spans="1:17">
      <c r="A27" s="5">
        <f t="shared" si="1"/>
        <v>26</v>
      </c>
      <c r="B27" s="12" t="s">
        <v>242</v>
      </c>
      <c r="C27" s="12" t="s">
        <v>243</v>
      </c>
      <c r="D27" s="13" t="str">
        <f>LOWER(LEFT(HERE_new_users[[#This Row],[FirstName]],1) &amp;"." &amp;HERE_new_users[[#This Row],[LastName]])</f>
        <v>v.moskal</v>
      </c>
      <c r="E27" s="12" t="s">
        <v>244</v>
      </c>
      <c r="F27" t="s">
        <v>245</v>
      </c>
      <c r="G27" s="15" t="s">
        <v>246</v>
      </c>
      <c r="H27" s="26">
        <v>28062.720000000001</v>
      </c>
      <c r="I27" s="15" t="s">
        <v>247</v>
      </c>
      <c r="J27" s="26">
        <v>3885.18</v>
      </c>
      <c r="K27" s="15" t="s">
        <v>248</v>
      </c>
      <c r="L27" s="26">
        <v>3983.88</v>
      </c>
      <c r="M27" s="27">
        <f>SUM(H27,J27,L27)</f>
        <v>35931.78</v>
      </c>
      <c r="N27" s="16" t="s">
        <v>249</v>
      </c>
      <c r="O27" t="s">
        <v>25</v>
      </c>
      <c r="P27" s="9" t="s">
        <v>71</v>
      </c>
    </row>
    <row r="28" spans="1:17">
      <c r="A28" s="5">
        <f t="shared" si="1"/>
        <v>27</v>
      </c>
      <c r="B28" s="12" t="s">
        <v>50</v>
      </c>
      <c r="C28" s="12" t="s">
        <v>250</v>
      </c>
      <c r="D28" s="13" t="str">
        <f>LOWER(LEFT(HERE_new_users[[#This Row],[FirstName]],1) &amp;"." &amp;HERE_new_users[[#This Row],[LastName]])</f>
        <v>m.nalezhytyy</v>
      </c>
      <c r="E28" s="12" t="s">
        <v>251</v>
      </c>
      <c r="F28" t="s">
        <v>252</v>
      </c>
      <c r="G28" s="15" t="s">
        <v>253</v>
      </c>
      <c r="H28" s="26" t="s">
        <v>254</v>
      </c>
      <c r="I28" s="15" t="s">
        <v>255</v>
      </c>
      <c r="J28" s="26" t="s">
        <v>45</v>
      </c>
      <c r="K28" s="15" t="s">
        <v>256</v>
      </c>
      <c r="L28" s="26" t="s">
        <v>45</v>
      </c>
      <c r="M28" s="27" t="s">
        <v>257</v>
      </c>
      <c r="N28" s="16"/>
      <c r="O28" t="s">
        <v>258</v>
      </c>
      <c r="P28" t="s">
        <v>259</v>
      </c>
    </row>
    <row r="29" spans="1:17">
      <c r="A29" s="5">
        <f t="shared" si="1"/>
        <v>28</v>
      </c>
      <c r="B29" s="20" t="s">
        <v>189</v>
      </c>
      <c r="C29" s="20" t="s">
        <v>260</v>
      </c>
      <c r="D29" s="21" t="str">
        <f>LOWER(LEFT(HERE_new_users[[#This Row],[FirstName]],1) &amp;"." &amp;HERE_new_users[[#This Row],[LastName]])</f>
        <v>d.naumovych</v>
      </c>
      <c r="E29" s="20" t="s">
        <v>261</v>
      </c>
      <c r="F29" t="s">
        <v>18</v>
      </c>
      <c r="G29" s="22" t="s">
        <v>128</v>
      </c>
      <c r="H29" s="29">
        <v>12704</v>
      </c>
      <c r="I29" s="22" t="s">
        <v>129</v>
      </c>
      <c r="J29" s="29">
        <v>2100</v>
      </c>
      <c r="K29" s="22" t="s">
        <v>130</v>
      </c>
      <c r="L29" s="29">
        <v>2100</v>
      </c>
      <c r="M29" s="31">
        <f>SUM(H29,J29,L29)</f>
        <v>16904</v>
      </c>
      <c r="N29" s="23" t="s">
        <v>262</v>
      </c>
      <c r="O29" s="24" t="s">
        <v>263</v>
      </c>
      <c r="P29" s="25" t="s">
        <v>264</v>
      </c>
    </row>
    <row r="30" spans="1:17" s="38" customFormat="1">
      <c r="A30" s="5">
        <f t="shared" si="1"/>
        <v>29</v>
      </c>
      <c r="B30" s="12" t="s">
        <v>265</v>
      </c>
      <c r="C30" s="12" t="s">
        <v>266</v>
      </c>
      <c r="D30" s="13" t="str">
        <f>LOWER(LEFT(HERE_new_users[[#This Row],[FirstName]],1) &amp;"." &amp;HERE_new_users[[#This Row],[LastName]])</f>
        <v>e.nehotko</v>
      </c>
      <c r="E30" s="12" t="s">
        <v>267</v>
      </c>
      <c r="F30" t="s">
        <v>268</v>
      </c>
      <c r="G30" s="15" t="s">
        <v>269</v>
      </c>
      <c r="H30" s="26" t="s">
        <v>85</v>
      </c>
      <c r="I30" s="15" t="s">
        <v>270</v>
      </c>
      <c r="J30" s="26" t="s">
        <v>58</v>
      </c>
      <c r="K30" s="15" t="s">
        <v>271</v>
      </c>
      <c r="L30" s="26" t="s">
        <v>58</v>
      </c>
      <c r="M30" s="27" t="s">
        <v>272</v>
      </c>
      <c r="N30" s="16"/>
      <c r="O30" t="s">
        <v>25</v>
      </c>
      <c r="P30" s="7" t="s">
        <v>149</v>
      </c>
    </row>
    <row r="31" spans="1:17">
      <c r="A31" s="5">
        <f t="shared" si="1"/>
        <v>30</v>
      </c>
      <c r="B31" s="12" t="s">
        <v>273</v>
      </c>
      <c r="C31" s="12" t="s">
        <v>274</v>
      </c>
      <c r="D31" s="13" t="str">
        <f>LOWER(LEFT(HERE_new_users[[#This Row],[FirstName]],1) &amp;"." &amp;HERE_new_users[[#This Row],[LastName]])</f>
        <v>v.nikitenko</v>
      </c>
      <c r="E31" s="12" t="s">
        <v>275</v>
      </c>
      <c r="F31" t="s">
        <v>276</v>
      </c>
      <c r="G31" s="15" t="s">
        <v>277</v>
      </c>
      <c r="H31" s="26">
        <v>23763</v>
      </c>
      <c r="I31" s="15" t="s">
        <v>278</v>
      </c>
      <c r="J31" s="26">
        <v>4108.08</v>
      </c>
      <c r="K31" s="15" t="s">
        <v>279</v>
      </c>
      <c r="L31" s="26">
        <v>4170</v>
      </c>
      <c r="M31" s="27">
        <f>SUM(H31,J31,L31)</f>
        <v>32041.08</v>
      </c>
      <c r="N31" s="16" t="s">
        <v>148</v>
      </c>
      <c r="O31" t="s">
        <v>25</v>
      </c>
      <c r="P31" s="8" t="s">
        <v>79</v>
      </c>
    </row>
    <row r="32" spans="1:17">
      <c r="A32" s="5">
        <f t="shared" si="1"/>
        <v>31</v>
      </c>
      <c r="B32" s="12" t="s">
        <v>280</v>
      </c>
      <c r="C32" s="12" t="s">
        <v>281</v>
      </c>
      <c r="D32" s="13" t="str">
        <f>LOWER(LEFT(HERE_new_users[[#This Row],[FirstName]],1) &amp;"." &amp;HERE_new_users[[#This Row],[LastName]])</f>
        <v>o.nikotin</v>
      </c>
      <c r="E32" s="12" t="s">
        <v>282</v>
      </c>
      <c r="F32" t="s">
        <v>283</v>
      </c>
      <c r="G32" s="15" t="s">
        <v>284</v>
      </c>
      <c r="H32" s="26">
        <v>17970</v>
      </c>
      <c r="I32" s="15" t="s">
        <v>285</v>
      </c>
      <c r="J32" s="26">
        <v>2100</v>
      </c>
      <c r="K32" s="15" t="s">
        <v>286</v>
      </c>
      <c r="L32" s="26">
        <v>2100</v>
      </c>
      <c r="M32" s="27">
        <f>SUM(H32,J32,L32)</f>
        <v>22170</v>
      </c>
      <c r="N32" s="16"/>
      <c r="O32" t="s">
        <v>263</v>
      </c>
      <c r="P32" t="s">
        <v>287</v>
      </c>
    </row>
    <row r="33" spans="1:16">
      <c r="A33" s="5">
        <f t="shared" si="1"/>
        <v>32</v>
      </c>
      <c r="B33" s="12" t="s">
        <v>288</v>
      </c>
      <c r="C33" s="12" t="s">
        <v>289</v>
      </c>
      <c r="D33" s="13" t="str">
        <f>LOWER(LEFT(HERE_new_users[[#This Row],[FirstName]],1) &amp;"." &amp;HERE_new_users[[#This Row],[LastName]])</f>
        <v>i.novoselova</v>
      </c>
      <c r="E33" s="12" t="s">
        <v>290</v>
      </c>
      <c r="F33" t="s">
        <v>291</v>
      </c>
      <c r="G33" s="15" t="s">
        <v>292</v>
      </c>
      <c r="H33" s="26">
        <v>26406</v>
      </c>
      <c r="I33" s="15" t="s">
        <v>293</v>
      </c>
      <c r="J33" s="26">
        <v>4399.9799999999996</v>
      </c>
      <c r="K33" s="15" t="s">
        <v>294</v>
      </c>
      <c r="L33" s="26">
        <v>4399.9799999999996</v>
      </c>
      <c r="M33" s="27">
        <f>SUM(H33,J33,L33)</f>
        <v>35205.96</v>
      </c>
      <c r="N33" s="16" t="s">
        <v>110</v>
      </c>
      <c r="O33" s="10" t="s">
        <v>122</v>
      </c>
      <c r="P33" s="7" t="s">
        <v>295</v>
      </c>
    </row>
    <row r="34" spans="1:16">
      <c r="A34" s="5">
        <f t="shared" si="1"/>
        <v>33</v>
      </c>
      <c r="B34" s="12" t="s">
        <v>296</v>
      </c>
      <c r="C34" s="12" t="s">
        <v>297</v>
      </c>
      <c r="D34" s="13" t="str">
        <f>LOWER(LEFT(HERE_new_users[[#This Row],[FirstName]],1) &amp;"." &amp;HERE_new_users[[#This Row],[LastName]])</f>
        <v>h.pashchenko</v>
      </c>
      <c r="E34" s="12" t="s">
        <v>298</v>
      </c>
      <c r="F34" t="s">
        <v>299</v>
      </c>
      <c r="G34" s="15" t="s">
        <v>300</v>
      </c>
      <c r="H34" s="26">
        <v>22674</v>
      </c>
      <c r="I34" s="15" t="s">
        <v>301</v>
      </c>
      <c r="J34" s="26">
        <v>3919.14</v>
      </c>
      <c r="K34" s="15" t="s">
        <v>302</v>
      </c>
      <c r="L34" s="26">
        <v>3919.14</v>
      </c>
      <c r="M34" s="27">
        <f>SUM(H34,J34,L34)</f>
        <v>30512.28</v>
      </c>
      <c r="N34" s="16"/>
      <c r="O34" t="s">
        <v>25</v>
      </c>
      <c r="P34" s="7" t="s">
        <v>79</v>
      </c>
    </row>
    <row r="35" spans="1:16" s="24" customFormat="1">
      <c r="A35" s="19">
        <f t="shared" si="1"/>
        <v>34</v>
      </c>
      <c r="B35" s="12" t="s">
        <v>303</v>
      </c>
      <c r="C35" s="12" t="s">
        <v>304</v>
      </c>
      <c r="D35" s="13" t="str">
        <f>LOWER(LEFT(HERE_new_users[[#This Row],[FirstName]],1) &amp;"." &amp;HERE_new_users[[#This Row],[LastName]])</f>
        <v>y.patrakeiev</v>
      </c>
      <c r="E35" s="12" t="s">
        <v>305</v>
      </c>
      <c r="F35" t="s">
        <v>306</v>
      </c>
      <c r="G35" s="15" t="s">
        <v>307</v>
      </c>
      <c r="H35" s="26">
        <v>23763</v>
      </c>
      <c r="I35" s="15" t="s">
        <v>308</v>
      </c>
      <c r="J35" s="26">
        <v>4170</v>
      </c>
      <c r="K35" s="15" t="s">
        <v>309</v>
      </c>
      <c r="L35" s="26">
        <v>3799.02</v>
      </c>
      <c r="M35" s="27">
        <f>SUM(H35,J35,L35)</f>
        <v>31732.02</v>
      </c>
      <c r="N35" s="16"/>
      <c r="O35" t="s">
        <v>263</v>
      </c>
      <c r="P35" t="s">
        <v>310</v>
      </c>
    </row>
    <row r="36" spans="1:16">
      <c r="A36" s="5">
        <f t="shared" si="1"/>
        <v>35</v>
      </c>
      <c r="B36" s="12" t="s">
        <v>311</v>
      </c>
      <c r="C36" s="12" t="s">
        <v>312</v>
      </c>
      <c r="D36" s="13" t="str">
        <f>LOWER(LEFT(HERE_new_users[[#This Row],[FirstName]],1) &amp;"." &amp;HERE_new_users[[#This Row],[LastName]])</f>
        <v>m.pidtcerkovna</v>
      </c>
      <c r="E36" s="12" t="s">
        <v>313</v>
      </c>
      <c r="F36" t="s">
        <v>314</v>
      </c>
      <c r="G36" s="15" t="s">
        <v>315</v>
      </c>
      <c r="H36" s="26" t="s">
        <v>316</v>
      </c>
      <c r="I36" s="15" t="s">
        <v>317</v>
      </c>
      <c r="J36" s="26" t="s">
        <v>318</v>
      </c>
      <c r="K36" s="15" t="s">
        <v>319</v>
      </c>
      <c r="L36" s="26" t="s">
        <v>318</v>
      </c>
      <c r="M36" s="27">
        <v>25740</v>
      </c>
      <c r="N36" s="16" t="s">
        <v>320</v>
      </c>
      <c r="O36" t="s">
        <v>263</v>
      </c>
      <c r="P36" s="7" t="s">
        <v>321</v>
      </c>
    </row>
    <row r="37" spans="1:16">
      <c r="A37" s="5">
        <f t="shared" si="1"/>
        <v>36</v>
      </c>
      <c r="B37" s="12" t="s">
        <v>322</v>
      </c>
      <c r="C37" s="12" t="s">
        <v>323</v>
      </c>
      <c r="D37" s="13" t="str">
        <f>LOWER(LEFT(HERE_new_users[[#This Row],[FirstName]],1) &amp;"." &amp;HERE_new_users[[#This Row],[LastName]])</f>
        <v>a.pluiko</v>
      </c>
      <c r="E37" s="12" t="s">
        <v>324</v>
      </c>
      <c r="F37" t="s">
        <v>325</v>
      </c>
      <c r="G37" s="15" t="s">
        <v>326</v>
      </c>
      <c r="H37" s="26">
        <v>8311.2000000000007</v>
      </c>
      <c r="I37" s="15" t="s">
        <v>327</v>
      </c>
      <c r="J37" s="26">
        <v>4171.9799999999996</v>
      </c>
      <c r="K37" s="15" t="s">
        <v>328</v>
      </c>
      <c r="L37" s="26">
        <v>4159.9799999999996</v>
      </c>
      <c r="M37" s="27">
        <f>SUM(H37,J37,L37)</f>
        <v>16643.16</v>
      </c>
      <c r="N37" s="16"/>
      <c r="O37" t="s">
        <v>48</v>
      </c>
      <c r="P37" t="s">
        <v>329</v>
      </c>
    </row>
    <row r="38" spans="1:16">
      <c r="A38" s="5">
        <f t="shared" si="1"/>
        <v>37</v>
      </c>
      <c r="B38" s="12" t="s">
        <v>330</v>
      </c>
      <c r="C38" s="12" t="s">
        <v>331</v>
      </c>
      <c r="D38" s="13" t="str">
        <f>LOWER(LEFT(HERE_new_users[[#This Row],[FirstName]],1) &amp;"." &amp;HERE_new_users[[#This Row],[LastName]])</f>
        <v>d.pryimachenko</v>
      </c>
      <c r="E38" s="12" t="s">
        <v>332</v>
      </c>
      <c r="F38" t="s">
        <v>333</v>
      </c>
      <c r="G38" s="15" t="s">
        <v>334</v>
      </c>
      <c r="H38" s="26" t="s">
        <v>85</v>
      </c>
      <c r="I38" s="15" t="s">
        <v>335</v>
      </c>
      <c r="J38" s="26" t="s">
        <v>45</v>
      </c>
      <c r="K38" s="15" t="s">
        <v>336</v>
      </c>
      <c r="L38" s="26" t="s">
        <v>45</v>
      </c>
      <c r="M38" s="27" t="s">
        <v>88</v>
      </c>
      <c r="N38" s="16"/>
      <c r="O38" t="s">
        <v>25</v>
      </c>
      <c r="P38" s="8" t="s">
        <v>71</v>
      </c>
    </row>
    <row r="39" spans="1:16">
      <c r="A39" s="5">
        <f t="shared" si="1"/>
        <v>38</v>
      </c>
      <c r="B39" s="12" t="s">
        <v>337</v>
      </c>
      <c r="C39" s="12" t="s">
        <v>338</v>
      </c>
      <c r="D39" s="13" t="str">
        <f>LOWER(LEFT(HERE_new_users[[#This Row],[FirstName]],1) &amp;"." &amp;HERE_new_users[[#This Row],[LastName]])</f>
        <v>n.prymak</v>
      </c>
      <c r="E39" s="12" t="s">
        <v>339</v>
      </c>
      <c r="F39" t="s">
        <v>340</v>
      </c>
      <c r="G39" s="15" t="s">
        <v>341</v>
      </c>
      <c r="H39" s="26">
        <v>25544.58</v>
      </c>
      <c r="I39" s="15" t="s">
        <v>342</v>
      </c>
      <c r="J39" s="26">
        <v>2100</v>
      </c>
      <c r="K39" s="15" t="s">
        <v>343</v>
      </c>
      <c r="L39" s="26">
        <v>2100</v>
      </c>
      <c r="M39" s="27">
        <f>SUM(H39,J39,L39)</f>
        <v>29744.58</v>
      </c>
      <c r="N39" s="16" t="s">
        <v>110</v>
      </c>
      <c r="O39" t="s">
        <v>344</v>
      </c>
      <c r="P39" t="s">
        <v>345</v>
      </c>
    </row>
    <row r="40" spans="1:16">
      <c r="A40" s="5">
        <f t="shared" si="1"/>
        <v>39</v>
      </c>
      <c r="B40" s="20" t="s">
        <v>346</v>
      </c>
      <c r="C40" s="20" t="s">
        <v>347</v>
      </c>
      <c r="D40" s="21" t="s">
        <v>348</v>
      </c>
      <c r="E40" s="20" t="s">
        <v>204</v>
      </c>
      <c r="F40" t="s">
        <v>349</v>
      </c>
      <c r="G40" s="22" t="s">
        <v>350</v>
      </c>
      <c r="H40" s="29">
        <v>24564</v>
      </c>
      <c r="I40" s="22" t="s">
        <v>351</v>
      </c>
      <c r="J40" s="29">
        <v>4399.9799999999996</v>
      </c>
      <c r="K40" s="22" t="s">
        <v>352</v>
      </c>
      <c r="L40" s="29">
        <v>4200</v>
      </c>
      <c r="M40" s="31">
        <f>SUM(H40,J40,L40)</f>
        <v>33163.979999999996</v>
      </c>
      <c r="N40" s="23" t="s">
        <v>110</v>
      </c>
      <c r="O40" s="24" t="s">
        <v>353</v>
      </c>
      <c r="P40" s="25"/>
    </row>
    <row r="41" spans="1:16">
      <c r="A41" s="5">
        <f t="shared" si="1"/>
        <v>40</v>
      </c>
      <c r="B41" s="12" t="s">
        <v>354</v>
      </c>
      <c r="C41" s="12" t="s">
        <v>355</v>
      </c>
      <c r="D41" s="13" t="str">
        <f>LOWER(LEFT(HERE_new_users[[#This Row],[FirstName]],1) &amp;"." &amp;HERE_new_users[[#This Row],[LastName]])</f>
        <v>y.romaniv</v>
      </c>
      <c r="E41" s="12" t="s">
        <v>356</v>
      </c>
      <c r="F41" t="s">
        <v>357</v>
      </c>
      <c r="G41" s="15" t="s">
        <v>358</v>
      </c>
      <c r="H41" s="26" t="s">
        <v>31</v>
      </c>
      <c r="I41" s="15" t="s">
        <v>359</v>
      </c>
      <c r="J41" s="26" t="s">
        <v>45</v>
      </c>
      <c r="K41" s="15" t="s">
        <v>360</v>
      </c>
      <c r="L41" s="26" t="s">
        <v>58</v>
      </c>
      <c r="M41" s="27" t="s">
        <v>361</v>
      </c>
      <c r="N41" s="16"/>
      <c r="O41" t="s">
        <v>36</v>
      </c>
      <c r="P41" t="s">
        <v>362</v>
      </c>
    </row>
    <row r="42" spans="1:16">
      <c r="A42" s="5">
        <f t="shared" si="1"/>
        <v>41</v>
      </c>
      <c r="B42" s="12" t="s">
        <v>363</v>
      </c>
      <c r="C42" s="12" t="s">
        <v>364</v>
      </c>
      <c r="D42" s="13" t="str">
        <f>LOWER(LEFT(HERE_new_users[[#This Row],[FirstName]],1) &amp;"." &amp;HERE_new_users[[#This Row],[LastName]])</f>
        <v>v.sabirov</v>
      </c>
      <c r="E42" s="12" t="s">
        <v>365</v>
      </c>
      <c r="F42" t="s">
        <v>366</v>
      </c>
      <c r="G42" s="15" t="s">
        <v>367</v>
      </c>
      <c r="H42" s="26">
        <v>22160</v>
      </c>
      <c r="I42" s="15" t="s">
        <v>368</v>
      </c>
      <c r="J42" s="26">
        <v>2100</v>
      </c>
      <c r="K42" s="15" t="s">
        <v>369</v>
      </c>
      <c r="L42" s="26">
        <v>2100</v>
      </c>
      <c r="M42" s="27">
        <f>SUM(H42,J42,L42)</f>
        <v>26360</v>
      </c>
      <c r="N42" s="16" t="s">
        <v>320</v>
      </c>
      <c r="O42" t="s">
        <v>122</v>
      </c>
      <c r="P42" s="7" t="s">
        <v>370</v>
      </c>
    </row>
    <row r="43" spans="1:16" s="1" customFormat="1">
      <c r="A43" s="5">
        <f t="shared" si="1"/>
        <v>42</v>
      </c>
      <c r="B43" s="12" t="s">
        <v>371</v>
      </c>
      <c r="C43" s="12" t="s">
        <v>372</v>
      </c>
      <c r="D43" s="13" t="str">
        <f>LOWER(LEFT(HERE_new_users[[#This Row],[FirstName]],1) &amp;"." &amp;HERE_new_users[[#This Row],[LastName]])</f>
        <v>i.sazonov</v>
      </c>
      <c r="E43" s="12" t="s">
        <v>373</v>
      </c>
      <c r="F43" t="s">
        <v>374</v>
      </c>
      <c r="G43" s="15" t="s">
        <v>375</v>
      </c>
      <c r="H43" s="26" t="s">
        <v>376</v>
      </c>
      <c r="I43" s="15" t="s">
        <v>377</v>
      </c>
      <c r="J43" s="26" t="s">
        <v>378</v>
      </c>
      <c r="K43" s="15" t="s">
        <v>379</v>
      </c>
      <c r="L43" s="26" t="s">
        <v>378</v>
      </c>
      <c r="M43" s="27" t="s">
        <v>380</v>
      </c>
      <c r="N43" s="16"/>
      <c r="O43" t="s">
        <v>381</v>
      </c>
      <c r="P43" t="s">
        <v>382</v>
      </c>
    </row>
    <row r="44" spans="1:16" s="1" customFormat="1">
      <c r="A44" s="5">
        <f t="shared" si="1"/>
        <v>43</v>
      </c>
      <c r="B44" s="12" t="s">
        <v>383</v>
      </c>
      <c r="C44" s="12" t="s">
        <v>384</v>
      </c>
      <c r="D44" s="13" t="str">
        <f>LOWER(LEFT(HERE_new_users[[#This Row],[FirstName]],1) &amp;"." &amp;HERE_new_users[[#This Row],[LastName]])</f>
        <v>s.semeniuta</v>
      </c>
      <c r="E44" s="12" t="s">
        <v>385</v>
      </c>
      <c r="F44" t="s">
        <v>386</v>
      </c>
      <c r="G44" s="15" t="s">
        <v>387</v>
      </c>
      <c r="H44" s="26">
        <v>8311.2000000000007</v>
      </c>
      <c r="I44" s="15" t="s">
        <v>388</v>
      </c>
      <c r="J44" s="26">
        <v>4354.9799999999996</v>
      </c>
      <c r="K44" s="15" t="s">
        <v>389</v>
      </c>
      <c r="L44" s="26">
        <v>3583.02</v>
      </c>
      <c r="M44" s="27">
        <f>SUM(H44,J44,L44)</f>
        <v>16249.2</v>
      </c>
      <c r="N44" s="16"/>
      <c r="O44" t="s">
        <v>263</v>
      </c>
      <c r="P44" t="s">
        <v>390</v>
      </c>
    </row>
    <row r="45" spans="1:16" s="1" customFormat="1">
      <c r="A45" s="5">
        <f t="shared" si="1"/>
        <v>44</v>
      </c>
      <c r="B45" s="12" t="s">
        <v>391</v>
      </c>
      <c r="C45" s="12" t="s">
        <v>392</v>
      </c>
      <c r="D45" s="13" t="str">
        <f>LOWER(LEFT(HERE_new_users[[#This Row],[FirstName]],1) &amp;"." &amp;HERE_new_users[[#This Row],[LastName]])</f>
        <v>y.sherbak</v>
      </c>
      <c r="E45" s="12" t="s">
        <v>393</v>
      </c>
      <c r="F45" t="s">
        <v>394</v>
      </c>
      <c r="G45" s="15" t="s">
        <v>395</v>
      </c>
      <c r="H45" s="26">
        <v>8311.2000000000007</v>
      </c>
      <c r="I45" s="15" t="s">
        <v>396</v>
      </c>
      <c r="J45" s="26">
        <v>1179</v>
      </c>
      <c r="K45" s="15" t="s">
        <v>397</v>
      </c>
      <c r="L45" s="26">
        <v>1179</v>
      </c>
      <c r="M45" s="27">
        <f>SUM(H45,J45,L45)</f>
        <v>10669.2</v>
      </c>
      <c r="N45" s="16"/>
      <c r="O45" t="s">
        <v>25</v>
      </c>
      <c r="P45" s="9" t="s">
        <v>398</v>
      </c>
    </row>
    <row r="46" spans="1:16" s="1" customFormat="1">
      <c r="A46" s="5">
        <f t="shared" si="1"/>
        <v>45</v>
      </c>
      <c r="B46" s="12" t="s">
        <v>399</v>
      </c>
      <c r="C46" s="12" t="s">
        <v>400</v>
      </c>
      <c r="D46" s="13" t="str">
        <f>LOWER(LEFT(HERE_new_users[[#This Row],[FirstName]],1) &amp;"." &amp;HERE_new_users[[#This Row],[LastName]])</f>
        <v>t.sidak</v>
      </c>
      <c r="E46" s="12" t="s">
        <v>401</v>
      </c>
      <c r="F46" t="s">
        <v>402</v>
      </c>
      <c r="G46" s="15" t="s">
        <v>403</v>
      </c>
      <c r="H46" s="26" t="s">
        <v>404</v>
      </c>
      <c r="I46" s="15" t="s">
        <v>405</v>
      </c>
      <c r="J46" s="26" t="s">
        <v>406</v>
      </c>
      <c r="K46" s="15" t="s">
        <v>407</v>
      </c>
      <c r="L46" s="26" t="s">
        <v>408</v>
      </c>
      <c r="M46" s="27" t="s">
        <v>409</v>
      </c>
      <c r="N46" s="16"/>
      <c r="O46" t="s">
        <v>122</v>
      </c>
      <c r="P46" s="7" t="s">
        <v>370</v>
      </c>
    </row>
    <row r="47" spans="1:16" s="1" customFormat="1">
      <c r="A47" s="5">
        <f t="shared" si="1"/>
        <v>46</v>
      </c>
      <c r="B47" s="12" t="s">
        <v>410</v>
      </c>
      <c r="C47" s="12" t="s">
        <v>411</v>
      </c>
      <c r="D47" s="13" t="str">
        <f>LOWER(LEFT(HERE_new_users[[#This Row],[FirstName]],1) &amp;"." &amp;HERE_new_users[[#This Row],[LastName]])</f>
        <v>s.snagitskiy</v>
      </c>
      <c r="E47" s="12" t="s">
        <v>412</v>
      </c>
      <c r="F47" t="s">
        <v>413</v>
      </c>
      <c r="G47" s="15" t="s">
        <v>414</v>
      </c>
      <c r="H47" s="26">
        <v>15112</v>
      </c>
      <c r="I47" s="15" t="s">
        <v>415</v>
      </c>
      <c r="J47" s="26">
        <v>4980</v>
      </c>
      <c r="K47" s="15" t="s">
        <v>416</v>
      </c>
      <c r="L47" s="26">
        <v>4980</v>
      </c>
      <c r="M47" s="27">
        <f>SUM(H47,J47,L47)</f>
        <v>25072</v>
      </c>
      <c r="N47" s="16"/>
      <c r="O47" t="s">
        <v>25</v>
      </c>
      <c r="P47" s="8" t="s">
        <v>71</v>
      </c>
    </row>
    <row r="48" spans="1:16" s="2" customFormat="1">
      <c r="A48" s="5">
        <f t="shared" si="1"/>
        <v>47</v>
      </c>
      <c r="B48" s="12" t="s">
        <v>417</v>
      </c>
      <c r="C48" s="12" t="s">
        <v>418</v>
      </c>
      <c r="D48" s="13" t="str">
        <f>LOWER(LEFT(HERE_new_users[[#This Row],[FirstName]],1) &amp;"." &amp;HERE_new_users[[#This Row],[LastName]])</f>
        <v>d.sokolov</v>
      </c>
      <c r="E48" s="12" t="s">
        <v>419</v>
      </c>
      <c r="F48" t="s">
        <v>420</v>
      </c>
      <c r="G48" s="15" t="s">
        <v>421</v>
      </c>
      <c r="H48" s="26" t="s">
        <v>404</v>
      </c>
      <c r="I48" s="15" t="s">
        <v>422</v>
      </c>
      <c r="J48" s="26" t="s">
        <v>99</v>
      </c>
      <c r="K48" s="15" t="s">
        <v>423</v>
      </c>
      <c r="L48" s="26" t="s">
        <v>99</v>
      </c>
      <c r="M48" s="27">
        <v>21104</v>
      </c>
      <c r="N48" s="16" t="s">
        <v>424</v>
      </c>
      <c r="O48" t="s">
        <v>263</v>
      </c>
      <c r="P48" s="8" t="s">
        <v>264</v>
      </c>
    </row>
    <row r="49" spans="1:16" s="2" customFormat="1">
      <c r="A49" s="5">
        <f t="shared" si="1"/>
        <v>48</v>
      </c>
      <c r="B49" s="12" t="s">
        <v>425</v>
      </c>
      <c r="C49" s="12" t="s">
        <v>426</v>
      </c>
      <c r="D49" s="13" t="str">
        <f>LOWER(LEFT(HERE_new_users[[#This Row],[FirstName]],1) &amp;"." &amp;HERE_new_users[[#This Row],[LastName]])</f>
        <v>d.stas</v>
      </c>
      <c r="E49" s="12" t="s">
        <v>427</v>
      </c>
      <c r="F49" t="s">
        <v>428</v>
      </c>
      <c r="G49" s="15" t="s">
        <v>429</v>
      </c>
      <c r="H49" s="26" t="s">
        <v>237</v>
      </c>
      <c r="I49" s="15" t="s">
        <v>430</v>
      </c>
      <c r="J49" s="26" t="s">
        <v>45</v>
      </c>
      <c r="K49" s="15" t="s">
        <v>431</v>
      </c>
      <c r="L49" s="26" t="s">
        <v>45</v>
      </c>
      <c r="M49" s="27" t="s">
        <v>240</v>
      </c>
      <c r="N49" s="16"/>
      <c r="O49" t="s">
        <v>25</v>
      </c>
      <c r="P49" s="7" t="s">
        <v>79</v>
      </c>
    </row>
    <row r="50" spans="1:16" s="3" customFormat="1">
      <c r="A50" s="5">
        <f t="shared" si="1"/>
        <v>49</v>
      </c>
      <c r="B50" s="20" t="s">
        <v>432</v>
      </c>
      <c r="C50" s="20" t="s">
        <v>433</v>
      </c>
      <c r="D50" s="21" t="str">
        <f>LOWER(LEFT(HERE_new_users[[#This Row],[FirstName]],1) &amp;"." &amp;HERE_new_users[[#This Row],[LastName]])</f>
        <v>y.svyrydova</v>
      </c>
      <c r="E50" s="20" t="s">
        <v>434</v>
      </c>
      <c r="F50" s="24" t="s">
        <v>435</v>
      </c>
      <c r="G50" s="22" t="s">
        <v>436</v>
      </c>
      <c r="H50" s="29" t="s">
        <v>404</v>
      </c>
      <c r="I50" s="22" t="s">
        <v>437</v>
      </c>
      <c r="J50" s="29" t="s">
        <v>438</v>
      </c>
      <c r="K50" s="22" t="s">
        <v>439</v>
      </c>
      <c r="L50" s="29" t="s">
        <v>438</v>
      </c>
      <c r="M50" s="31">
        <v>16904</v>
      </c>
      <c r="N50" s="45"/>
      <c r="O50" s="51" t="s">
        <v>25</v>
      </c>
      <c r="P50" s="8" t="s">
        <v>79</v>
      </c>
    </row>
    <row r="51" spans="1:16" s="1" customFormat="1">
      <c r="A51" s="5">
        <f t="shared" si="1"/>
        <v>50</v>
      </c>
      <c r="B51" s="12" t="s">
        <v>440</v>
      </c>
      <c r="C51" s="12" t="s">
        <v>441</v>
      </c>
      <c r="D51" s="13" t="str">
        <f>LOWER(LEFT(HERE_new_users[[#This Row],[FirstName]],1) &amp;"." &amp;HERE_new_users[[#This Row],[LastName]])</f>
        <v>m.synytsia</v>
      </c>
      <c r="E51" s="12" t="s">
        <v>442</v>
      </c>
      <c r="F51" t="s">
        <v>443</v>
      </c>
      <c r="G51" s="15" t="s">
        <v>444</v>
      </c>
      <c r="H51" s="26" t="s">
        <v>445</v>
      </c>
      <c r="I51" s="15" t="s">
        <v>446</v>
      </c>
      <c r="J51" s="26" t="s">
        <v>447</v>
      </c>
      <c r="K51" s="15" t="s">
        <v>448</v>
      </c>
      <c r="L51" s="26" t="s">
        <v>447</v>
      </c>
      <c r="M51" s="27">
        <v>11053.6</v>
      </c>
      <c r="N51" s="16"/>
      <c r="O51" t="s">
        <v>25</v>
      </c>
      <c r="P51" s="7" t="s">
        <v>149</v>
      </c>
    </row>
    <row r="52" spans="1:16" s="1" customFormat="1">
      <c r="A52" s="5">
        <f t="shared" si="1"/>
        <v>51</v>
      </c>
      <c r="B52" s="12" t="s">
        <v>449</v>
      </c>
      <c r="C52" s="12" t="s">
        <v>450</v>
      </c>
      <c r="D52" s="13" t="str">
        <f>LOWER(LEFT(HERE_new_users[[#This Row],[FirstName]],1) &amp;"." &amp;HERE_new_users[[#This Row],[LastName]])</f>
        <v>a.titeyeva</v>
      </c>
      <c r="E52" s="12" t="s">
        <v>451</v>
      </c>
      <c r="F52" t="s">
        <v>452</v>
      </c>
      <c r="G52" s="15" t="s">
        <v>453</v>
      </c>
      <c r="H52" s="26" t="s">
        <v>454</v>
      </c>
      <c r="I52" s="15" t="s">
        <v>455</v>
      </c>
      <c r="J52" s="26" t="s">
        <v>45</v>
      </c>
      <c r="K52" s="15" t="s">
        <v>456</v>
      </c>
      <c r="L52" s="26" t="s">
        <v>45</v>
      </c>
      <c r="M52" s="27" t="s">
        <v>457</v>
      </c>
      <c r="N52" s="16"/>
      <c r="O52" t="s">
        <v>25</v>
      </c>
      <c r="P52" s="7" t="s">
        <v>79</v>
      </c>
    </row>
    <row r="53" spans="1:16" s="2" customFormat="1">
      <c r="A53" s="5">
        <f t="shared" si="1"/>
        <v>52</v>
      </c>
      <c r="B53" s="12" t="s">
        <v>458</v>
      </c>
      <c r="C53" s="12" t="s">
        <v>459</v>
      </c>
      <c r="D53" s="13" t="str">
        <f>LOWER(LEFT(HERE_new_users[[#This Row],[FirstName]],1) &amp;"." &amp;HERE_new_users[[#This Row],[LastName]])</f>
        <v>o.tokar</v>
      </c>
      <c r="E53" s="12" t="s">
        <v>460</v>
      </c>
      <c r="F53" t="s">
        <v>461</v>
      </c>
      <c r="G53" s="15" t="s">
        <v>462</v>
      </c>
      <c r="H53" s="26">
        <v>25219.02</v>
      </c>
      <c r="I53" s="15" t="s">
        <v>463</v>
      </c>
      <c r="J53" s="26">
        <v>3885.18</v>
      </c>
      <c r="K53" s="15" t="s">
        <v>464</v>
      </c>
      <c r="L53" s="26">
        <v>3885.18</v>
      </c>
      <c r="M53" s="27">
        <f>SUM(H53,J53,L53)</f>
        <v>32989.379999999997</v>
      </c>
      <c r="N53" s="16"/>
      <c r="O53" t="s">
        <v>25</v>
      </c>
      <c r="P53" t="s">
        <v>465</v>
      </c>
    </row>
    <row r="54" spans="1:16">
      <c r="A54" s="5">
        <f t="shared" si="1"/>
        <v>53</v>
      </c>
      <c r="B54" s="12" t="s">
        <v>466</v>
      </c>
      <c r="C54" s="12" t="s">
        <v>467</v>
      </c>
      <c r="D54" s="13" t="str">
        <f>LOWER(LEFT(HERE_new_users[[#This Row],[FirstName]],1) &amp;"." &amp;HERE_new_users[[#This Row],[LastName]])</f>
        <v>s.tsarik</v>
      </c>
      <c r="E54" s="12" t="s">
        <v>468</v>
      </c>
      <c r="F54" t="s">
        <v>469</v>
      </c>
      <c r="G54" s="15" t="s">
        <v>470</v>
      </c>
      <c r="H54" s="26" t="s">
        <v>85</v>
      </c>
      <c r="I54" s="15" t="s">
        <v>471</v>
      </c>
      <c r="J54" s="26" t="s">
        <v>45</v>
      </c>
      <c r="K54" s="15" t="s">
        <v>472</v>
      </c>
      <c r="L54" s="26" t="s">
        <v>45</v>
      </c>
      <c r="M54" s="27" t="s">
        <v>88</v>
      </c>
      <c r="N54" s="16"/>
      <c r="O54" t="s">
        <v>473</v>
      </c>
      <c r="P54" t="s">
        <v>474</v>
      </c>
    </row>
    <row r="55" spans="1:16" s="1" customFormat="1">
      <c r="A55" s="5">
        <f t="shared" si="1"/>
        <v>54</v>
      </c>
      <c r="B55" s="12" t="s">
        <v>113</v>
      </c>
      <c r="C55" s="12" t="s">
        <v>475</v>
      </c>
      <c r="D55" s="13" t="str">
        <f>LOWER(LEFT(HERE_new_users[[#This Row],[FirstName]],1) &amp;"." &amp;HERE_new_users[[#This Row],[LastName]])</f>
        <v>a.udachina</v>
      </c>
      <c r="E55" s="12" t="s">
        <v>476</v>
      </c>
      <c r="F55" t="s">
        <v>477</v>
      </c>
      <c r="G55" s="15" t="s">
        <v>478</v>
      </c>
      <c r="H55" s="26">
        <v>12704</v>
      </c>
      <c r="I55" s="15" t="s">
        <v>479</v>
      </c>
      <c r="J55" s="26">
        <v>4170</v>
      </c>
      <c r="K55" s="15" t="s">
        <v>480</v>
      </c>
      <c r="L55" s="26">
        <v>4354.9799999999996</v>
      </c>
      <c r="M55" s="27">
        <f>SUM(H55,J55,L55)</f>
        <v>21228.98</v>
      </c>
      <c r="N55" s="16" t="s">
        <v>148</v>
      </c>
      <c r="O55" s="10" t="s">
        <v>25</v>
      </c>
      <c r="P55" s="7" t="s">
        <v>149</v>
      </c>
    </row>
    <row r="56" spans="1:16" s="1" customFormat="1">
      <c r="A56" s="5">
        <f t="shared" si="1"/>
        <v>55</v>
      </c>
      <c r="B56" s="46" t="s">
        <v>481</v>
      </c>
      <c r="C56" s="46" t="s">
        <v>482</v>
      </c>
      <c r="D56" s="47" t="str">
        <f>LOWER(LEFT(HERE_new_users[[#This Row],[FirstName]],1) &amp;"." &amp;HERE_new_users[[#This Row],[LastName]])</f>
        <v>y.ushakov</v>
      </c>
      <c r="E56" s="46" t="s">
        <v>483</v>
      </c>
      <c r="F56" s="48" t="s">
        <v>484</v>
      </c>
      <c r="G56" s="15" t="s">
        <v>485</v>
      </c>
      <c r="H56" s="26" t="s">
        <v>445</v>
      </c>
      <c r="I56" s="15" t="s">
        <v>486</v>
      </c>
      <c r="J56" s="26" t="s">
        <v>58</v>
      </c>
      <c r="K56" s="15" t="s">
        <v>487</v>
      </c>
      <c r="L56" s="26" t="s">
        <v>45</v>
      </c>
      <c r="M56" s="27" t="s">
        <v>488</v>
      </c>
      <c r="N56" s="16"/>
      <c r="O56" t="s">
        <v>25</v>
      </c>
      <c r="P56" s="7" t="s">
        <v>79</v>
      </c>
    </row>
    <row r="57" spans="1:16" s="1" customFormat="1">
      <c r="A57" s="5">
        <f t="shared" si="1"/>
        <v>56</v>
      </c>
      <c r="B57" s="12" t="s">
        <v>489</v>
      </c>
      <c r="C57" s="12" t="s">
        <v>490</v>
      </c>
      <c r="D57" s="13" t="str">
        <f>LOWER(LEFT(HERE_new_users[[#This Row],[FirstName]],1) &amp;"." &amp;HERE_new_users[[#This Row],[LastName]])</f>
        <v>i.vinnik</v>
      </c>
      <c r="E57" s="12" t="s">
        <v>491</v>
      </c>
      <c r="F57" s="44" t="s">
        <v>492</v>
      </c>
      <c r="G57" s="41" t="s">
        <v>493</v>
      </c>
      <c r="H57" s="42">
        <v>25810</v>
      </c>
      <c r="I57" s="41" t="s">
        <v>494</v>
      </c>
      <c r="J57" s="42">
        <v>4171.9799999999996</v>
      </c>
      <c r="K57" s="41" t="s">
        <v>495</v>
      </c>
      <c r="L57" s="42">
        <v>4171.9799999999996</v>
      </c>
      <c r="M57" s="43">
        <f>SUM(H57,J57,L57)</f>
        <v>34153.96</v>
      </c>
      <c r="N57" s="35" t="s">
        <v>496</v>
      </c>
      <c r="O57" t="s">
        <v>25</v>
      </c>
      <c r="P57" s="7" t="s">
        <v>79</v>
      </c>
    </row>
    <row r="58" spans="1:16" s="1" customFormat="1">
      <c r="A58" s="5">
        <f t="shared" si="1"/>
        <v>57</v>
      </c>
      <c r="B58" s="12" t="s">
        <v>497</v>
      </c>
      <c r="C58" s="12" t="s">
        <v>498</v>
      </c>
      <c r="D58" s="13" t="str">
        <f>LOWER(LEFT(HERE_new_users[[#This Row],[FirstName]],1) &amp;"." &amp;HERE_new_users[[#This Row],[LastName]])</f>
        <v>a.yavorskii</v>
      </c>
      <c r="E58" s="12" t="s">
        <v>499</v>
      </c>
      <c r="F58" t="s">
        <v>500</v>
      </c>
      <c r="G58" s="15" t="s">
        <v>501</v>
      </c>
      <c r="H58" s="26">
        <v>12704</v>
      </c>
      <c r="I58" s="15" t="s">
        <v>502</v>
      </c>
      <c r="J58" s="26">
        <v>2100</v>
      </c>
      <c r="K58" s="15" t="s">
        <v>503</v>
      </c>
      <c r="L58" s="26">
        <v>2100</v>
      </c>
      <c r="M58" s="27">
        <f>SUM(H58,J58,L58)</f>
        <v>16904</v>
      </c>
      <c r="N58" s="16"/>
      <c r="O58" t="s">
        <v>263</v>
      </c>
      <c r="P58" s="9" t="s">
        <v>504</v>
      </c>
    </row>
    <row r="59" spans="1:16" s="1" customFormat="1">
      <c r="A59" s="5">
        <f t="shared" si="1"/>
        <v>58</v>
      </c>
      <c r="B59" s="12" t="s">
        <v>505</v>
      </c>
      <c r="C59" s="12" t="s">
        <v>506</v>
      </c>
      <c r="D59" s="13" t="str">
        <f>LOWER(LEFT(HERE_new_users[[#This Row],[FirstName]],1) &amp;"." &amp;HERE_new_users[[#This Row],[LastName]])</f>
        <v>e.yuras</v>
      </c>
      <c r="E59" s="12" t="s">
        <v>507</v>
      </c>
      <c r="F59" t="s">
        <v>508</v>
      </c>
      <c r="G59" s="15" t="s">
        <v>509</v>
      </c>
      <c r="H59" s="26" t="s">
        <v>254</v>
      </c>
      <c r="I59" s="15" t="s">
        <v>510</v>
      </c>
      <c r="J59" s="26" t="s">
        <v>45</v>
      </c>
      <c r="K59" s="15" t="s">
        <v>511</v>
      </c>
      <c r="L59" s="26" t="s">
        <v>45</v>
      </c>
      <c r="M59" s="27" t="s">
        <v>257</v>
      </c>
      <c r="N59" s="16"/>
      <c r="O59" t="s">
        <v>36</v>
      </c>
      <c r="P59" t="s">
        <v>512</v>
      </c>
    </row>
    <row r="60" spans="1:16" s="1" customFormat="1">
      <c r="A60" s="5">
        <f t="shared" si="1"/>
        <v>59</v>
      </c>
      <c r="B60" s="12" t="s">
        <v>513</v>
      </c>
      <c r="C60" s="12" t="s">
        <v>514</v>
      </c>
      <c r="D60" s="13" t="str">
        <f>LOWER(LEFT(HERE_new_users[[#This Row],[FirstName]],1) &amp;"." &amp;HERE_new_users[[#This Row],[LastName]])</f>
        <v>i.zahreba</v>
      </c>
      <c r="E60" s="12" t="s">
        <v>515</v>
      </c>
      <c r="F60" t="s">
        <v>516</v>
      </c>
      <c r="G60" s="15" t="s">
        <v>517</v>
      </c>
      <c r="H60" s="26">
        <v>24564</v>
      </c>
      <c r="I60" s="15" t="s">
        <v>518</v>
      </c>
      <c r="J60" s="26">
        <v>3583.02</v>
      </c>
      <c r="K60" s="15" t="s">
        <v>519</v>
      </c>
      <c r="L60" s="26">
        <v>4171.9799999999996</v>
      </c>
      <c r="M60" s="27">
        <f>SUM(H60,J60,L60)</f>
        <v>32319</v>
      </c>
      <c r="N60" s="16" t="s">
        <v>110</v>
      </c>
      <c r="O60" t="s">
        <v>520</v>
      </c>
      <c r="P60" t="s">
        <v>521</v>
      </c>
    </row>
    <row r="61" spans="1:16" s="2" customFormat="1">
      <c r="A61" s="5">
        <f t="shared" si="1"/>
        <v>60</v>
      </c>
      <c r="B61" s="12" t="s">
        <v>303</v>
      </c>
      <c r="C61" s="12" t="s">
        <v>522</v>
      </c>
      <c r="D61" s="13" t="str">
        <f>LOWER(LEFT(HERE_new_users[[#This Row],[FirstName]],1) &amp;"." &amp;HERE_new_users[[#This Row],[LastName]])</f>
        <v>y.zaitsev</v>
      </c>
      <c r="E61" s="12" t="s">
        <v>523</v>
      </c>
      <c r="F61" t="s">
        <v>524</v>
      </c>
      <c r="G61" s="15" t="s">
        <v>525</v>
      </c>
      <c r="H61" s="26" t="s">
        <v>85</v>
      </c>
      <c r="I61" s="15" t="s">
        <v>526</v>
      </c>
      <c r="J61" s="26" t="s">
        <v>45</v>
      </c>
      <c r="K61" s="15" t="s">
        <v>527</v>
      </c>
      <c r="L61" s="26" t="s">
        <v>45</v>
      </c>
      <c r="M61" s="27" t="s">
        <v>88</v>
      </c>
      <c r="N61" s="16"/>
      <c r="O61" t="s">
        <v>381</v>
      </c>
      <c r="P61" t="s">
        <v>528</v>
      </c>
    </row>
    <row r="62" spans="1:16" s="4" customFormat="1">
      <c r="A62" s="5">
        <f t="shared" si="1"/>
        <v>61</v>
      </c>
      <c r="B62" s="20" t="s">
        <v>529</v>
      </c>
      <c r="C62" s="20" t="s">
        <v>530</v>
      </c>
      <c r="D62" s="21" t="str">
        <f>LOWER(LEFT(HERE_new_users[[#This Row],[FirstName]],1) &amp;"." &amp;HERE_new_users[[#This Row],[LastName]])</f>
        <v>v.zavaliy</v>
      </c>
      <c r="E62" s="20" t="s">
        <v>531</v>
      </c>
      <c r="F62" t="s">
        <v>532</v>
      </c>
      <c r="G62" s="22" t="s">
        <v>533</v>
      </c>
      <c r="H62" s="29">
        <v>23748</v>
      </c>
      <c r="I62" s="22" t="s">
        <v>534</v>
      </c>
      <c r="J62" s="29">
        <v>3983.88</v>
      </c>
      <c r="K62" s="22" t="s">
        <v>535</v>
      </c>
      <c r="L62" s="29">
        <v>3983.88</v>
      </c>
      <c r="M62" s="31">
        <f>SUM(H62,J62,L62)</f>
        <v>31715.760000000002</v>
      </c>
      <c r="N62" s="45" t="s">
        <v>536</v>
      </c>
      <c r="O62" s="24" t="s">
        <v>25</v>
      </c>
      <c r="P62" s="25" t="s">
        <v>79</v>
      </c>
    </row>
    <row r="63" spans="1:16">
      <c r="A63" s="5">
        <f t="shared" si="1"/>
        <v>62</v>
      </c>
      <c r="B63" s="12" t="s">
        <v>537</v>
      </c>
      <c r="C63" s="12" t="s">
        <v>538</v>
      </c>
      <c r="D63" s="13" t="str">
        <f>LOWER(LEFT(HERE_new_users[[#This Row],[FirstName]],1) &amp;"." &amp;HERE_new_users[[#This Row],[LastName]])</f>
        <v>o.zhezdrov</v>
      </c>
      <c r="E63" s="12" t="s">
        <v>539</v>
      </c>
      <c r="F63" t="s">
        <v>540</v>
      </c>
      <c r="G63" s="15" t="s">
        <v>541</v>
      </c>
      <c r="H63" s="26">
        <v>8311.2000000000007</v>
      </c>
      <c r="I63" s="15" t="s">
        <v>542</v>
      </c>
      <c r="J63" s="26">
        <v>6125</v>
      </c>
      <c r="K63" s="15" t="s">
        <v>543</v>
      </c>
      <c r="L63" s="26">
        <v>6210</v>
      </c>
      <c r="M63" s="27">
        <f>SUM(H63,J63,L63)</f>
        <v>20646.2</v>
      </c>
      <c r="N63" s="16"/>
      <c r="O63" t="s">
        <v>122</v>
      </c>
      <c r="P63" t="s">
        <v>544</v>
      </c>
    </row>
    <row r="64" spans="1:16" s="11" customFormat="1">
      <c r="A64" s="5">
        <f t="shared" si="1"/>
        <v>63</v>
      </c>
      <c r="B64" s="20" t="s">
        <v>545</v>
      </c>
      <c r="C64" s="20" t="s">
        <v>546</v>
      </c>
      <c r="D64" s="21" t="str">
        <f>LOWER(LEFT(HERE_new_users[[#This Row],[FirstName]],1) &amp;"." &amp;HERE_new_users[[#This Row],[LastName]])</f>
        <v>k.zolotko</v>
      </c>
      <c r="E64" s="20" t="s">
        <v>547</v>
      </c>
      <c r="F64" t="s">
        <v>548</v>
      </c>
      <c r="G64" s="22" t="s">
        <v>549</v>
      </c>
      <c r="H64" s="29">
        <v>15112</v>
      </c>
      <c r="I64" s="22" t="s">
        <v>550</v>
      </c>
      <c r="J64" s="29">
        <v>4980</v>
      </c>
      <c r="K64" s="22" t="s">
        <v>551</v>
      </c>
      <c r="L64" s="29">
        <v>4980</v>
      </c>
      <c r="M64" s="31">
        <f>SUM(H64,J64,L64)</f>
        <v>25072</v>
      </c>
      <c r="N64" s="23" t="s">
        <v>552</v>
      </c>
      <c r="O64" s="24" t="s">
        <v>25</v>
      </c>
      <c r="P64" s="25" t="s">
        <v>71</v>
      </c>
    </row>
    <row r="65" spans="1:16" s="11" customFormat="1">
      <c r="A65" s="5"/>
      <c r="B65" s="17"/>
      <c r="C65" s="17"/>
      <c r="D65" s="17"/>
      <c r="E65" s="17"/>
      <c r="F65" s="49"/>
      <c r="N65" s="18"/>
      <c r="O65" s="50"/>
      <c r="P65" s="50"/>
    </row>
  </sheetData>
  <phoneticPr fontId="18" type="noConversion"/>
  <pageMargins left="0.7" right="0.7" top="0.75" bottom="0.75" header="0.3" footer="0.3"/>
  <pageSetup paperSize="9" scale="39" orientation="landscape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y m q m U q B J D v 2 j A A A A 9 Q A A A B I A H A B D b 2 5 m a W c v U G F j a 2 F n Z S 5 4 b W w g o h g A K K A U A A A A A A A A A A A A A A A A A A A A A A A A A A A A h Y 8 x D o I w G I W v Q r r T l r o o + S k x r p K Y G I 1 r U y s 0 Q D G 0 t d z N w S N 5 B T G K u j m + 7 3 3 D e / f r D f K h b a K L 6 q 3 u T I Y S T F G k j O y O 2 p Q Z 8 u 4 U z 1 H O Y S N k L U o V j b K x 6 W C P G a q c O 6 e E h B B w m O G u L w m j N C G H Y r 2 V l W o F + s j 6 v x x r Y 5 0 w U i E O + 9 c Y z v A i w Y w y T I F M D A p t v j 0 b 5 z 7 b H w g r 3 z j f K + 7 r e L c E M k U g 7 w v 8 A V B L A w Q U A A I A C A D K a q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m q m U t j A 1 R U M A Q A A 1 g E A A B M A H A B G b 3 J t d W x h c y 9 T Z W N 0 a W 9 u M S 5 t I K I Y A C i g F A A A A A A A A A A A A A A A A A A A A A A A A A A A A H W P T U v D Q B C G 7 4 H 8 h 2 G 9 p L C G R m 0 O l h w k q e j F j y Y 3 I y V u x 3 Z h M y u 7 m 9 R S + t / d E k Q K Z i 4 7 + 8 z w D o 9 F 4 a Q m K I c 3 m Y d B G N h t Y 3 A N D 4 v l Y k W 4 W 3 U W j Y U M F L o w A F + l 7 o x A T 3 L b x 4 U W X Y v k o n u p M M 4 1 O f + x E S t u 6 2 f C w s g e 4 R I e P X Z S W N + I + k X v 0 J R b V K q + K + A U D 2 1 D z Q Z P O f X 5 3 V j Y n k 3 4 W 4 F K t t K h y R h n H H K t u p Z s l n J Y k N B r S Z s s n U 2 n C Y f X T j s s 3 V 5 h 9 t f G T 5 r w f c I H g Q u W b x v a e M l q / 4 X M m 1 T N h 1 + q T E P 2 U 5 t 2 i D 8 N b T T Y 8 s O B D T T x 5 5 2 f g M N v d + T w y 6 9 G + P U I v x n h s x G e n v H j J A w k / a s z / w F Q S w E C L Q A U A A I A C A D K a q Z S o E k O / a M A A A D 1 A A A A E g A A A A A A A A A A A A A A A A A A A A A A Q 2 9 u Z m l n L 1 B h Y 2 t h Z 2 U u e G 1 s U E s B A i 0 A F A A C A A g A y m q m U g / K 6 a u k A A A A 6 Q A A A B M A A A A A A A A A A A A A A A A A 7 w A A A F t D b 2 5 0 Z W 5 0 X 1 R 5 c G V z X S 5 4 b W x Q S w E C L Q A U A A I A C A D K a q Z S 2 M D V F Q w B A A D W A Q A A E w A A A A A A A A A A A A A A A A D g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C g A A A A A A A M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E V S R V 9 u Z X d f d X N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R V J F X 2 5 l d 1 9 1 c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N l Q x M D o y M j o y M S 4 3 M D M y M T I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E V S R V 9 u Z X d f d X N l c n M v Q X V 0 b 1 J l b W 9 2 Z W R D b 2 x 1 b W 5 z M S 5 7 Q 2 9 s d W 1 u M S w w f S Z x d W 9 0 O y w m c X V v d D t T Z W N 0 a W 9 u M S 9 I R V J F X 2 5 l d 1 9 1 c 2 V y c y 9 B d X R v U m V t b 3 Z l Z E N v b H V t b n M x L n t D b 2 x 1 b W 4 y L D F 9 J n F 1 b 3 Q 7 L C Z x d W 9 0 O 1 N l Y 3 R p b 2 4 x L 0 h F U k V f b m V 3 X 3 V z Z X J z L 0 F 1 d G 9 S Z W 1 v d m V k Q 2 9 s d W 1 u c z E u e 0 N v b H V t b j M s M n 0 m c X V v d D s s J n F 1 b 3 Q 7 U 2 V j d G l v b j E v S E V S R V 9 u Z X d f d X N l c n M v Q X V 0 b 1 J l b W 9 2 Z W R D b 2 x 1 b W 5 z M S 5 7 Q 2 9 s d W 1 u N C w z f S Z x d W 9 0 O y w m c X V v d D t T Z W N 0 a W 9 u M S 9 I R V J F X 2 5 l d 1 9 1 c 2 V y c y 9 B d X R v U m V t b 3 Z l Z E N v b H V t b n M x L n t D b 2 x 1 b W 4 1 L D R 9 J n F 1 b 3 Q 7 L C Z x d W 9 0 O 1 N l Y 3 R p b 2 4 x L 0 h F U k V f b m V 3 X 3 V z Z X J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E V S R V 9 u Z X d f d X N l c n M v Q X V 0 b 1 J l b W 9 2 Z W R D b 2 x 1 b W 5 z M S 5 7 Q 2 9 s d W 1 u M S w w f S Z x d W 9 0 O y w m c X V v d D t T Z W N 0 a W 9 u M S 9 I R V J F X 2 5 l d 1 9 1 c 2 V y c y 9 B d X R v U m V t b 3 Z l Z E N v b H V t b n M x L n t D b 2 x 1 b W 4 y L D F 9 J n F 1 b 3 Q 7 L C Z x d W 9 0 O 1 N l Y 3 R p b 2 4 x L 0 h F U k V f b m V 3 X 3 V z Z X J z L 0 F 1 d G 9 S Z W 1 v d m V k Q 2 9 s d W 1 u c z E u e 0 N v b H V t b j M s M n 0 m c X V v d D s s J n F 1 b 3 Q 7 U 2 V j d G l v b j E v S E V S R V 9 u Z X d f d X N l c n M v Q X V 0 b 1 J l b W 9 2 Z W R D b 2 x 1 b W 5 z M S 5 7 Q 2 9 s d W 1 u N C w z f S Z x d W 9 0 O y w m c X V v d D t T Z W N 0 a W 9 u M S 9 I R V J F X 2 5 l d 1 9 1 c 2 V y c y 9 B d X R v U m V t b 3 Z l Z E N v b H V t b n M x L n t D b 2 x 1 b W 4 1 L D R 9 J n F 1 b 3 Q 7 L C Z x d W 9 0 O 1 N l Y 3 R p b 2 4 x L 0 h F U k V f b m V 3 X 3 V z Z X J z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F U k V f b m V 3 X 3 V z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F U k V f b m V 3 X 3 V z Z X J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F K Q W s y U C l N o 1 i k e G l X 2 I s A A A A A A g A A A A A A A 2 Y A A M A A A A A Q A A A A S N V w z 0 3 Y v u p Q s C H f o o 0 o m A A A A A A E g A A A o A A A A B A A A A B y b E U 9 g 7 J q R r 1 q F + 8 x M G L l U A A A A G E t U Z d m 3 E x x n h 0 X v 6 q s 8 R y F t O k d N n W U A R F Y w c c 6 U Y Z K 2 V / M y s H C r n K j p 8 K 7 y 4 9 S Y 7 X 5 7 4 Y K q S p E V r E Y 0 j n 6 o F u I 1 X X 4 A N 2 i 3 b A 0 E V 4 r 3 I k A F A A A A O I b / k l r i Q E 8 + G d h R w 7 X N v M z x i S C < / D a t a M a s h u p > 
</file>

<file path=customXml/itemProps1.xml><?xml version="1.0" encoding="utf-8"?>
<ds:datastoreItem xmlns:ds="http://schemas.openxmlformats.org/officeDocument/2006/customXml" ds:itemID="{CD162562-B12A-437E-BC86-CA876FA692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Dmitriy Lytvyn</cp:lastModifiedBy>
  <cp:revision/>
  <dcterms:created xsi:type="dcterms:W3CDTF">2021-05-06T14:11:32Z</dcterms:created>
  <dcterms:modified xsi:type="dcterms:W3CDTF">2021-07-29T08:07:17Z</dcterms:modified>
  <cp:category/>
  <cp:contentStatus/>
</cp:coreProperties>
</file>