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60" windowHeight="7020"/>
  </bookViews>
  <sheets>
    <sheet name="Estructura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40" i="2" l="1"/>
  <c r="AE41" i="2" s="1"/>
  <c r="AI41" i="2" s="1"/>
  <c r="AM41" i="2" s="1"/>
  <c r="AI40" i="2"/>
  <c r="AE40" i="2"/>
  <c r="AE39" i="2"/>
  <c r="AE42" i="2" l="1"/>
  <c r="I30" i="2"/>
  <c r="I29" i="2"/>
  <c r="I28" i="2"/>
  <c r="I27" i="2"/>
  <c r="I26" i="2"/>
  <c r="I25" i="2"/>
  <c r="U31" i="2"/>
  <c r="U30" i="2"/>
  <c r="U29" i="2"/>
  <c r="U28" i="2"/>
  <c r="U27" i="2"/>
  <c r="U26" i="2"/>
  <c r="U25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AI31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BC16" i="2"/>
  <c r="BE15" i="2"/>
  <c r="BD15" i="2"/>
  <c r="BC15" i="2"/>
  <c r="BD7" i="2"/>
  <c r="BC7" i="2"/>
  <c r="BB7" i="2"/>
  <c r="BE14" i="2"/>
  <c r="BE13" i="2"/>
  <c r="BE12" i="2"/>
  <c r="BE11" i="2"/>
  <c r="BE10" i="2"/>
  <c r="BE9" i="2"/>
  <c r="BE8" i="2"/>
  <c r="BE7" i="2"/>
  <c r="BC32" i="2"/>
  <c r="BC31" i="2"/>
  <c r="BC30" i="2"/>
  <c r="BC29" i="2"/>
  <c r="BC28" i="2"/>
  <c r="BC27" i="2"/>
  <c r="BC26" i="2"/>
  <c r="BC25" i="2"/>
  <c r="BC24" i="2"/>
  <c r="BC23" i="2"/>
  <c r="BC22" i="2"/>
  <c r="BC21" i="2"/>
  <c r="BC20" i="2"/>
  <c r="BC19" i="2"/>
  <c r="BC18" i="2"/>
  <c r="BC17" i="2"/>
  <c r="BA7" i="2"/>
  <c r="AZ7" i="2"/>
  <c r="AY7" i="2"/>
  <c r="AX7" i="2"/>
  <c r="AW7" i="2"/>
  <c r="AV9" i="2"/>
  <c r="AV8" i="2"/>
  <c r="AV7" i="2"/>
  <c r="AE10" i="2"/>
  <c r="AI10" i="2"/>
  <c r="AH10" i="2"/>
  <c r="AG10" i="2"/>
  <c r="AF10" i="2"/>
  <c r="AD10" i="2"/>
  <c r="AD9" i="2"/>
  <c r="AD8" i="2"/>
  <c r="AD7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9" i="2"/>
  <c r="U13" i="2"/>
  <c r="P28" i="2"/>
  <c r="P26" i="2"/>
  <c r="O33" i="2"/>
  <c r="O31" i="2"/>
  <c r="AP27" i="2"/>
  <c r="AP25" i="2"/>
  <c r="BG30" i="2"/>
  <c r="BG28" i="2"/>
  <c r="BG22" i="2"/>
  <c r="BG20" i="2"/>
  <c r="AR18" i="2"/>
  <c r="AR16" i="2"/>
  <c r="U11" i="2"/>
  <c r="L14" i="2"/>
  <c r="U12" i="2" s="1"/>
  <c r="AR17" i="2" l="1"/>
  <c r="BG21" i="2" s="1"/>
  <c r="BG29" i="2" s="1"/>
  <c r="AP26" i="2" s="1"/>
  <c r="O32" i="2" s="1"/>
  <c r="P27" i="2" s="1"/>
  <c r="J33" i="2" s="1"/>
  <c r="AI42" i="2"/>
  <c r="AM42" i="2" l="1"/>
  <c r="AE43" i="2" l="1"/>
  <c r="AI43" i="2" s="1"/>
  <c r="AM43" i="2" l="1"/>
  <c r="AE44" i="2" s="1"/>
  <c r="AI44" i="2" l="1"/>
  <c r="AM44" i="2" l="1"/>
  <c r="AE45" i="2" l="1"/>
  <c r="AI45" i="2" s="1"/>
  <c r="AM45" i="2" l="1"/>
  <c r="AE46" i="2" s="1"/>
  <c r="AI46" i="2" l="1"/>
  <c r="AM46" i="2" s="1"/>
  <c r="AM48" i="2" s="1"/>
  <c r="AI51" i="2" s="1"/>
  <c r="AR51" i="2" l="1"/>
  <c r="AM51" i="2"/>
  <c r="AE47" i="2"/>
  <c r="AI48" i="2" s="1"/>
  <c r="AI50" i="2" l="1"/>
  <c r="AI52" i="2"/>
  <c r="AR52" i="2" l="1"/>
  <c r="AM52" i="2"/>
  <c r="AR50" i="2"/>
  <c r="AM50" i="2"/>
</calcChain>
</file>

<file path=xl/sharedStrings.xml><?xml version="1.0" encoding="utf-8"?>
<sst xmlns="http://schemas.openxmlformats.org/spreadsheetml/2006/main" count="33" uniqueCount="27">
  <si>
    <t>Entrada material Kg lamina Aluminio</t>
  </si>
  <si>
    <t>Proceso</t>
  </si>
  <si>
    <t>Entrada</t>
  </si>
  <si>
    <t>Bodega MP</t>
  </si>
  <si>
    <t>Corte de lamina</t>
  </si>
  <si>
    <t>Ensamble final</t>
  </si>
  <si>
    <t>Empaque Producto</t>
  </si>
  <si>
    <t>Bodega PT</t>
  </si>
  <si>
    <t>Total de Kg aprovechados</t>
  </si>
  <si>
    <t>Pieza a fabricar</t>
  </si>
  <si>
    <t>Troquelado de carcasa</t>
  </si>
  <si>
    <t>Plegado de carcasa</t>
  </si>
  <si>
    <t>Pulido de carcasa</t>
  </si>
  <si>
    <t>RUTA DE OPERACIONES Y MATERIALES CARCASA DE ILUMINARIAS</t>
  </si>
  <si>
    <t>% Desp.</t>
  </si>
  <si>
    <t>% Cap.</t>
  </si>
  <si>
    <t>Ensamble Final</t>
  </si>
  <si>
    <t>Material NO aprovechado</t>
  </si>
  <si>
    <t>Kg Desp</t>
  </si>
  <si>
    <t>Kg Cap</t>
  </si>
  <si>
    <t>Troquelado de</t>
  </si>
  <si>
    <t>carcasa</t>
  </si>
  <si>
    <t>Empaque producto</t>
  </si>
  <si>
    <t>Pintura de carcasa</t>
  </si>
  <si>
    <t>Costo promedio Kgr.</t>
  </si>
  <si>
    <t>Total de Kg desperdicio</t>
  </si>
  <si>
    <t>Total de Kg No capacidad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</si>
</sst>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[$$-240A]\ #,##0.00"/>
    <numFmt numFmtId="166" formatCode="[$$-240A]\ #,##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  <font>
      <sz val="5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4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8"/>
      <color theme="0"/>
      <name val="Arial"/>
      <family val="2"/>
    </font>
    <font>
      <sz val="10"/>
      <color rgb="FFFF0000"/>
      <name val="Arial"/>
      <family val="2"/>
    </font>
    <font>
      <sz val="10"/>
      <color rgb="FFFF9900"/>
      <name val="Arial"/>
      <family val="2"/>
    </font>
    <font>
      <sz val="10"/>
      <color rgb="FF00999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8">
    <xf numFmtId="0" fontId="0" fillId="0" borderId="0" xfId="0"/>
    <xf numFmtId="0" fontId="2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4" fillId="0" borderId="0" xfId="0" applyFont="1"/>
    <xf numFmtId="0" fontId="3" fillId="0" borderId="6" xfId="0" applyFont="1" applyBorder="1"/>
    <xf numFmtId="0" fontId="3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5" fillId="0" borderId="0" xfId="0" applyFont="1" applyAlignment="1">
      <alignment horizontal="center"/>
    </xf>
    <xf numFmtId="0" fontId="3" fillId="0" borderId="11" xfId="0" applyFont="1" applyBorder="1"/>
    <xf numFmtId="0" fontId="3" fillId="0" borderId="15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4" fillId="0" borderId="11" xfId="0" applyFont="1" applyBorder="1"/>
    <xf numFmtId="0" fontId="3" fillId="0" borderId="21" xfId="0" applyFont="1" applyBorder="1"/>
    <xf numFmtId="0" fontId="4" fillId="0" borderId="10" xfId="0" applyFont="1" applyBorder="1"/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2" fontId="4" fillId="0" borderId="0" xfId="0" applyNumberFormat="1" applyFont="1"/>
    <xf numFmtId="0" fontId="9" fillId="0" borderId="0" xfId="0" applyFont="1"/>
    <xf numFmtId="2" fontId="9" fillId="0" borderId="0" xfId="0" applyNumberFormat="1" applyFont="1"/>
    <xf numFmtId="1" fontId="9" fillId="0" borderId="16" xfId="0" applyNumberFormat="1" applyFont="1" applyBorder="1"/>
    <xf numFmtId="2" fontId="9" fillId="0" borderId="12" xfId="0" applyNumberFormat="1" applyFont="1" applyBorder="1"/>
    <xf numFmtId="2" fontId="9" fillId="0" borderId="13" xfId="0" applyNumberFormat="1" applyFont="1" applyBorder="1"/>
    <xf numFmtId="2" fontId="9" fillId="0" borderId="14" xfId="0" applyNumberFormat="1" applyFont="1" applyBorder="1"/>
    <xf numFmtId="2" fontId="4" fillId="0" borderId="18" xfId="0" applyNumberFormat="1" applyFont="1" applyBorder="1"/>
    <xf numFmtId="0" fontId="4" fillId="0" borderId="19" xfId="0" applyFont="1" applyBorder="1"/>
    <xf numFmtId="2" fontId="4" fillId="0" borderId="7" xfId="0" applyNumberFormat="1" applyFont="1" applyBorder="1"/>
    <xf numFmtId="0" fontId="9" fillId="0" borderId="8" xfId="0" applyFont="1" applyBorder="1"/>
    <xf numFmtId="2" fontId="4" fillId="0" borderId="15" xfId="0" applyNumberFormat="1" applyFont="1" applyBorder="1"/>
    <xf numFmtId="0" fontId="9" fillId="0" borderId="11" xfId="0" applyFont="1" applyBorder="1"/>
    <xf numFmtId="0" fontId="9" fillId="0" borderId="17" xfId="0" applyFont="1" applyBorder="1"/>
    <xf numFmtId="0" fontId="2" fillId="0" borderId="18" xfId="0" applyFont="1" applyBorder="1"/>
    <xf numFmtId="0" fontId="2" fillId="0" borderId="10" xfId="0" applyFont="1" applyBorder="1"/>
    <xf numFmtId="0" fontId="0" fillId="0" borderId="10" xfId="0" applyBorder="1"/>
    <xf numFmtId="0" fontId="0" fillId="0" borderId="19" xfId="0" applyBorder="1"/>
    <xf numFmtId="0" fontId="2" fillId="0" borderId="7" xfId="0" applyFont="1" applyBorder="1"/>
    <xf numFmtId="0" fontId="0" fillId="0" borderId="8" xfId="0" applyBorder="1"/>
    <xf numFmtId="0" fontId="0" fillId="0" borderId="7" xfId="0" applyBorder="1"/>
    <xf numFmtId="0" fontId="2" fillId="0" borderId="15" xfId="0" applyFont="1" applyBorder="1"/>
    <xf numFmtId="0" fontId="2" fillId="0" borderId="11" xfId="0" applyFont="1" applyBorder="1"/>
    <xf numFmtId="0" fontId="0" fillId="0" borderId="11" xfId="0" applyBorder="1"/>
    <xf numFmtId="0" fontId="0" fillId="0" borderId="17" xfId="0" applyBorder="1"/>
    <xf numFmtId="0" fontId="11" fillId="0" borderId="0" xfId="0" applyFont="1"/>
    <xf numFmtId="0" fontId="4" fillId="0" borderId="18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17" xfId="0" applyFont="1" applyBorder="1"/>
    <xf numFmtId="0" fontId="9" fillId="0" borderId="7" xfId="0" applyFont="1" applyBorder="1"/>
    <xf numFmtId="0" fontId="9" fillId="0" borderId="15" xfId="0" applyFont="1" applyBorder="1"/>
    <xf numFmtId="0" fontId="13" fillId="0" borderId="13" xfId="0" applyFont="1" applyBorder="1"/>
    <xf numFmtId="0" fontId="0" fillId="0" borderId="13" xfId="0" applyBorder="1"/>
    <xf numFmtId="0" fontId="0" fillId="0" borderId="14" xfId="0" applyBorder="1"/>
    <xf numFmtId="0" fontId="11" fillId="0" borderId="13" xfId="0" applyFont="1" applyBorder="1"/>
    <xf numFmtId="0" fontId="4" fillId="0" borderId="0" xfId="0" applyFont="1" applyFill="1"/>
    <xf numFmtId="0" fontId="0" fillId="0" borderId="0" xfId="0" applyFont="1"/>
    <xf numFmtId="0" fontId="8" fillId="6" borderId="16" xfId="0" applyFont="1" applyFill="1" applyBorder="1" applyAlignment="1">
      <alignment horizontal="center" vertical="center"/>
    </xf>
    <xf numFmtId="2" fontId="16" fillId="10" borderId="27" xfId="0" applyNumberFormat="1" applyFont="1" applyFill="1" applyBorder="1"/>
    <xf numFmtId="2" fontId="16" fillId="10" borderId="28" xfId="0" applyNumberFormat="1" applyFont="1" applyFill="1" applyBorder="1"/>
    <xf numFmtId="2" fontId="16" fillId="10" borderId="29" xfId="0" applyNumberFormat="1" applyFont="1" applyFill="1" applyBorder="1"/>
    <xf numFmtId="1" fontId="9" fillId="9" borderId="16" xfId="0" applyNumberFormat="1" applyFont="1" applyFill="1" applyBorder="1"/>
    <xf numFmtId="2" fontId="9" fillId="9" borderId="13" xfId="0" applyNumberFormat="1" applyFont="1" applyFill="1" applyBorder="1"/>
    <xf numFmtId="2" fontId="4" fillId="9" borderId="13" xfId="0" applyNumberFormat="1" applyFont="1" applyFill="1" applyBorder="1"/>
    <xf numFmtId="2" fontId="4" fillId="9" borderId="14" xfId="0" applyNumberFormat="1" applyFont="1" applyFill="1" applyBorder="1"/>
    <xf numFmtId="2" fontId="9" fillId="9" borderId="12" xfId="0" applyNumberFormat="1" applyFont="1" applyFill="1" applyBorder="1"/>
    <xf numFmtId="166" fontId="9" fillId="0" borderId="12" xfId="0" applyNumberFormat="1" applyFont="1" applyFill="1" applyBorder="1" applyAlignment="1">
      <alignment horizontal="center"/>
    </xf>
    <xf numFmtId="166" fontId="9" fillId="0" borderId="13" xfId="0" applyNumberFormat="1" applyFont="1" applyFill="1" applyBorder="1" applyAlignment="1">
      <alignment horizontal="center"/>
    </xf>
    <xf numFmtId="166" fontId="9" fillId="0" borderId="14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3" fontId="7" fillId="4" borderId="12" xfId="0" applyNumberFormat="1" applyFont="1" applyFill="1" applyBorder="1" applyAlignment="1">
      <alignment horizontal="center"/>
    </xf>
    <xf numFmtId="3" fontId="7" fillId="4" borderId="13" xfId="0" applyNumberFormat="1" applyFont="1" applyFill="1" applyBorder="1" applyAlignment="1">
      <alignment horizontal="center"/>
    </xf>
    <xf numFmtId="3" fontId="7" fillId="4" borderId="14" xfId="0" applyNumberFormat="1" applyFont="1" applyFill="1" applyBorder="1" applyAlignment="1">
      <alignment horizontal="center"/>
    </xf>
    <xf numFmtId="9" fontId="6" fillId="5" borderId="12" xfId="1" applyFont="1" applyFill="1" applyBorder="1" applyAlignment="1">
      <alignment horizontal="center"/>
    </xf>
    <xf numFmtId="9" fontId="6" fillId="5" borderId="13" xfId="1" applyFont="1" applyFill="1" applyBorder="1" applyAlignment="1">
      <alignment horizontal="center"/>
    </xf>
    <xf numFmtId="9" fontId="6" fillId="5" borderId="14" xfId="1" applyFont="1" applyFill="1" applyBorder="1" applyAlignment="1">
      <alignment horizontal="center"/>
    </xf>
    <xf numFmtId="164" fontId="6" fillId="3" borderId="12" xfId="0" applyNumberFormat="1" applyFont="1" applyFill="1" applyBorder="1" applyAlignment="1">
      <alignment horizontal="center"/>
    </xf>
    <xf numFmtId="164" fontId="6" fillId="3" borderId="13" xfId="0" applyNumberFormat="1" applyFont="1" applyFill="1" applyBorder="1" applyAlignment="1">
      <alignment horizontal="center"/>
    </xf>
    <xf numFmtId="164" fontId="6" fillId="3" borderId="14" xfId="0" applyNumberFormat="1" applyFont="1" applyFill="1" applyBorder="1" applyAlignment="1">
      <alignment horizontal="center"/>
    </xf>
    <xf numFmtId="2" fontId="9" fillId="9" borderId="12" xfId="1" applyNumberFormat="1" applyFont="1" applyFill="1" applyBorder="1" applyAlignment="1">
      <alignment horizontal="center"/>
    </xf>
    <xf numFmtId="2" fontId="9" fillId="9" borderId="13" xfId="1" applyNumberFormat="1" applyFont="1" applyFill="1" applyBorder="1" applyAlignment="1">
      <alignment horizontal="center"/>
    </xf>
    <xf numFmtId="2" fontId="9" fillId="9" borderId="14" xfId="1" applyNumberFormat="1" applyFont="1" applyFill="1" applyBorder="1" applyAlignment="1">
      <alignment horizontal="center"/>
    </xf>
    <xf numFmtId="3" fontId="10" fillId="0" borderId="12" xfId="1" applyNumberFormat="1" applyFont="1" applyFill="1" applyBorder="1" applyAlignment="1">
      <alignment horizontal="center"/>
    </xf>
    <xf numFmtId="3" fontId="10" fillId="0" borderId="13" xfId="1" applyNumberFormat="1" applyFont="1" applyFill="1" applyBorder="1" applyAlignment="1">
      <alignment horizontal="center"/>
    </xf>
    <xf numFmtId="3" fontId="10" fillId="0" borderId="14" xfId="1" applyNumberFormat="1" applyFont="1" applyFill="1" applyBorder="1" applyAlignment="1">
      <alignment horizontal="center"/>
    </xf>
    <xf numFmtId="9" fontId="10" fillId="0" borderId="12" xfId="1" applyFont="1" applyFill="1" applyBorder="1" applyAlignment="1">
      <alignment horizontal="center"/>
    </xf>
    <xf numFmtId="9" fontId="10" fillId="0" borderId="13" xfId="1" applyFont="1" applyFill="1" applyBorder="1" applyAlignment="1">
      <alignment horizontal="center"/>
    </xf>
    <xf numFmtId="9" fontId="10" fillId="0" borderId="14" xfId="1" applyFont="1" applyFill="1" applyBorder="1" applyAlignment="1">
      <alignment horizontal="center"/>
    </xf>
    <xf numFmtId="164" fontId="9" fillId="0" borderId="12" xfId="1" applyNumberFormat="1" applyFont="1" applyFill="1" applyBorder="1" applyAlignment="1">
      <alignment horizontal="center"/>
    </xf>
    <xf numFmtId="164" fontId="9" fillId="0" borderId="13" xfId="1" applyNumberFormat="1" applyFont="1" applyFill="1" applyBorder="1" applyAlignment="1">
      <alignment horizontal="center"/>
    </xf>
    <xf numFmtId="164" fontId="9" fillId="0" borderId="14" xfId="1" applyNumberFormat="1" applyFont="1" applyFill="1" applyBorder="1" applyAlignment="1">
      <alignment horizontal="center"/>
    </xf>
    <xf numFmtId="1" fontId="15" fillId="8" borderId="27" xfId="0" applyNumberFormat="1" applyFont="1" applyFill="1" applyBorder="1" applyAlignment="1">
      <alignment horizontal="center"/>
    </xf>
    <xf numFmtId="1" fontId="15" fillId="8" borderId="28" xfId="0" applyNumberFormat="1" applyFont="1" applyFill="1" applyBorder="1" applyAlignment="1">
      <alignment horizontal="center"/>
    </xf>
    <xf numFmtId="1" fontId="15" fillId="8" borderId="29" xfId="0" applyNumberFormat="1" applyFont="1" applyFill="1" applyBorder="1" applyAlignment="1">
      <alignment horizontal="center"/>
    </xf>
    <xf numFmtId="2" fontId="10" fillId="0" borderId="12" xfId="0" applyNumberFormat="1" applyFont="1" applyBorder="1" applyAlignment="1">
      <alignment horizontal="center"/>
    </xf>
    <xf numFmtId="2" fontId="10" fillId="0" borderId="13" xfId="0" applyNumberFormat="1" applyFont="1" applyBorder="1" applyAlignment="1">
      <alignment horizontal="center"/>
    </xf>
    <xf numFmtId="2" fontId="10" fillId="0" borderId="14" xfId="0" applyNumberFormat="1" applyFont="1" applyBorder="1" applyAlignment="1">
      <alignment horizontal="center"/>
    </xf>
    <xf numFmtId="2" fontId="4" fillId="4" borderId="30" xfId="0" applyNumberFormat="1" applyFont="1" applyFill="1" applyBorder="1" applyAlignment="1">
      <alignment horizontal="center"/>
    </xf>
    <xf numFmtId="2" fontId="4" fillId="4" borderId="31" xfId="0" applyNumberFormat="1" applyFont="1" applyFill="1" applyBorder="1" applyAlignment="1">
      <alignment horizontal="center"/>
    </xf>
    <xf numFmtId="2" fontId="4" fillId="4" borderId="32" xfId="0" applyNumberFormat="1" applyFont="1" applyFill="1" applyBorder="1" applyAlignment="1">
      <alignment horizontal="center"/>
    </xf>
    <xf numFmtId="2" fontId="9" fillId="3" borderId="15" xfId="0" applyNumberFormat="1" applyFont="1" applyFill="1" applyBorder="1" applyAlignment="1">
      <alignment horizontal="center"/>
    </xf>
    <xf numFmtId="2" fontId="9" fillId="3" borderId="11" xfId="0" applyNumberFormat="1" applyFont="1" applyFill="1" applyBorder="1" applyAlignment="1">
      <alignment horizontal="center"/>
    </xf>
    <xf numFmtId="2" fontId="9" fillId="3" borderId="17" xfId="0" applyNumberFormat="1" applyFont="1" applyFill="1" applyBorder="1" applyAlignment="1">
      <alignment horizontal="center"/>
    </xf>
    <xf numFmtId="2" fontId="9" fillId="5" borderId="12" xfId="0" applyNumberFormat="1" applyFont="1" applyFill="1" applyBorder="1" applyAlignment="1">
      <alignment horizontal="center"/>
    </xf>
    <xf numFmtId="2" fontId="9" fillId="5" borderId="13" xfId="0" applyNumberFormat="1" applyFont="1" applyFill="1" applyBorder="1" applyAlignment="1">
      <alignment horizontal="center"/>
    </xf>
    <xf numFmtId="2" fontId="9" fillId="5" borderId="14" xfId="0" applyNumberFormat="1" applyFont="1" applyFill="1" applyBorder="1" applyAlignment="1">
      <alignment horizontal="center"/>
    </xf>
    <xf numFmtId="2" fontId="16" fillId="8" borderId="12" xfId="0" applyNumberFormat="1" applyFont="1" applyFill="1" applyBorder="1" applyAlignment="1">
      <alignment horizontal="center"/>
    </xf>
    <xf numFmtId="2" fontId="16" fillId="8" borderId="13" xfId="0" applyNumberFormat="1" applyFont="1" applyFill="1" applyBorder="1" applyAlignment="1">
      <alignment horizontal="center"/>
    </xf>
    <xf numFmtId="2" fontId="16" fillId="8" borderId="14" xfId="0" applyNumberFormat="1" applyFont="1" applyFill="1" applyBorder="1" applyAlignment="1">
      <alignment horizontal="center"/>
    </xf>
    <xf numFmtId="3" fontId="17" fillId="8" borderId="12" xfId="0" applyNumberFormat="1" applyFont="1" applyFill="1" applyBorder="1" applyAlignment="1">
      <alignment horizontal="center"/>
    </xf>
    <xf numFmtId="3" fontId="17" fillId="8" borderId="13" xfId="0" applyNumberFormat="1" applyFont="1" applyFill="1" applyBorder="1" applyAlignment="1">
      <alignment horizontal="center"/>
    </xf>
    <xf numFmtId="3" fontId="17" fillId="8" borderId="14" xfId="0" applyNumberFormat="1" applyFont="1" applyFill="1" applyBorder="1" applyAlignment="1">
      <alignment horizontal="center"/>
    </xf>
    <xf numFmtId="164" fontId="12" fillId="2" borderId="12" xfId="1" applyNumberFormat="1" applyFont="1" applyFill="1" applyBorder="1" applyAlignment="1">
      <alignment horizontal="center" vertical="center"/>
    </xf>
    <xf numFmtId="164" fontId="12" fillId="2" borderId="13" xfId="1" applyNumberFormat="1" applyFont="1" applyFill="1" applyBorder="1" applyAlignment="1">
      <alignment horizontal="center" vertical="center"/>
    </xf>
    <xf numFmtId="164" fontId="12" fillId="2" borderId="14" xfId="1" applyNumberFormat="1" applyFont="1" applyFill="1" applyBorder="1" applyAlignment="1">
      <alignment horizontal="center" vertical="center"/>
    </xf>
    <xf numFmtId="0" fontId="14" fillId="7" borderId="12" xfId="0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0" fontId="11" fillId="0" borderId="0" xfId="0" applyFont="1" applyBorder="1"/>
    <xf numFmtId="0" fontId="0" fillId="0" borderId="0" xfId="0" applyBorder="1"/>
    <xf numFmtId="3" fontId="9" fillId="0" borderId="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11" fillId="0" borderId="16" xfId="0" applyFont="1" applyBorder="1"/>
    <xf numFmtId="165" fontId="16" fillId="11" borderId="16" xfId="0" applyNumberFormat="1" applyFont="1" applyFill="1" applyBorder="1" applyAlignment="1">
      <alignment horizontal="center"/>
    </xf>
    <xf numFmtId="0" fontId="18" fillId="0" borderId="12" xfId="0" applyFont="1" applyBorder="1"/>
    <xf numFmtId="0" fontId="19" fillId="0" borderId="12" xfId="0" applyFont="1" applyBorder="1"/>
    <xf numFmtId="0" fontId="20" fillId="0" borderId="12" xfId="0" applyFont="1" applyBorder="1"/>
    <xf numFmtId="1" fontId="9" fillId="0" borderId="12" xfId="1" applyNumberFormat="1" applyFont="1" applyFill="1" applyBorder="1" applyAlignment="1">
      <alignment horizontal="center"/>
    </xf>
    <xf numFmtId="1" fontId="9" fillId="0" borderId="13" xfId="1" applyNumberFormat="1" applyFont="1" applyFill="1" applyBorder="1" applyAlignment="1">
      <alignment horizontal="center"/>
    </xf>
    <xf numFmtId="1" fontId="9" fillId="0" borderId="14" xfId="1" applyNumberFormat="1" applyFont="1" applyFill="1" applyBorder="1" applyAlignment="1">
      <alignment horizontal="center"/>
    </xf>
    <xf numFmtId="1" fontId="9" fillId="9" borderId="12" xfId="1" applyNumberFormat="1" applyFont="1" applyFill="1" applyBorder="1" applyAlignment="1">
      <alignment horizontal="center"/>
    </xf>
    <xf numFmtId="1" fontId="9" fillId="9" borderId="13" xfId="1" applyNumberFormat="1" applyFont="1" applyFill="1" applyBorder="1" applyAlignment="1">
      <alignment horizontal="center"/>
    </xf>
    <xf numFmtId="1" fontId="9" fillId="9" borderId="14" xfId="1" applyNumberFormat="1" applyFont="1" applyFill="1" applyBorder="1" applyAlignment="1">
      <alignment horizontal="center"/>
    </xf>
    <xf numFmtId="1" fontId="10" fillId="0" borderId="12" xfId="1" applyNumberFormat="1" applyFont="1" applyFill="1" applyBorder="1" applyAlignment="1">
      <alignment horizontal="center"/>
    </xf>
    <xf numFmtId="1" fontId="10" fillId="0" borderId="13" xfId="1" applyNumberFormat="1" applyFont="1" applyFill="1" applyBorder="1" applyAlignment="1">
      <alignment horizontal="center"/>
    </xf>
    <xf numFmtId="1" fontId="10" fillId="0" borderId="14" xfId="1" applyNumberFormat="1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36">
    <dxf>
      <font>
        <color rgb="FF00B0F0"/>
      </font>
      <fill>
        <patternFill>
          <bgColor rgb="FF00B0F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09999"/>
      <color rgb="FFFF9900"/>
      <color rgb="FF0000FF"/>
      <color rgb="FFFF66FF"/>
      <color rgb="FF00CC99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801559335570128E-2"/>
          <c:y val="5.1025510076533803E-2"/>
          <c:w val="0.81385312292583589"/>
          <c:h val="0.8752709753684729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3AF-4935-BBD4-C6BD43FA08B4}"/>
              </c:ext>
            </c:extLst>
          </c:dPt>
          <c:dPt>
            <c:idx val="1"/>
            <c:bubble3D val="0"/>
            <c:spPr>
              <a:solidFill>
                <a:srgbClr val="FF99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AF-4935-BBD4-C6BD43FA08B4}"/>
              </c:ext>
            </c:extLst>
          </c:dPt>
          <c:dPt>
            <c:idx val="2"/>
            <c:bubble3D val="0"/>
            <c:explosion val="5"/>
            <c:spPr>
              <a:solidFill>
                <a:srgbClr val="00999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3AF-4935-BBD4-C6BD43FA08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Estructura!$AM$50:$AM$52</c:f>
              <c:numCache>
                <c:formatCode>0%</c:formatCode>
                <c:ptCount val="3"/>
                <c:pt idx="0">
                  <c:v>0.14348004067731457</c:v>
                </c:pt>
                <c:pt idx="1">
                  <c:v>0.30932428920440336</c:v>
                </c:pt>
                <c:pt idx="2">
                  <c:v>0.54719567011828207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F-4935-BBD4-C6BD43FA0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1.xml"/><Relationship Id="rId5" Type="http://schemas.openxmlformats.org/officeDocument/2006/relationships/image" Target="../media/image5.png"/><Relationship Id="rId10" Type="http://schemas.openxmlformats.org/officeDocument/2006/relationships/image" Target="../media/image10.jpeg"/><Relationship Id="rId4" Type="http://schemas.openxmlformats.org/officeDocument/2006/relationships/image" Target="../media/image4.pn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97632</xdr:colOff>
      <xdr:row>7</xdr:row>
      <xdr:rowOff>95904</xdr:rowOff>
    </xdr:from>
    <xdr:to>
      <xdr:col>12</xdr:col>
      <xdr:colOff>64294</xdr:colOff>
      <xdr:row>12</xdr:row>
      <xdr:rowOff>128914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6757" y="1203185"/>
          <a:ext cx="800100" cy="806917"/>
        </a:xfrm>
        <a:prstGeom prst="rect">
          <a:avLst/>
        </a:prstGeom>
      </xdr:spPr>
    </xdr:pic>
    <xdr:clientData/>
  </xdr:twoCellAnchor>
  <xdr:twoCellAnchor editAs="oneCell">
    <xdr:from>
      <xdr:col>23</xdr:col>
      <xdr:colOff>69056</xdr:colOff>
      <xdr:row>5</xdr:row>
      <xdr:rowOff>7144</xdr:rowOff>
    </xdr:from>
    <xdr:to>
      <xdr:col>32</xdr:col>
      <xdr:colOff>47849</xdr:colOff>
      <xdr:row>10</xdr:row>
      <xdr:rowOff>9642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31306" y="804863"/>
          <a:ext cx="1050356" cy="776404"/>
        </a:xfrm>
        <a:prstGeom prst="rect">
          <a:avLst/>
        </a:prstGeom>
      </xdr:spPr>
    </xdr:pic>
    <xdr:clientData/>
  </xdr:twoCellAnchor>
  <xdr:twoCellAnchor editAs="oneCell">
    <xdr:from>
      <xdr:col>43</xdr:col>
      <xdr:colOff>33338</xdr:colOff>
      <xdr:row>5</xdr:row>
      <xdr:rowOff>90486</xdr:rowOff>
    </xdr:from>
    <xdr:to>
      <xdr:col>49</xdr:col>
      <xdr:colOff>81921</xdr:colOff>
      <xdr:row>11</xdr:row>
      <xdr:rowOff>119062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3898"/>
        <a:stretch/>
      </xdr:blipFill>
      <xdr:spPr>
        <a:xfrm>
          <a:off x="5176838" y="888205"/>
          <a:ext cx="762958" cy="957263"/>
        </a:xfrm>
        <a:prstGeom prst="rect">
          <a:avLst/>
        </a:prstGeom>
      </xdr:spPr>
    </xdr:pic>
    <xdr:clientData/>
  </xdr:twoCellAnchor>
  <xdr:twoCellAnchor editAs="oneCell">
    <xdr:from>
      <xdr:col>53</xdr:col>
      <xdr:colOff>42864</xdr:colOff>
      <xdr:row>5</xdr:row>
      <xdr:rowOff>123328</xdr:rowOff>
    </xdr:from>
    <xdr:to>
      <xdr:col>60</xdr:col>
      <xdr:colOff>23813</xdr:colOff>
      <xdr:row>11</xdr:row>
      <xdr:rowOff>7278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76989" y="921047"/>
          <a:ext cx="814387" cy="812637"/>
        </a:xfrm>
        <a:prstGeom prst="rect">
          <a:avLst/>
        </a:prstGeom>
      </xdr:spPr>
    </xdr:pic>
    <xdr:clientData/>
  </xdr:twoCellAnchor>
  <xdr:twoCellAnchor editAs="oneCell">
    <xdr:from>
      <xdr:col>52</xdr:col>
      <xdr:colOff>107157</xdr:colOff>
      <xdr:row>13</xdr:row>
      <xdr:rowOff>37603</xdr:rowOff>
    </xdr:from>
    <xdr:to>
      <xdr:col>59</xdr:col>
      <xdr:colOff>90488</xdr:colOff>
      <xdr:row>18</xdr:row>
      <xdr:rowOff>73954</xdr:rowOff>
    </xdr:to>
    <xdr:pic>
      <xdr:nvPicPr>
        <xdr:cNvPr id="6" name="6 Imagen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22220" y="2073572"/>
          <a:ext cx="816768" cy="810257"/>
        </a:xfrm>
        <a:prstGeom prst="rect">
          <a:avLst/>
        </a:prstGeom>
      </xdr:spPr>
    </xdr:pic>
    <xdr:clientData/>
  </xdr:twoCellAnchor>
  <xdr:twoCellAnchor editAs="oneCell">
    <xdr:from>
      <xdr:col>30</xdr:col>
      <xdr:colOff>56231</xdr:colOff>
      <xdr:row>27</xdr:row>
      <xdr:rowOff>127673</xdr:rowOff>
    </xdr:from>
    <xdr:to>
      <xdr:col>41</xdr:col>
      <xdr:colOff>109103</xdr:colOff>
      <xdr:row>32</xdr:row>
      <xdr:rowOff>79816</xdr:rowOff>
    </xdr:to>
    <xdr:pic>
      <xdr:nvPicPr>
        <xdr:cNvPr id="7" name="5 Imagen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51919" y="4330579"/>
          <a:ext cx="1362559" cy="726050"/>
        </a:xfrm>
        <a:prstGeom prst="rect">
          <a:avLst/>
        </a:prstGeom>
      </xdr:spPr>
    </xdr:pic>
    <xdr:clientData/>
  </xdr:twoCellAnchor>
  <xdr:twoCellAnchor editAs="oneCell">
    <xdr:from>
      <xdr:col>17</xdr:col>
      <xdr:colOff>111187</xdr:colOff>
      <xdr:row>30</xdr:row>
      <xdr:rowOff>23934</xdr:rowOff>
    </xdr:from>
    <xdr:to>
      <xdr:col>27</xdr:col>
      <xdr:colOff>22165</xdr:colOff>
      <xdr:row>33</xdr:row>
      <xdr:rowOff>24466</xdr:rowOff>
    </xdr:to>
    <xdr:pic>
      <xdr:nvPicPr>
        <xdr:cNvPr id="8" name="8 Image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59062" y="4691184"/>
          <a:ext cx="1101603" cy="464876"/>
        </a:xfrm>
        <a:prstGeom prst="rect">
          <a:avLst/>
        </a:prstGeom>
      </xdr:spPr>
    </xdr:pic>
    <xdr:clientData/>
  </xdr:twoCellAnchor>
  <xdr:twoCellAnchor editAs="oneCell">
    <xdr:from>
      <xdr:col>18</xdr:col>
      <xdr:colOff>97631</xdr:colOff>
      <xdr:row>22</xdr:row>
      <xdr:rowOff>130969</xdr:rowOff>
    </xdr:from>
    <xdr:to>
      <xdr:col>26</xdr:col>
      <xdr:colOff>32526</xdr:colOff>
      <xdr:row>26</xdr:row>
      <xdr:rowOff>112583</xdr:rowOff>
    </xdr:to>
    <xdr:pic>
      <xdr:nvPicPr>
        <xdr:cNvPr id="9" name="10 Imagen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64569" y="3559969"/>
          <a:ext cx="887395" cy="600739"/>
        </a:xfrm>
        <a:prstGeom prst="rect">
          <a:avLst/>
        </a:prstGeom>
      </xdr:spPr>
    </xdr:pic>
    <xdr:clientData/>
  </xdr:twoCellAnchor>
  <xdr:twoCellAnchor editAs="oneCell">
    <xdr:from>
      <xdr:col>4</xdr:col>
      <xdr:colOff>89937</xdr:colOff>
      <xdr:row>26</xdr:row>
      <xdr:rowOff>86424</xdr:rowOff>
    </xdr:from>
    <xdr:to>
      <xdr:col>13</xdr:col>
      <xdr:colOff>24362</xdr:colOff>
      <xdr:row>32</xdr:row>
      <xdr:rowOff>5366</xdr:rowOff>
    </xdr:to>
    <xdr:pic>
      <xdr:nvPicPr>
        <xdr:cNvPr id="10" name="11 Imagen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7378"/>
        <a:stretch/>
      </xdr:blipFill>
      <xdr:spPr>
        <a:xfrm>
          <a:off x="590000" y="4134549"/>
          <a:ext cx="1005987" cy="839386"/>
        </a:xfrm>
        <a:prstGeom prst="rect">
          <a:avLst/>
        </a:prstGeom>
      </xdr:spPr>
    </xdr:pic>
    <xdr:clientData/>
  </xdr:twoCellAnchor>
  <xdr:twoCellAnchor editAs="oneCell">
    <xdr:from>
      <xdr:col>48</xdr:col>
      <xdr:colOff>14106</xdr:colOff>
      <xdr:row>28</xdr:row>
      <xdr:rowOff>51656</xdr:rowOff>
    </xdr:from>
    <xdr:to>
      <xdr:col>56</xdr:col>
      <xdr:colOff>84325</xdr:colOff>
      <xdr:row>33</xdr:row>
      <xdr:rowOff>137180</xdr:rowOff>
    </xdr:to>
    <xdr:pic>
      <xdr:nvPicPr>
        <xdr:cNvPr id="11" name="Imagen 10" descr="Resultado de imagen para esmeril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35" t="8104" b="8739"/>
        <a:stretch/>
      </xdr:blipFill>
      <xdr:spPr bwMode="auto">
        <a:xfrm>
          <a:off x="5752919" y="4409344"/>
          <a:ext cx="1022719" cy="8594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64</xdr:col>
      <xdr:colOff>28575</xdr:colOff>
      <xdr:row>4</xdr:row>
      <xdr:rowOff>104775</xdr:rowOff>
    </xdr:from>
    <xdr:to>
      <xdr:col>68</xdr:col>
      <xdr:colOff>582041</xdr:colOff>
      <xdr:row>13</xdr:row>
      <xdr:rowOff>31505</xdr:rowOff>
    </xdr:to>
    <xdr:pic>
      <xdr:nvPicPr>
        <xdr:cNvPr id="13" name="Imagen 12" descr="Resultado de imagen para carcasa luminarias">
          <a:extLst>
            <a:ext uri="{FF2B5EF4-FFF2-40B4-BE49-F238E27FC236}">
              <a16:creationId xmlns:a16="http://schemas.microsoft.com/office/drawing/2014/main" id="{8709DE55-B4DD-4158-8E28-1A6FD54DC3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2425" y="704850"/>
          <a:ext cx="2629916" cy="12983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43</xdr:col>
      <xdr:colOff>36636</xdr:colOff>
      <xdr:row>36</xdr:row>
      <xdr:rowOff>21953</xdr:rowOff>
    </xdr:from>
    <xdr:to>
      <xdr:col>62</xdr:col>
      <xdr:colOff>73270</xdr:colOff>
      <xdr:row>47</xdr:row>
      <xdr:rowOff>97693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Q213"/>
  <sheetViews>
    <sheetView showGridLines="0" tabSelected="1" topLeftCell="A7" zoomScale="53" zoomScaleNormal="53" workbookViewId="0">
      <selection activeCell="BN51" sqref="BN51"/>
    </sheetView>
  </sheetViews>
  <sheetFormatPr baseColWidth="10" defaultColWidth="9.140625" defaultRowHeight="15" x14ac:dyDescent="0.25"/>
  <cols>
    <col min="1" max="1" width="1.5703125" customWidth="1"/>
    <col min="2" max="3" width="1.85546875" customWidth="1"/>
    <col min="4" max="4" width="2.28515625" customWidth="1"/>
    <col min="5" max="63" width="1.85546875" customWidth="1"/>
    <col min="64" max="64" width="2" customWidth="1"/>
    <col min="65" max="65" width="3.7109375" customWidth="1"/>
  </cols>
  <sheetData>
    <row r="1" spans="2:69" ht="9.75" customHeight="1" x14ac:dyDescent="0.25"/>
    <row r="2" spans="2:69" ht="18.75" x14ac:dyDescent="0.25">
      <c r="B2" s="127" t="s">
        <v>13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9"/>
      <c r="AU2" s="124"/>
      <c r="AV2" s="125"/>
      <c r="AW2" s="125"/>
      <c r="AX2" s="125"/>
      <c r="AY2" s="125"/>
      <c r="AZ2" s="126"/>
    </row>
    <row r="3" spans="2:69" ht="10.5" customHeight="1" thickBot="1" x14ac:dyDescent="0.3">
      <c r="BM3" s="1"/>
      <c r="BN3" s="1"/>
      <c r="BO3" s="1"/>
    </row>
    <row r="4" spans="2:69" ht="12" customHeight="1" x14ac:dyDescent="0.25">
      <c r="B4" s="2"/>
      <c r="C4" s="3"/>
      <c r="D4" s="3"/>
      <c r="E4" s="4"/>
      <c r="F4" s="3"/>
      <c r="G4" s="3"/>
      <c r="H4" s="3"/>
      <c r="I4" s="3"/>
      <c r="J4" s="3"/>
      <c r="K4" s="3"/>
      <c r="L4" s="3"/>
      <c r="M4" s="3"/>
      <c r="N4" s="3"/>
      <c r="O4" s="5"/>
      <c r="P4" s="3"/>
      <c r="Q4" s="3"/>
      <c r="R4" s="3"/>
      <c r="S4" s="3"/>
      <c r="T4" s="4"/>
      <c r="U4" s="3"/>
      <c r="V4" s="3"/>
      <c r="W4" s="3"/>
      <c r="X4" s="3" t="s">
        <v>4</v>
      </c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5"/>
      <c r="AK4" s="3"/>
      <c r="AL4" s="3"/>
      <c r="AM4" s="3"/>
      <c r="AN4" s="3"/>
      <c r="AO4" s="3"/>
      <c r="AP4" s="3"/>
      <c r="AQ4" s="4"/>
      <c r="AR4" s="3" t="s">
        <v>20</v>
      </c>
      <c r="AS4" s="3"/>
      <c r="AT4" s="3"/>
      <c r="AU4" s="3"/>
      <c r="AV4" s="3"/>
      <c r="AW4" s="3"/>
      <c r="AX4" s="3"/>
      <c r="AY4" s="5"/>
      <c r="AZ4" s="3"/>
      <c r="BA4" s="3"/>
      <c r="BB4" s="3" t="s">
        <v>11</v>
      </c>
      <c r="BC4" s="3"/>
      <c r="BD4" s="3"/>
      <c r="BE4" s="3"/>
      <c r="BF4" s="3"/>
      <c r="BG4" s="3"/>
      <c r="BH4" s="3"/>
      <c r="BI4" s="3"/>
      <c r="BJ4" s="3"/>
      <c r="BK4" s="6"/>
      <c r="BL4" s="7"/>
      <c r="BM4" s="79" t="s">
        <v>9</v>
      </c>
      <c r="BN4" s="80"/>
      <c r="BO4" s="80"/>
      <c r="BP4" s="80"/>
      <c r="BQ4" s="81"/>
    </row>
    <row r="5" spans="2:69" ht="12" customHeight="1" x14ac:dyDescent="0.25">
      <c r="B5" s="8"/>
      <c r="C5" s="9"/>
      <c r="D5" s="9"/>
      <c r="E5" s="10"/>
      <c r="F5" s="9" t="s">
        <v>3</v>
      </c>
      <c r="G5" s="9"/>
      <c r="H5" s="9"/>
      <c r="I5" s="9"/>
      <c r="J5" s="9"/>
      <c r="K5" s="9"/>
      <c r="L5" s="9"/>
      <c r="M5" s="9"/>
      <c r="N5" s="9"/>
      <c r="O5" s="11"/>
      <c r="P5" s="9"/>
      <c r="Q5" s="9"/>
      <c r="R5" s="9"/>
      <c r="S5" s="9"/>
      <c r="T5" s="10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11"/>
      <c r="AK5" s="9"/>
      <c r="AL5" s="9"/>
      <c r="AM5" s="9"/>
      <c r="AN5" s="9"/>
      <c r="AO5" s="9"/>
      <c r="AP5" s="9"/>
      <c r="AQ5" s="10"/>
      <c r="AR5" s="9" t="s">
        <v>21</v>
      </c>
      <c r="AS5" s="9"/>
      <c r="AT5" s="9"/>
      <c r="AU5" s="9"/>
      <c r="AV5" s="9"/>
      <c r="AW5" s="9"/>
      <c r="AX5" s="9"/>
      <c r="AY5" s="11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12"/>
      <c r="BL5" s="7"/>
      <c r="BM5" s="43"/>
      <c r="BN5" s="44"/>
      <c r="BO5" s="44"/>
      <c r="BP5" s="45"/>
      <c r="BQ5" s="46"/>
    </row>
    <row r="6" spans="2:69" ht="12" customHeight="1" x14ac:dyDescent="0.25">
      <c r="B6" s="8"/>
      <c r="C6" s="9"/>
      <c r="D6" s="9"/>
      <c r="E6" s="10"/>
      <c r="F6" s="9"/>
      <c r="G6" s="9"/>
      <c r="H6" s="9"/>
      <c r="I6" s="9"/>
      <c r="J6" s="9"/>
      <c r="K6" s="9"/>
      <c r="L6" s="9"/>
      <c r="M6" s="9"/>
      <c r="N6" s="9"/>
      <c r="O6" s="13"/>
      <c r="P6" s="13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11"/>
      <c r="AK6" s="9"/>
      <c r="AL6" s="9"/>
      <c r="AM6" s="9"/>
      <c r="AN6" s="9"/>
      <c r="AO6" s="9"/>
      <c r="AP6" s="9"/>
      <c r="AQ6" s="10"/>
      <c r="AR6" s="9"/>
      <c r="AS6" s="9"/>
      <c r="AT6" s="9"/>
      <c r="AU6" s="9"/>
      <c r="AV6" s="9"/>
      <c r="AW6" s="9"/>
      <c r="AX6" s="9"/>
      <c r="AY6" s="13"/>
      <c r="AZ6" s="13"/>
      <c r="BA6" s="9"/>
      <c r="BB6" s="9"/>
      <c r="BC6" s="9"/>
      <c r="BD6" s="9"/>
      <c r="BE6" s="9"/>
      <c r="BF6" s="9"/>
      <c r="BG6" s="9"/>
      <c r="BH6" s="9"/>
      <c r="BI6" s="9"/>
      <c r="BJ6" s="9"/>
      <c r="BK6" s="12"/>
      <c r="BL6" s="7"/>
      <c r="BM6" s="47"/>
      <c r="BN6" s="1"/>
      <c r="BO6" s="1"/>
      <c r="BQ6" s="48"/>
    </row>
    <row r="7" spans="2:69" ht="12" customHeight="1" x14ac:dyDescent="0.25">
      <c r="B7" s="8"/>
      <c r="C7" s="9"/>
      <c r="D7" s="9"/>
      <c r="E7" s="10"/>
      <c r="F7" s="9"/>
      <c r="G7" s="9"/>
      <c r="H7" s="9"/>
      <c r="I7" s="14"/>
      <c r="J7" s="14">
        <f t="shared" ref="J7:AD10" ca="1" si="0">RANDBETWEEN(0,1)</f>
        <v>1</v>
      </c>
      <c r="K7" s="14">
        <f t="shared" ca="1" si="0"/>
        <v>0</v>
      </c>
      <c r="L7" s="14">
        <f t="shared" ca="1" si="0"/>
        <v>0</v>
      </c>
      <c r="M7" s="14">
        <f t="shared" ca="1" si="0"/>
        <v>0</v>
      </c>
      <c r="N7" s="14">
        <f t="shared" ca="1" si="0"/>
        <v>1</v>
      </c>
      <c r="O7" s="14">
        <f t="shared" ca="1" si="0"/>
        <v>1</v>
      </c>
      <c r="P7" s="14">
        <f t="shared" ca="1" si="0"/>
        <v>0</v>
      </c>
      <c r="Q7" s="14">
        <f t="shared" ca="1" si="0"/>
        <v>0</v>
      </c>
      <c r="R7" s="14">
        <f t="shared" ca="1" si="0"/>
        <v>1</v>
      </c>
      <c r="S7" s="14">
        <f t="shared" ca="1" si="0"/>
        <v>0</v>
      </c>
      <c r="T7" s="14">
        <f t="shared" ca="1" si="0"/>
        <v>1</v>
      </c>
      <c r="U7" s="14">
        <f t="shared" ca="1" si="0"/>
        <v>1</v>
      </c>
      <c r="V7" s="14">
        <f t="shared" ca="1" si="0"/>
        <v>1</v>
      </c>
      <c r="W7" s="14">
        <f t="shared" ca="1" si="0"/>
        <v>1</v>
      </c>
      <c r="X7" s="14">
        <f t="shared" ca="1" si="0"/>
        <v>0</v>
      </c>
      <c r="Y7" s="14">
        <f t="shared" ca="1" si="0"/>
        <v>0</v>
      </c>
      <c r="Z7" s="14">
        <f t="shared" ca="1" si="0"/>
        <v>1</v>
      </c>
      <c r="AA7" s="14">
        <f t="shared" ca="1" si="0"/>
        <v>0</v>
      </c>
      <c r="AB7" s="14">
        <f t="shared" ca="1" si="0"/>
        <v>1</v>
      </c>
      <c r="AC7" s="14">
        <f t="shared" ca="1" si="0"/>
        <v>1</v>
      </c>
      <c r="AD7" s="14">
        <f t="shared" ca="1" si="0"/>
        <v>1</v>
      </c>
      <c r="AE7" s="9"/>
      <c r="AF7" s="9"/>
      <c r="AG7" s="9"/>
      <c r="AH7" s="9"/>
      <c r="AI7" s="9"/>
      <c r="AJ7" s="11"/>
      <c r="AK7" s="9"/>
      <c r="AL7" s="9"/>
      <c r="AM7" s="9"/>
      <c r="AN7" s="9"/>
      <c r="AO7" s="9"/>
      <c r="AP7" s="9"/>
      <c r="AQ7" s="10"/>
      <c r="AR7" s="9"/>
      <c r="AS7" s="9"/>
      <c r="AT7" s="9"/>
      <c r="AU7" s="14"/>
      <c r="AV7" s="14">
        <f t="shared" ref="AV7:BD9" ca="1" si="1">RANDBETWEEN(0,1)</f>
        <v>1</v>
      </c>
      <c r="AW7" s="14">
        <f t="shared" ca="1" si="1"/>
        <v>1</v>
      </c>
      <c r="AX7" s="14">
        <f t="shared" ca="1" si="1"/>
        <v>1</v>
      </c>
      <c r="AY7" s="14">
        <f t="shared" ca="1" si="1"/>
        <v>0</v>
      </c>
      <c r="AZ7" s="14">
        <f t="shared" ca="1" si="1"/>
        <v>0</v>
      </c>
      <c r="BA7" s="14">
        <f t="shared" ca="1" si="1"/>
        <v>0</v>
      </c>
      <c r="BB7" s="14">
        <f t="shared" ca="1" si="1"/>
        <v>0</v>
      </c>
      <c r="BC7" s="14">
        <f t="shared" ca="1" si="1"/>
        <v>0</v>
      </c>
      <c r="BD7" s="14">
        <f t="shared" ca="1" si="1"/>
        <v>0</v>
      </c>
      <c r="BE7" s="14">
        <f t="shared" ref="BE7:BE15" ca="1" si="2">RANDBETWEEN(0,1)</f>
        <v>0</v>
      </c>
      <c r="BF7" s="14"/>
      <c r="BG7" s="9"/>
      <c r="BH7" s="9"/>
      <c r="BI7" s="9"/>
      <c r="BJ7" s="9"/>
      <c r="BK7" s="12"/>
      <c r="BL7" s="7"/>
      <c r="BM7" s="49"/>
      <c r="BO7" s="1"/>
      <c r="BQ7" s="48"/>
    </row>
    <row r="8" spans="2:69" ht="12" customHeight="1" x14ac:dyDescent="0.25">
      <c r="B8" s="8"/>
      <c r="C8" s="9"/>
      <c r="D8" s="9"/>
      <c r="E8" s="10"/>
      <c r="F8" s="9"/>
      <c r="G8" s="9"/>
      <c r="H8" s="9"/>
      <c r="J8" s="9"/>
      <c r="K8" s="9"/>
      <c r="L8" s="9"/>
      <c r="M8" s="9"/>
      <c r="N8" s="9"/>
      <c r="O8" s="15"/>
      <c r="P8" s="15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14">
        <f t="shared" ca="1" si="0"/>
        <v>0</v>
      </c>
      <c r="AE8" s="9"/>
      <c r="AF8" s="9"/>
      <c r="AG8" s="9"/>
      <c r="AH8" s="9"/>
      <c r="AI8" s="9"/>
      <c r="AJ8" s="11"/>
      <c r="AK8" s="9"/>
      <c r="AL8" s="9"/>
      <c r="AM8" s="9"/>
      <c r="AN8" s="9"/>
      <c r="AO8" s="9"/>
      <c r="AP8" s="9"/>
      <c r="AQ8" s="10"/>
      <c r="AR8" s="9"/>
      <c r="AS8" s="9"/>
      <c r="AT8" s="9"/>
      <c r="AU8" s="14"/>
      <c r="AV8" s="14">
        <f t="shared" ca="1" si="1"/>
        <v>0</v>
      </c>
      <c r="AW8" s="9"/>
      <c r="AX8" s="9"/>
      <c r="AY8" s="15"/>
      <c r="AZ8" s="15"/>
      <c r="BA8" s="9"/>
      <c r="BB8" s="9"/>
      <c r="BC8" s="9"/>
      <c r="BD8" s="9"/>
      <c r="BE8" s="14">
        <f t="shared" ca="1" si="2"/>
        <v>1</v>
      </c>
      <c r="BF8" s="9"/>
      <c r="BG8" s="9"/>
      <c r="BH8" s="9"/>
      <c r="BI8" s="9"/>
      <c r="BJ8" s="9"/>
      <c r="BK8" s="12"/>
      <c r="BL8" s="7"/>
      <c r="BM8" s="47"/>
      <c r="BN8" s="1"/>
      <c r="BO8" s="1"/>
      <c r="BQ8" s="48"/>
    </row>
    <row r="9" spans="2:69" ht="12" customHeight="1" x14ac:dyDescent="0.25">
      <c r="B9" s="8"/>
      <c r="C9" s="9"/>
      <c r="D9" s="9"/>
      <c r="E9" s="10"/>
      <c r="F9" s="9"/>
      <c r="G9" s="9"/>
      <c r="H9" s="9"/>
      <c r="I9" s="14">
        <f ca="1">RANDBETWEEN(0,1)</f>
        <v>0</v>
      </c>
      <c r="J9" s="9"/>
      <c r="K9" s="9"/>
      <c r="L9" s="9"/>
      <c r="M9" s="9"/>
      <c r="N9" s="9"/>
      <c r="O9" s="11"/>
      <c r="P9" s="9"/>
      <c r="Q9" s="9"/>
      <c r="R9" s="9"/>
      <c r="S9" s="9"/>
      <c r="T9" s="10"/>
      <c r="U9" s="9"/>
      <c r="V9" s="9"/>
      <c r="W9" s="9"/>
      <c r="X9" s="9"/>
      <c r="Y9" s="9"/>
      <c r="Z9" s="9"/>
      <c r="AA9" s="9"/>
      <c r="AB9" s="9"/>
      <c r="AC9" s="9"/>
      <c r="AD9" s="14">
        <f t="shared" ca="1" si="0"/>
        <v>1</v>
      </c>
      <c r="AE9" s="9"/>
      <c r="AF9" s="9"/>
      <c r="AG9" s="9"/>
      <c r="AH9" s="9"/>
      <c r="AI9" s="9"/>
      <c r="AJ9" s="13"/>
      <c r="AK9" s="13"/>
      <c r="AL9" s="9"/>
      <c r="AM9" s="9"/>
      <c r="AN9" s="9"/>
      <c r="AO9" s="9"/>
      <c r="AP9" s="13"/>
      <c r="AQ9" s="13"/>
      <c r="AR9" s="9"/>
      <c r="AS9" s="9"/>
      <c r="AT9" s="9"/>
      <c r="AU9" s="9"/>
      <c r="AV9" s="14">
        <f t="shared" ca="1" si="1"/>
        <v>0</v>
      </c>
      <c r="AW9" s="9"/>
      <c r="AX9" s="9"/>
      <c r="AY9" s="11"/>
      <c r="AZ9" s="9"/>
      <c r="BA9" s="9"/>
      <c r="BB9" s="9"/>
      <c r="BC9" s="9"/>
      <c r="BD9" s="9"/>
      <c r="BE9" s="14">
        <f t="shared" ca="1" si="2"/>
        <v>1</v>
      </c>
      <c r="BF9" s="9"/>
      <c r="BG9" s="9"/>
      <c r="BH9" s="9"/>
      <c r="BI9" s="9"/>
      <c r="BJ9" s="9"/>
      <c r="BK9" s="12"/>
      <c r="BL9" s="7"/>
      <c r="BM9" s="49"/>
      <c r="BO9" s="1"/>
      <c r="BQ9" s="48"/>
    </row>
    <row r="10" spans="2:69" ht="12" customHeight="1" x14ac:dyDescent="0.25">
      <c r="B10" s="8"/>
      <c r="C10" s="9"/>
      <c r="D10" s="9"/>
      <c r="E10" s="10"/>
      <c r="F10" s="9"/>
      <c r="G10" s="9"/>
      <c r="H10" s="9"/>
      <c r="I10" s="14"/>
      <c r="J10" s="9"/>
      <c r="K10" s="9"/>
      <c r="L10" s="9"/>
      <c r="M10" s="9"/>
      <c r="N10" s="9"/>
      <c r="O10" s="11"/>
      <c r="P10" s="9"/>
      <c r="Q10" s="9"/>
      <c r="R10" s="9"/>
      <c r="S10" s="9"/>
      <c r="T10" s="10"/>
      <c r="U10" s="9"/>
      <c r="V10" s="9"/>
      <c r="W10" s="9"/>
      <c r="X10" s="9"/>
      <c r="Y10" s="9"/>
      <c r="Z10" s="9"/>
      <c r="AA10" s="9"/>
      <c r="AB10" s="9"/>
      <c r="AC10" s="9"/>
      <c r="AD10" s="14">
        <f t="shared" ca="1" si="0"/>
        <v>0</v>
      </c>
      <c r="AE10" s="14">
        <f ca="1">RANDBETWEEN(0,1)</f>
        <v>1</v>
      </c>
      <c r="AF10" s="14">
        <f t="shared" ref="AF10:AI10" ca="1" si="3">RANDBETWEEN(0,1)</f>
        <v>1</v>
      </c>
      <c r="AG10" s="14">
        <f t="shared" ca="1" si="3"/>
        <v>0</v>
      </c>
      <c r="AH10" s="14">
        <f t="shared" ca="1" si="3"/>
        <v>1</v>
      </c>
      <c r="AI10" s="14">
        <f t="shared" ca="1" si="3"/>
        <v>0</v>
      </c>
      <c r="AJ10" s="14">
        <f t="shared" ref="AJ10:AV10" ca="1" si="4">RANDBETWEEN(0,1)</f>
        <v>0</v>
      </c>
      <c r="AK10" s="14">
        <f t="shared" ca="1" si="4"/>
        <v>1</v>
      </c>
      <c r="AL10" s="14">
        <f t="shared" ca="1" si="4"/>
        <v>1</v>
      </c>
      <c r="AM10" s="14">
        <f t="shared" ca="1" si="4"/>
        <v>1</v>
      </c>
      <c r="AN10" s="14">
        <f t="shared" ca="1" si="4"/>
        <v>0</v>
      </c>
      <c r="AO10" s="14">
        <f t="shared" ca="1" si="4"/>
        <v>1</v>
      </c>
      <c r="AP10" s="14">
        <f t="shared" ca="1" si="4"/>
        <v>0</v>
      </c>
      <c r="AQ10" s="14">
        <f t="shared" ca="1" si="4"/>
        <v>1</v>
      </c>
      <c r="AR10" s="14">
        <f t="shared" ca="1" si="4"/>
        <v>1</v>
      </c>
      <c r="AS10" s="14">
        <f t="shared" ca="1" si="4"/>
        <v>0</v>
      </c>
      <c r="AT10" s="14">
        <f t="shared" ca="1" si="4"/>
        <v>0</v>
      </c>
      <c r="AU10" s="14">
        <f t="shared" ca="1" si="4"/>
        <v>0</v>
      </c>
      <c r="AV10" s="14">
        <f t="shared" ca="1" si="4"/>
        <v>0</v>
      </c>
      <c r="AW10" s="9"/>
      <c r="AX10" s="9"/>
      <c r="AY10" s="11"/>
      <c r="AZ10" s="9"/>
      <c r="BA10" s="9"/>
      <c r="BB10" s="9"/>
      <c r="BC10" s="9"/>
      <c r="BD10" s="9"/>
      <c r="BE10" s="14">
        <f t="shared" ca="1" si="2"/>
        <v>0</v>
      </c>
      <c r="BF10" s="9"/>
      <c r="BG10" s="9"/>
      <c r="BH10" s="9"/>
      <c r="BI10" s="9"/>
      <c r="BJ10" s="9"/>
      <c r="BK10" s="12"/>
      <c r="BL10" s="7"/>
      <c r="BM10" s="47"/>
      <c r="BN10" s="1"/>
      <c r="BO10" s="1"/>
      <c r="BQ10" s="48"/>
    </row>
    <row r="11" spans="2:69" ht="12" customHeight="1" x14ac:dyDescent="0.25">
      <c r="B11" s="8"/>
      <c r="C11" s="9"/>
      <c r="D11" s="9"/>
      <c r="E11" s="10"/>
      <c r="F11" s="9"/>
      <c r="G11" s="9"/>
      <c r="H11" s="9"/>
      <c r="I11" s="9"/>
      <c r="J11" s="9"/>
      <c r="K11" s="9"/>
      <c r="L11" s="9"/>
      <c r="M11" s="9"/>
      <c r="N11" s="9"/>
      <c r="O11" s="11"/>
      <c r="P11" s="9"/>
      <c r="Q11" s="9"/>
      <c r="R11" s="9"/>
      <c r="S11" s="9"/>
      <c r="T11" s="10"/>
      <c r="U11" s="88">
        <f>V40</f>
        <v>4.4999999999999998E-2</v>
      </c>
      <c r="V11" s="89"/>
      <c r="W11" s="90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15"/>
      <c r="AK11" s="15"/>
      <c r="AL11" s="9"/>
      <c r="AM11" s="9"/>
      <c r="AN11" s="9"/>
      <c r="AO11" s="9"/>
      <c r="AP11" s="15"/>
      <c r="AQ11" s="15"/>
      <c r="AR11" s="9"/>
      <c r="AS11" s="9"/>
      <c r="AT11" s="9"/>
      <c r="AU11" s="9"/>
      <c r="AV11" s="9"/>
      <c r="AW11" s="9"/>
      <c r="AX11" s="9"/>
      <c r="AY11" s="11"/>
      <c r="AZ11" s="9"/>
      <c r="BA11" s="9"/>
      <c r="BB11" s="9"/>
      <c r="BC11" s="9"/>
      <c r="BD11" s="9"/>
      <c r="BE11" s="14">
        <f t="shared" ca="1" si="2"/>
        <v>0</v>
      </c>
      <c r="BF11" s="9"/>
      <c r="BG11" s="9"/>
      <c r="BH11" s="9"/>
      <c r="BI11" s="9"/>
      <c r="BJ11" s="9"/>
      <c r="BK11" s="12"/>
      <c r="BL11" s="7"/>
      <c r="BM11" s="49"/>
      <c r="BO11" s="1"/>
      <c r="BQ11" s="48"/>
    </row>
    <row r="12" spans="2:69" ht="12" customHeight="1" x14ac:dyDescent="0.25">
      <c r="B12" s="8"/>
      <c r="C12" s="9"/>
      <c r="D12" s="9"/>
      <c r="E12" s="10"/>
      <c r="F12" s="9"/>
      <c r="G12" s="9"/>
      <c r="H12" s="9"/>
      <c r="I12" s="9"/>
      <c r="J12" s="9"/>
      <c r="K12" s="9"/>
      <c r="L12" s="7"/>
      <c r="M12" s="7"/>
      <c r="N12" s="7"/>
      <c r="O12" s="11"/>
      <c r="P12" s="9"/>
      <c r="Q12" s="9"/>
      <c r="R12" s="9"/>
      <c r="S12" s="9"/>
      <c r="T12" s="10"/>
      <c r="U12" s="82">
        <f>(L14-(L14*U11))*U13</f>
        <v>2339.75</v>
      </c>
      <c r="V12" s="83"/>
      <c r="W12" s="84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9"/>
      <c r="AL12" s="9"/>
      <c r="AM12" s="9"/>
      <c r="AN12" s="9"/>
      <c r="AO12" s="9"/>
      <c r="AP12" s="9"/>
      <c r="AQ12" s="10"/>
      <c r="AR12" s="9"/>
      <c r="AS12" s="9"/>
      <c r="AT12" s="9"/>
      <c r="AU12" s="9"/>
      <c r="AV12" s="9"/>
      <c r="AW12" s="9"/>
      <c r="AX12" s="9"/>
      <c r="AY12" s="11"/>
      <c r="AZ12" s="9"/>
      <c r="BA12" s="9"/>
      <c r="BB12" s="9"/>
      <c r="BC12" s="9"/>
      <c r="BD12" s="9"/>
      <c r="BE12" s="14">
        <f t="shared" ca="1" si="2"/>
        <v>0</v>
      </c>
      <c r="BF12" s="9"/>
      <c r="BG12" s="9"/>
      <c r="BH12" s="9"/>
      <c r="BI12" s="9"/>
      <c r="BJ12" s="9"/>
      <c r="BK12" s="12"/>
      <c r="BL12" s="7"/>
      <c r="BM12" s="47"/>
      <c r="BN12" s="1"/>
      <c r="BO12" s="1"/>
      <c r="BQ12" s="48"/>
    </row>
    <row r="13" spans="2:69" ht="12" customHeight="1" x14ac:dyDescent="0.25">
      <c r="B13" s="8"/>
      <c r="C13" s="9"/>
      <c r="D13" s="9"/>
      <c r="E13" s="10"/>
      <c r="F13" s="9"/>
      <c r="G13" s="9"/>
      <c r="H13" s="9"/>
      <c r="I13" s="9"/>
      <c r="J13" s="9"/>
      <c r="K13" s="9"/>
      <c r="L13" s="7"/>
      <c r="M13" s="7"/>
      <c r="N13" s="7"/>
      <c r="O13" s="11"/>
      <c r="P13" s="9"/>
      <c r="Q13" s="9"/>
      <c r="R13" s="9"/>
      <c r="S13" s="9"/>
      <c r="T13" s="16"/>
      <c r="U13" s="85">
        <f>Z40</f>
        <v>0.98</v>
      </c>
      <c r="V13" s="86"/>
      <c r="W13" s="87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67">
        <v>2</v>
      </c>
      <c r="AJ13" s="17"/>
      <c r="AK13" s="9"/>
      <c r="AL13" s="9"/>
      <c r="AM13" s="9"/>
      <c r="AN13" s="9"/>
      <c r="AO13" s="9"/>
      <c r="AP13" s="9"/>
      <c r="AQ13" s="10"/>
      <c r="AR13" s="9"/>
      <c r="AS13" s="9"/>
      <c r="AT13" s="9"/>
      <c r="AU13" s="9"/>
      <c r="AV13" s="9"/>
      <c r="AW13" s="9"/>
      <c r="AX13" s="9"/>
      <c r="AY13" s="11"/>
      <c r="AZ13" s="9"/>
      <c r="BA13" s="9"/>
      <c r="BB13" s="9"/>
      <c r="BC13" s="9"/>
      <c r="BD13" s="9"/>
      <c r="BE13" s="14">
        <f t="shared" ca="1" si="2"/>
        <v>1</v>
      </c>
      <c r="BF13" s="9"/>
      <c r="BG13" s="9"/>
      <c r="BH13" s="9"/>
      <c r="BI13" s="9"/>
      <c r="BJ13" s="67">
        <v>4</v>
      </c>
      <c r="BK13" s="12"/>
      <c r="BL13" s="7"/>
      <c r="BM13" s="49"/>
      <c r="BO13" s="1"/>
      <c r="BQ13" s="48"/>
    </row>
    <row r="14" spans="2:69" ht="12" customHeight="1" x14ac:dyDescent="0.25">
      <c r="B14" s="8"/>
      <c r="C14" s="9"/>
      <c r="D14" s="9"/>
      <c r="E14" s="10"/>
      <c r="F14" s="9"/>
      <c r="G14" s="9"/>
      <c r="H14" s="9"/>
      <c r="I14" s="9"/>
      <c r="J14" s="9"/>
      <c r="K14" s="9"/>
      <c r="L14" s="121">
        <f>V37</f>
        <v>2500</v>
      </c>
      <c r="M14" s="122"/>
      <c r="N14" s="123"/>
      <c r="O14" s="11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10"/>
      <c r="AR14" s="9"/>
      <c r="AS14" s="9"/>
      <c r="AT14" s="9"/>
      <c r="AU14" s="9"/>
      <c r="AV14" s="9"/>
      <c r="AW14" s="9"/>
      <c r="AX14" s="9"/>
      <c r="AY14" s="13"/>
      <c r="AZ14" s="13"/>
      <c r="BA14" s="9"/>
      <c r="BB14" s="9"/>
      <c r="BC14" s="9"/>
      <c r="BD14" s="9"/>
      <c r="BE14" s="14">
        <f t="shared" ca="1" si="2"/>
        <v>0</v>
      </c>
      <c r="BF14" s="9"/>
      <c r="BG14" s="9"/>
      <c r="BH14" s="9"/>
      <c r="BI14" s="9"/>
      <c r="BJ14" s="9"/>
      <c r="BK14" s="12"/>
      <c r="BL14" s="7"/>
      <c r="BM14" s="50"/>
      <c r="BN14" s="51"/>
      <c r="BO14" s="51"/>
      <c r="BP14" s="52"/>
      <c r="BQ14" s="53"/>
    </row>
    <row r="15" spans="2:69" ht="12" customHeight="1" x14ac:dyDescent="0.25">
      <c r="B15" s="8"/>
      <c r="C15" s="9"/>
      <c r="D15" s="9"/>
      <c r="E15" s="67">
        <v>1</v>
      </c>
      <c r="F15" s="15"/>
      <c r="G15" s="15"/>
      <c r="H15" s="15"/>
      <c r="I15" s="15"/>
      <c r="J15" s="15"/>
      <c r="K15" s="15"/>
      <c r="L15" s="15"/>
      <c r="M15" s="15"/>
      <c r="N15" s="15"/>
      <c r="O15" s="17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10"/>
      <c r="AR15" s="9"/>
      <c r="AS15" s="9"/>
      <c r="AT15" s="9"/>
      <c r="AU15" s="9"/>
      <c r="AV15" s="9"/>
      <c r="AW15" s="14"/>
      <c r="AX15" s="14"/>
      <c r="AY15" s="14"/>
      <c r="AZ15" s="14"/>
      <c r="BA15" s="14"/>
      <c r="BB15" s="14"/>
      <c r="BC15" s="14">
        <f t="shared" ref="BC15:BD15" ca="1" si="5">RANDBETWEEN(0,1)</f>
        <v>1</v>
      </c>
      <c r="BD15" s="14">
        <f t="shared" ca="1" si="5"/>
        <v>1</v>
      </c>
      <c r="BE15" s="14">
        <f t="shared" ca="1" si="2"/>
        <v>0</v>
      </c>
      <c r="BF15" s="9"/>
      <c r="BG15" s="9"/>
      <c r="BH15" s="9"/>
      <c r="BI15" s="9"/>
      <c r="BJ15" s="9"/>
      <c r="BK15" s="12"/>
      <c r="BL15" s="7"/>
      <c r="BM15" s="55"/>
      <c r="BN15" s="23"/>
      <c r="BO15" s="23"/>
      <c r="BP15" s="23"/>
      <c r="BQ15" s="37"/>
    </row>
    <row r="16" spans="2:69" ht="12" customHeight="1" x14ac:dyDescent="0.2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10"/>
      <c r="AR16" s="88">
        <f>V41</f>
        <v>3.2000000000000001E-2</v>
      </c>
      <c r="AS16" s="89"/>
      <c r="AT16" s="90"/>
      <c r="AU16" s="9"/>
      <c r="AV16" s="9"/>
      <c r="AW16" s="9"/>
      <c r="AX16" s="9"/>
      <c r="AY16" s="15"/>
      <c r="AZ16" s="15"/>
      <c r="BA16" s="9"/>
      <c r="BB16" s="9"/>
      <c r="BC16" s="14">
        <f ca="1">RANDBETWEEN(0,1)</f>
        <v>0</v>
      </c>
      <c r="BD16" s="9"/>
      <c r="BE16" s="14"/>
      <c r="BF16" s="9"/>
      <c r="BG16" s="9"/>
      <c r="BH16" s="9"/>
      <c r="BI16" s="9"/>
      <c r="BJ16" s="9"/>
      <c r="BK16" s="12"/>
      <c r="BL16" s="7"/>
      <c r="BM16" s="56"/>
      <c r="BN16" s="7"/>
      <c r="BO16" s="7"/>
      <c r="BP16" s="7"/>
      <c r="BQ16" s="57"/>
    </row>
    <row r="17" spans="2:69" ht="12" customHeight="1" x14ac:dyDescent="0.25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10"/>
      <c r="AR17" s="82">
        <f>(U12-(U12*AR16))*AR18</f>
        <v>2151.6341000000002</v>
      </c>
      <c r="AS17" s="83"/>
      <c r="AT17" s="84"/>
      <c r="AU17" s="9"/>
      <c r="AV17" s="9"/>
      <c r="AW17" s="9"/>
      <c r="AX17" s="9"/>
      <c r="AY17" s="11"/>
      <c r="AZ17" s="9"/>
      <c r="BA17" s="9"/>
      <c r="BB17" s="9"/>
      <c r="BC17" s="14">
        <f t="shared" ref="BC17:BC32" ca="1" si="6">RANDBETWEEN(0,1)</f>
        <v>1</v>
      </c>
      <c r="BD17" s="9"/>
      <c r="BE17" s="9"/>
      <c r="BF17" s="9"/>
      <c r="BG17" s="9"/>
      <c r="BH17" s="9"/>
      <c r="BI17" s="9"/>
      <c r="BJ17" s="9"/>
      <c r="BK17" s="12"/>
      <c r="BL17" s="7"/>
      <c r="BM17" s="56"/>
      <c r="BN17" s="7"/>
      <c r="BO17" s="7"/>
      <c r="BP17" s="7"/>
      <c r="BQ17" s="57"/>
    </row>
    <row r="18" spans="2:69" ht="12" customHeight="1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16"/>
      <c r="AR18" s="85">
        <f>Z41</f>
        <v>0.95</v>
      </c>
      <c r="AS18" s="86"/>
      <c r="AT18" s="87"/>
      <c r="AU18" s="15"/>
      <c r="AV18" s="15"/>
      <c r="AW18" s="67">
        <v>3</v>
      </c>
      <c r="AX18" s="15"/>
      <c r="AY18" s="15"/>
      <c r="AZ18" s="10"/>
      <c r="BA18" s="9"/>
      <c r="BB18" s="9"/>
      <c r="BC18" s="14">
        <f t="shared" ca="1" si="6"/>
        <v>1</v>
      </c>
      <c r="BD18" s="9"/>
      <c r="BE18" s="9"/>
      <c r="BF18" s="9"/>
      <c r="BG18" s="9"/>
      <c r="BH18" s="9"/>
      <c r="BI18" s="9"/>
      <c r="BJ18" s="9"/>
      <c r="BK18" s="12"/>
      <c r="BL18" s="7"/>
      <c r="BM18" s="56"/>
      <c r="BN18" s="7"/>
      <c r="BO18" s="7"/>
      <c r="BP18" s="7"/>
      <c r="BQ18" s="57"/>
    </row>
    <row r="19" spans="2:69" ht="12" customHeight="1" x14ac:dyDescent="0.2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10"/>
      <c r="BA19" s="9"/>
      <c r="BB19" s="9"/>
      <c r="BC19" s="14">
        <f t="shared" ca="1" si="6"/>
        <v>0</v>
      </c>
      <c r="BD19" s="9"/>
      <c r="BE19" s="9"/>
      <c r="BF19" s="9"/>
      <c r="BG19" s="9"/>
      <c r="BH19" s="9"/>
      <c r="BI19" s="9"/>
      <c r="BJ19" s="9"/>
      <c r="BK19" s="12"/>
      <c r="BL19" s="7"/>
      <c r="BM19" s="56"/>
      <c r="BN19" s="7"/>
      <c r="BO19" s="7"/>
      <c r="BP19" s="7"/>
      <c r="BQ19" s="57"/>
    </row>
    <row r="20" spans="2:69" ht="12" customHeight="1" x14ac:dyDescent="0.25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10"/>
      <c r="BA20" s="9"/>
      <c r="BB20" s="9"/>
      <c r="BC20" s="14">
        <f t="shared" ca="1" si="6"/>
        <v>0</v>
      </c>
      <c r="BD20" s="9"/>
      <c r="BE20" s="9"/>
      <c r="BF20" s="9"/>
      <c r="BG20" s="88">
        <f>V42</f>
        <v>2.3E-2</v>
      </c>
      <c r="BH20" s="89"/>
      <c r="BI20" s="90"/>
      <c r="BJ20" s="9"/>
      <c r="BK20" s="12"/>
      <c r="BL20" s="7"/>
      <c r="BM20" s="10"/>
      <c r="BN20" s="9"/>
      <c r="BO20" s="9"/>
      <c r="BP20" s="7"/>
      <c r="BQ20" s="57"/>
    </row>
    <row r="21" spans="2:69" ht="12" customHeight="1" x14ac:dyDescent="0.25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10"/>
      <c r="BA21" s="9"/>
      <c r="BB21" s="9"/>
      <c r="BC21" s="14">
        <f t="shared" ca="1" si="6"/>
        <v>0</v>
      </c>
      <c r="BD21" s="9"/>
      <c r="BE21" s="9"/>
      <c r="BF21" s="9"/>
      <c r="BG21" s="82">
        <f>(AR17-(AR17*BG20))*BG22</f>
        <v>1807.8460035020003</v>
      </c>
      <c r="BH21" s="83"/>
      <c r="BI21" s="84"/>
      <c r="BJ21" s="9"/>
      <c r="BK21" s="12"/>
      <c r="BL21" s="7"/>
      <c r="BM21" s="56"/>
      <c r="BN21" s="7"/>
      <c r="BO21" s="7"/>
      <c r="BP21" s="7"/>
      <c r="BQ21" s="57"/>
    </row>
    <row r="22" spans="2:69" ht="12" customHeight="1" x14ac:dyDescent="0.25">
      <c r="B22" s="9"/>
      <c r="C22" s="7"/>
      <c r="D22" s="7"/>
      <c r="E22" s="7"/>
      <c r="F22" s="7"/>
      <c r="G22" s="10"/>
      <c r="H22" s="9"/>
      <c r="I22" s="9"/>
      <c r="J22" s="9"/>
      <c r="K22" s="9"/>
      <c r="L22" s="9"/>
      <c r="M22" s="9"/>
      <c r="N22" s="9"/>
      <c r="O22" s="18"/>
      <c r="P22" s="13" t="s">
        <v>22</v>
      </c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16"/>
      <c r="BA22" s="15"/>
      <c r="BB22" s="10"/>
      <c r="BC22" s="14">
        <f t="shared" ca="1" si="6"/>
        <v>0</v>
      </c>
      <c r="BD22" s="11"/>
      <c r="BE22" s="15"/>
      <c r="BF22" s="15"/>
      <c r="BG22" s="85">
        <f>Z42</f>
        <v>0.86</v>
      </c>
      <c r="BH22" s="86"/>
      <c r="BI22" s="87"/>
      <c r="BJ22" s="15"/>
      <c r="BK22" s="20"/>
      <c r="BL22" s="7"/>
      <c r="BM22" s="56"/>
      <c r="BN22" s="7"/>
      <c r="BO22" s="7"/>
      <c r="BP22" s="7"/>
      <c r="BQ22" s="57"/>
    </row>
    <row r="23" spans="2:69" ht="12" customHeight="1" x14ac:dyDescent="0.25">
      <c r="B23" s="8"/>
      <c r="C23" s="7"/>
      <c r="D23" s="7"/>
      <c r="E23" s="7"/>
      <c r="F23" s="7"/>
      <c r="G23" s="18"/>
      <c r="H23" s="13"/>
      <c r="I23" s="13"/>
      <c r="J23" s="13"/>
      <c r="K23" s="13"/>
      <c r="L23" s="13"/>
      <c r="M23" s="13"/>
      <c r="N23" s="19"/>
      <c r="O23" s="10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11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10"/>
      <c r="BC23" s="14">
        <f t="shared" ca="1" si="6"/>
        <v>1</v>
      </c>
      <c r="BD23" s="11"/>
      <c r="BE23" s="9"/>
      <c r="BF23" s="9"/>
      <c r="BG23" s="9"/>
      <c r="BH23" s="9"/>
      <c r="BI23" s="9"/>
      <c r="BJ23" s="9"/>
      <c r="BK23" s="12"/>
      <c r="BL23" s="7"/>
      <c r="BM23" s="56"/>
      <c r="BN23" s="7"/>
      <c r="BO23" s="7"/>
      <c r="BP23" s="7"/>
      <c r="BQ23" s="57"/>
    </row>
    <row r="24" spans="2:69" ht="12" customHeight="1" x14ac:dyDescent="0.25">
      <c r="B24" s="8"/>
      <c r="C24" s="21"/>
      <c r="D24" s="21"/>
      <c r="E24" s="7"/>
      <c r="F24" s="7"/>
      <c r="G24" s="9"/>
      <c r="H24" s="9"/>
      <c r="I24" s="14">
        <f t="shared" ref="I24:U31" ca="1" si="7">RANDBETWEEN(0,1)</f>
        <v>0</v>
      </c>
      <c r="J24" s="14">
        <f t="shared" ca="1" si="7"/>
        <v>0</v>
      </c>
      <c r="K24" s="14">
        <f t="shared" ca="1" si="7"/>
        <v>0</v>
      </c>
      <c r="L24" s="14">
        <f t="shared" ca="1" si="7"/>
        <v>0</v>
      </c>
      <c r="M24" s="14">
        <f t="shared" ca="1" si="7"/>
        <v>0</v>
      </c>
      <c r="N24" s="14">
        <f t="shared" ca="1" si="7"/>
        <v>1</v>
      </c>
      <c r="O24" s="14">
        <f t="shared" ca="1" si="7"/>
        <v>0</v>
      </c>
      <c r="P24" s="14">
        <f t="shared" ca="1" si="7"/>
        <v>0</v>
      </c>
      <c r="Q24" s="14">
        <f t="shared" ca="1" si="7"/>
        <v>0</v>
      </c>
      <c r="R24" s="14">
        <f t="shared" ca="1" si="7"/>
        <v>1</v>
      </c>
      <c r="S24" s="14">
        <f t="shared" ca="1" si="7"/>
        <v>1</v>
      </c>
      <c r="T24" s="14">
        <f t="shared" ca="1" si="7"/>
        <v>0</v>
      </c>
      <c r="U24" s="14">
        <f t="shared" ca="1" si="7"/>
        <v>0</v>
      </c>
      <c r="V24" s="9"/>
      <c r="W24" s="9"/>
      <c r="X24" s="9"/>
      <c r="Y24" s="9"/>
      <c r="Z24" s="9"/>
      <c r="AA24" s="11"/>
      <c r="AB24" s="9"/>
      <c r="AC24" s="18"/>
      <c r="AD24" s="13"/>
      <c r="AE24" s="13" t="s">
        <v>23</v>
      </c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14">
        <f t="shared" ca="1" si="6"/>
        <v>0</v>
      </c>
      <c r="BD24" s="9"/>
      <c r="BE24" s="9"/>
      <c r="BF24" s="9"/>
      <c r="BG24" s="9"/>
      <c r="BH24" s="9"/>
      <c r="BI24" s="9"/>
      <c r="BJ24" s="9"/>
      <c r="BK24" s="12"/>
      <c r="BL24" s="7"/>
      <c r="BM24" s="56"/>
      <c r="BN24" s="7"/>
      <c r="BO24" s="7"/>
      <c r="BP24" s="7"/>
      <c r="BQ24" s="57"/>
    </row>
    <row r="25" spans="2:69" ht="12" customHeight="1" x14ac:dyDescent="0.25">
      <c r="B25" s="8"/>
      <c r="C25" s="9"/>
      <c r="D25" s="10"/>
      <c r="E25" s="9"/>
      <c r="F25" s="9"/>
      <c r="G25" s="9"/>
      <c r="H25" s="9"/>
      <c r="I25" s="14">
        <f t="shared" ca="1" si="7"/>
        <v>0</v>
      </c>
      <c r="J25" s="9"/>
      <c r="K25" s="7"/>
      <c r="L25" s="7"/>
      <c r="M25" s="7"/>
      <c r="N25" s="7"/>
      <c r="O25" s="7"/>
      <c r="P25" s="7"/>
      <c r="Q25" s="7"/>
      <c r="R25" s="7"/>
      <c r="S25" s="7"/>
      <c r="T25" s="7"/>
      <c r="U25" s="14">
        <f t="shared" ca="1" si="7"/>
        <v>0</v>
      </c>
      <c r="V25" s="9"/>
      <c r="W25" s="9"/>
      <c r="X25" s="9"/>
      <c r="Y25" s="9"/>
      <c r="Z25" s="9"/>
      <c r="AA25" s="11"/>
      <c r="AB25" s="9"/>
      <c r="AC25" s="10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88">
        <f>V44</f>
        <v>0.02</v>
      </c>
      <c r="AQ25" s="89"/>
      <c r="AR25" s="90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14">
        <f t="shared" ca="1" si="6"/>
        <v>1</v>
      </c>
      <c r="BD25" s="9"/>
      <c r="BE25" s="9"/>
      <c r="BF25" s="9"/>
      <c r="BG25" s="9"/>
      <c r="BH25" s="9"/>
      <c r="BI25" s="9"/>
      <c r="BJ25" s="9"/>
      <c r="BK25" s="12"/>
      <c r="BL25" s="7"/>
      <c r="BM25" s="56"/>
      <c r="BN25" s="7"/>
      <c r="BO25" s="7"/>
      <c r="BP25" s="7"/>
      <c r="BQ25" s="57"/>
    </row>
    <row r="26" spans="2:69" ht="12" customHeight="1" x14ac:dyDescent="0.25">
      <c r="B26" s="8"/>
      <c r="C26" s="9"/>
      <c r="D26" s="10"/>
      <c r="E26" s="9"/>
      <c r="F26" s="9"/>
      <c r="G26" s="9"/>
      <c r="H26" s="9"/>
      <c r="I26" s="14">
        <f t="shared" ca="1" si="7"/>
        <v>1</v>
      </c>
      <c r="J26" s="9"/>
      <c r="K26" s="9"/>
      <c r="L26" s="9"/>
      <c r="M26" s="9"/>
      <c r="N26" s="15"/>
      <c r="O26" s="11"/>
      <c r="P26" s="88">
        <f>V46</f>
        <v>5.0000000000000001E-3</v>
      </c>
      <c r="Q26" s="89"/>
      <c r="R26" s="90"/>
      <c r="S26" s="9"/>
      <c r="T26" s="9"/>
      <c r="U26" s="14">
        <f t="shared" ca="1" si="7"/>
        <v>0</v>
      </c>
      <c r="V26" s="9"/>
      <c r="W26" s="9"/>
      <c r="X26" s="9"/>
      <c r="Y26" s="9"/>
      <c r="Z26" s="9"/>
      <c r="AA26" s="11"/>
      <c r="AB26" s="9"/>
      <c r="AC26" s="7"/>
      <c r="AD26" s="7"/>
      <c r="AE26" s="7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82">
        <f>(BG29-(BG29*AP25))*AP27</f>
        <v>1579.8534241804809</v>
      </c>
      <c r="AQ26" s="83"/>
      <c r="AR26" s="84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14">
        <f t="shared" ca="1" si="6"/>
        <v>1</v>
      </c>
      <c r="BD26" s="9"/>
      <c r="BE26" s="9"/>
      <c r="BF26" s="9"/>
      <c r="BG26" s="9"/>
      <c r="BH26" s="9"/>
      <c r="BI26" s="9"/>
      <c r="BJ26" s="9"/>
      <c r="BK26" s="12"/>
      <c r="BL26" s="7"/>
      <c r="BM26" s="56"/>
      <c r="BN26" s="7"/>
      <c r="BO26" s="7"/>
      <c r="BP26" s="7"/>
      <c r="BQ26" s="57"/>
    </row>
    <row r="27" spans="2:69" ht="12" customHeight="1" x14ac:dyDescent="0.25">
      <c r="B27" s="8"/>
      <c r="C27" s="9"/>
      <c r="D27" s="10"/>
      <c r="E27" s="9"/>
      <c r="F27" s="9"/>
      <c r="G27" s="9"/>
      <c r="H27" s="9"/>
      <c r="I27" s="14">
        <f t="shared" ca="1" si="7"/>
        <v>0</v>
      </c>
      <c r="J27" s="9"/>
      <c r="K27" s="9"/>
      <c r="L27" s="9"/>
      <c r="M27" s="9"/>
      <c r="N27" s="11"/>
      <c r="O27" s="10"/>
      <c r="P27" s="82">
        <f>(O32-(O32*P26))*P28</f>
        <v>1367.9891752957055</v>
      </c>
      <c r="Q27" s="83"/>
      <c r="R27" s="84"/>
      <c r="S27" s="9"/>
      <c r="T27" s="9"/>
      <c r="U27" s="14">
        <f t="shared" ca="1" si="7"/>
        <v>0</v>
      </c>
      <c r="V27" s="9"/>
      <c r="W27" s="9"/>
      <c r="X27" s="9"/>
      <c r="Y27" s="9"/>
      <c r="Z27" s="9"/>
      <c r="AA27" s="11"/>
      <c r="AB27" s="9"/>
      <c r="AC27" s="7"/>
      <c r="AD27" s="7"/>
      <c r="AE27" s="7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85">
        <f>Z44</f>
        <v>0.98</v>
      </c>
      <c r="AQ27" s="86"/>
      <c r="AR27" s="87"/>
      <c r="AS27" s="9"/>
      <c r="AT27" s="9"/>
      <c r="AU27" s="9"/>
      <c r="AV27" s="9"/>
      <c r="AW27" s="9"/>
      <c r="AX27" s="9"/>
      <c r="AY27" s="9"/>
      <c r="AZ27" s="9"/>
      <c r="BA27" s="9"/>
      <c r="BB27" s="10"/>
      <c r="BC27" s="14">
        <f t="shared" ca="1" si="6"/>
        <v>0</v>
      </c>
      <c r="BD27" s="11"/>
      <c r="BE27" s="9"/>
      <c r="BF27" s="9"/>
      <c r="BG27" s="9"/>
      <c r="BH27" s="9"/>
      <c r="BI27" s="9"/>
      <c r="BJ27" s="9"/>
      <c r="BK27" s="12"/>
      <c r="BL27" s="7"/>
      <c r="BM27" s="56"/>
      <c r="BN27" s="7"/>
      <c r="BO27" s="7"/>
      <c r="BP27" s="7"/>
      <c r="BQ27" s="57"/>
    </row>
    <row r="28" spans="2:69" ht="12" customHeight="1" x14ac:dyDescent="0.25">
      <c r="B28" s="8"/>
      <c r="C28" s="9"/>
      <c r="D28" s="10"/>
      <c r="E28" s="9"/>
      <c r="F28" s="9"/>
      <c r="G28" s="9"/>
      <c r="H28" s="9"/>
      <c r="I28" s="14">
        <f t="shared" ca="1" si="7"/>
        <v>1</v>
      </c>
      <c r="J28" s="9"/>
      <c r="K28" s="9"/>
      <c r="L28" s="9"/>
      <c r="M28" s="9"/>
      <c r="N28" s="11"/>
      <c r="O28" s="16"/>
      <c r="P28" s="85">
        <f>Z46</f>
        <v>0.93</v>
      </c>
      <c r="Q28" s="86"/>
      <c r="R28" s="87"/>
      <c r="S28" s="15"/>
      <c r="T28" s="10"/>
      <c r="U28" s="14">
        <f t="shared" ca="1" si="7"/>
        <v>0</v>
      </c>
      <c r="V28" s="11"/>
      <c r="W28" s="15"/>
      <c r="X28" s="15"/>
      <c r="Y28" s="15"/>
      <c r="Z28" s="67">
        <v>8</v>
      </c>
      <c r="AA28" s="17"/>
      <c r="AB28" s="9"/>
      <c r="AC28" s="10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11"/>
      <c r="AS28" s="9"/>
      <c r="AT28" s="9"/>
      <c r="AU28" s="18"/>
      <c r="AV28" s="13"/>
      <c r="AW28" s="13"/>
      <c r="AX28" s="13"/>
      <c r="AY28" s="13"/>
      <c r="AZ28" s="13"/>
      <c r="BA28" s="13"/>
      <c r="BB28" s="10"/>
      <c r="BC28" s="14">
        <f t="shared" ca="1" si="6"/>
        <v>1</v>
      </c>
      <c r="BD28" s="11"/>
      <c r="BE28" s="13"/>
      <c r="BF28" s="13"/>
      <c r="BG28" s="88">
        <f>V43</f>
        <v>3.2000000000000001E-2</v>
      </c>
      <c r="BH28" s="89"/>
      <c r="BI28" s="90"/>
      <c r="BJ28" s="13"/>
      <c r="BK28" s="22"/>
      <c r="BL28" s="7"/>
      <c r="BM28" s="56"/>
      <c r="BN28" s="7"/>
      <c r="BO28" s="7"/>
      <c r="BP28" s="7"/>
      <c r="BQ28" s="57"/>
    </row>
    <row r="29" spans="2:69" ht="12" customHeight="1" x14ac:dyDescent="0.25">
      <c r="B29" s="8"/>
      <c r="C29" s="9"/>
      <c r="D29" s="10"/>
      <c r="E29" s="9"/>
      <c r="F29" s="9"/>
      <c r="G29" s="9"/>
      <c r="H29" s="9"/>
      <c r="I29" s="14">
        <f t="shared" ca="1" si="7"/>
        <v>0</v>
      </c>
      <c r="J29" s="9"/>
      <c r="K29" s="9"/>
      <c r="L29" s="9"/>
      <c r="M29" s="9"/>
      <c r="N29" s="11"/>
      <c r="O29" s="18"/>
      <c r="P29" s="13"/>
      <c r="Q29" s="13"/>
      <c r="R29" s="13"/>
      <c r="S29" s="13"/>
      <c r="T29" s="10"/>
      <c r="U29" s="14">
        <f t="shared" ca="1" si="7"/>
        <v>0</v>
      </c>
      <c r="V29" s="11"/>
      <c r="W29" s="13"/>
      <c r="X29" s="13"/>
      <c r="Y29" s="13"/>
      <c r="Z29" s="9"/>
      <c r="AA29" s="13"/>
      <c r="AB29" s="19"/>
      <c r="AC29" s="10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23"/>
      <c r="AS29" s="23"/>
      <c r="AT29" s="23"/>
      <c r="AU29" s="23"/>
      <c r="AV29" s="9"/>
      <c r="AW29" s="9"/>
      <c r="AX29" s="9"/>
      <c r="AY29" s="9"/>
      <c r="AZ29" s="9"/>
      <c r="BA29" s="9"/>
      <c r="BB29" s="9"/>
      <c r="BC29" s="14">
        <f t="shared" ca="1" si="6"/>
        <v>1</v>
      </c>
      <c r="BD29" s="9"/>
      <c r="BE29" s="9"/>
      <c r="BF29" s="9"/>
      <c r="BG29" s="82">
        <f>(BG21-(BG21*BG28))*BG30</f>
        <v>1644.99523550654</v>
      </c>
      <c r="BH29" s="83"/>
      <c r="BI29" s="84"/>
      <c r="BJ29" s="9"/>
      <c r="BK29" s="12"/>
      <c r="BL29" s="7"/>
      <c r="BM29" s="56"/>
      <c r="BN29" s="7"/>
      <c r="BO29" s="7"/>
      <c r="BP29" s="7"/>
      <c r="BQ29" s="57"/>
    </row>
    <row r="30" spans="2:69" ht="12" customHeight="1" x14ac:dyDescent="0.25">
      <c r="B30" s="8"/>
      <c r="C30" s="9"/>
      <c r="D30" s="10"/>
      <c r="E30" s="9"/>
      <c r="F30" s="9"/>
      <c r="G30" s="9"/>
      <c r="H30" s="9"/>
      <c r="I30" s="14">
        <f t="shared" ca="1" si="7"/>
        <v>1</v>
      </c>
      <c r="J30" s="9"/>
      <c r="K30" s="9"/>
      <c r="L30" s="9"/>
      <c r="M30" s="9"/>
      <c r="N30" s="11"/>
      <c r="O30" s="10"/>
      <c r="P30" s="9"/>
      <c r="Q30" s="9"/>
      <c r="R30" s="9"/>
      <c r="S30" s="9"/>
      <c r="T30" s="9"/>
      <c r="U30" s="14">
        <f t="shared" ca="1" si="7"/>
        <v>1</v>
      </c>
      <c r="V30" s="9"/>
      <c r="W30" s="9"/>
      <c r="X30" s="9"/>
      <c r="Y30" s="9"/>
      <c r="Z30" s="9"/>
      <c r="AA30" s="9"/>
      <c r="AB30" s="11"/>
      <c r="AC30" s="10"/>
      <c r="AD30" s="9"/>
      <c r="AE30" s="9"/>
      <c r="AF30" s="9"/>
      <c r="AG30" s="9"/>
      <c r="AH30" s="9"/>
      <c r="AI30" s="14">
        <f t="shared" ref="AI30:BB30" ca="1" si="8">RANDBETWEEN(0,1)</f>
        <v>1</v>
      </c>
      <c r="AJ30" s="14">
        <f t="shared" ca="1" si="8"/>
        <v>0</v>
      </c>
      <c r="AK30" s="14">
        <f t="shared" ca="1" si="8"/>
        <v>1</v>
      </c>
      <c r="AL30" s="14">
        <f t="shared" ca="1" si="8"/>
        <v>1</v>
      </c>
      <c r="AM30" s="14">
        <f t="shared" ca="1" si="8"/>
        <v>0</v>
      </c>
      <c r="AN30" s="14">
        <f t="shared" ca="1" si="8"/>
        <v>1</v>
      </c>
      <c r="AO30" s="14">
        <f t="shared" ca="1" si="8"/>
        <v>1</v>
      </c>
      <c r="AP30" s="14">
        <f t="shared" ca="1" si="8"/>
        <v>1</v>
      </c>
      <c r="AQ30" s="14">
        <f t="shared" ca="1" si="8"/>
        <v>1</v>
      </c>
      <c r="AR30" s="14">
        <f t="shared" ca="1" si="8"/>
        <v>0</v>
      </c>
      <c r="AS30" s="14">
        <f t="shared" ca="1" si="8"/>
        <v>1</v>
      </c>
      <c r="AT30" s="14">
        <f t="shared" ca="1" si="8"/>
        <v>1</v>
      </c>
      <c r="AU30" s="14">
        <f t="shared" ca="1" si="8"/>
        <v>0</v>
      </c>
      <c r="AV30" s="14">
        <f t="shared" ca="1" si="8"/>
        <v>1</v>
      </c>
      <c r="AW30" s="14">
        <f t="shared" ca="1" si="8"/>
        <v>1</v>
      </c>
      <c r="AX30" s="14">
        <f t="shared" ca="1" si="8"/>
        <v>1</v>
      </c>
      <c r="AY30" s="14">
        <f t="shared" ca="1" si="8"/>
        <v>1</v>
      </c>
      <c r="AZ30" s="14">
        <f t="shared" ca="1" si="8"/>
        <v>0</v>
      </c>
      <c r="BA30" s="14">
        <f t="shared" ca="1" si="8"/>
        <v>1</v>
      </c>
      <c r="BB30" s="14">
        <f t="shared" ca="1" si="8"/>
        <v>0</v>
      </c>
      <c r="BC30" s="14">
        <f t="shared" ca="1" si="6"/>
        <v>1</v>
      </c>
      <c r="BD30" s="9"/>
      <c r="BE30" s="9"/>
      <c r="BF30" s="9"/>
      <c r="BG30" s="85">
        <f>Z43</f>
        <v>0.94</v>
      </c>
      <c r="BH30" s="86"/>
      <c r="BI30" s="87"/>
      <c r="BJ30" s="9"/>
      <c r="BK30" s="12"/>
      <c r="BL30" s="7"/>
      <c r="BM30" s="56"/>
      <c r="BN30" s="7"/>
      <c r="BO30" s="7"/>
      <c r="BP30" s="7"/>
      <c r="BQ30" s="57"/>
    </row>
    <row r="31" spans="2:69" ht="12" customHeight="1" x14ac:dyDescent="0.25">
      <c r="B31" s="8"/>
      <c r="C31" s="9"/>
      <c r="D31" s="10"/>
      <c r="E31" s="9"/>
      <c r="F31" s="9"/>
      <c r="G31" s="9"/>
      <c r="H31" s="9"/>
      <c r="I31" s="9"/>
      <c r="J31" s="9"/>
      <c r="K31" s="9"/>
      <c r="L31" s="9"/>
      <c r="M31" s="9"/>
      <c r="N31" s="11"/>
      <c r="O31" s="88">
        <f>V45</f>
        <v>1.4999999999999999E-2</v>
      </c>
      <c r="P31" s="89"/>
      <c r="Q31" s="90"/>
      <c r="R31" s="9"/>
      <c r="S31" s="9"/>
      <c r="T31" s="9"/>
      <c r="U31" s="14">
        <f t="shared" ca="1" si="7"/>
        <v>1</v>
      </c>
      <c r="V31" s="9"/>
      <c r="W31" s="9"/>
      <c r="X31" s="9"/>
      <c r="Y31" s="9"/>
      <c r="Z31" s="9"/>
      <c r="AA31" s="9"/>
      <c r="AB31" s="13"/>
      <c r="AC31" s="13"/>
      <c r="AD31" s="9"/>
      <c r="AE31" s="9"/>
      <c r="AF31" s="9"/>
      <c r="AG31" s="9"/>
      <c r="AH31" s="9"/>
      <c r="AI31" s="14">
        <f ca="1">RANDBETWEEN(0,1)</f>
        <v>0</v>
      </c>
      <c r="AJ31" s="9"/>
      <c r="AK31" s="9"/>
      <c r="AL31" s="9"/>
      <c r="AM31" s="9"/>
      <c r="AN31" s="9"/>
      <c r="AO31" s="9"/>
      <c r="AP31" s="9"/>
      <c r="AQ31" s="9"/>
      <c r="AR31" s="21"/>
      <c r="AS31" s="21"/>
      <c r="AT31" s="21"/>
      <c r="AU31" s="21"/>
      <c r="AV31" s="9"/>
      <c r="AW31" s="9"/>
      <c r="AX31" s="9"/>
      <c r="AY31" s="9"/>
      <c r="AZ31" s="9"/>
      <c r="BA31" s="9"/>
      <c r="BB31" s="9"/>
      <c r="BC31" s="14">
        <f t="shared" ca="1" si="6"/>
        <v>1</v>
      </c>
      <c r="BD31" s="9"/>
      <c r="BE31" s="9"/>
      <c r="BF31" s="9"/>
      <c r="BG31" s="9"/>
      <c r="BH31" s="9"/>
      <c r="BI31" s="9"/>
      <c r="BJ31" s="9"/>
      <c r="BK31" s="12"/>
      <c r="BL31" s="7"/>
      <c r="BM31" s="56"/>
      <c r="BN31" s="7"/>
      <c r="BO31" s="7"/>
      <c r="BP31" s="7"/>
      <c r="BQ31" s="57"/>
    </row>
    <row r="32" spans="2:69" ht="12" customHeight="1" x14ac:dyDescent="0.25">
      <c r="B32" s="8"/>
      <c r="C32" s="9"/>
      <c r="D32" s="10"/>
      <c r="E32" s="9"/>
      <c r="F32" s="9"/>
      <c r="G32" s="9"/>
      <c r="H32" s="9"/>
      <c r="I32" s="9"/>
      <c r="J32" s="7"/>
      <c r="K32" s="7"/>
      <c r="L32" s="7"/>
      <c r="M32" s="9"/>
      <c r="N32" s="11"/>
      <c r="O32" s="82">
        <f>(AP26-(AP26*O31))*O33</f>
        <v>1478.3478416768851</v>
      </c>
      <c r="P32" s="83"/>
      <c r="Q32" s="84"/>
      <c r="R32" s="9"/>
      <c r="S32" s="9"/>
      <c r="T32" s="9"/>
      <c r="U32" s="14">
        <f t="shared" ref="U32:AI32" ca="1" si="9">RANDBETWEEN(0,1)</f>
        <v>0</v>
      </c>
      <c r="V32" s="14">
        <f t="shared" ca="1" si="9"/>
        <v>0</v>
      </c>
      <c r="W32" s="14">
        <f t="shared" ca="1" si="9"/>
        <v>1</v>
      </c>
      <c r="X32" s="14">
        <f t="shared" ca="1" si="9"/>
        <v>0</v>
      </c>
      <c r="Y32" s="14">
        <f t="shared" ca="1" si="9"/>
        <v>0</v>
      </c>
      <c r="Z32" s="14">
        <f t="shared" ca="1" si="9"/>
        <v>1</v>
      </c>
      <c r="AA32" s="14">
        <f t="shared" ca="1" si="9"/>
        <v>1</v>
      </c>
      <c r="AB32" s="14">
        <f t="shared" ca="1" si="9"/>
        <v>0</v>
      </c>
      <c r="AC32" s="14">
        <f t="shared" ca="1" si="9"/>
        <v>1</v>
      </c>
      <c r="AD32" s="14">
        <f t="shared" ca="1" si="9"/>
        <v>1</v>
      </c>
      <c r="AE32" s="14">
        <f t="shared" ca="1" si="9"/>
        <v>1</v>
      </c>
      <c r="AF32" s="14">
        <f t="shared" ca="1" si="9"/>
        <v>0</v>
      </c>
      <c r="AG32" s="14">
        <f t="shared" ca="1" si="9"/>
        <v>1</v>
      </c>
      <c r="AH32" s="14">
        <f t="shared" ca="1" si="9"/>
        <v>0</v>
      </c>
      <c r="AI32" s="14">
        <f t="shared" ca="1" si="9"/>
        <v>0</v>
      </c>
      <c r="AJ32" s="9"/>
      <c r="AK32" s="9"/>
      <c r="AL32" s="9"/>
      <c r="AM32" s="9"/>
      <c r="AN32" s="9"/>
      <c r="AO32" s="9"/>
      <c r="AP32" s="9"/>
      <c r="AQ32" s="9"/>
      <c r="AR32" s="11"/>
      <c r="AS32" s="9"/>
      <c r="AT32" s="9"/>
      <c r="AU32" s="10"/>
      <c r="AV32" s="9"/>
      <c r="AW32" s="9"/>
      <c r="AX32" s="9"/>
      <c r="AY32" s="9"/>
      <c r="AZ32" s="9"/>
      <c r="BA32" s="9"/>
      <c r="BB32" s="9"/>
      <c r="BC32" s="14">
        <f t="shared" ca="1" si="6"/>
        <v>1</v>
      </c>
      <c r="BD32" s="9"/>
      <c r="BE32" s="9"/>
      <c r="BF32" s="9"/>
      <c r="BG32" s="9"/>
      <c r="BH32" s="9"/>
      <c r="BI32" s="9"/>
      <c r="BJ32" s="9"/>
      <c r="BK32" s="12"/>
      <c r="BL32" s="7"/>
      <c r="BM32" s="56"/>
      <c r="BN32" s="7"/>
      <c r="BO32" s="7"/>
      <c r="BP32" s="7"/>
      <c r="BQ32" s="57"/>
    </row>
    <row r="33" spans="2:69" ht="12" customHeight="1" x14ac:dyDescent="0.25">
      <c r="B33" s="8"/>
      <c r="C33" s="9"/>
      <c r="D33" s="10"/>
      <c r="E33" s="9"/>
      <c r="F33" s="9"/>
      <c r="G33" s="9"/>
      <c r="H33" s="9"/>
      <c r="I33" s="9"/>
      <c r="J33" s="121">
        <f>P27</f>
        <v>1367.9891752957055</v>
      </c>
      <c r="K33" s="122"/>
      <c r="L33" s="123"/>
      <c r="M33" s="9"/>
      <c r="N33" s="11"/>
      <c r="O33" s="85">
        <f>Z45</f>
        <v>0.95</v>
      </c>
      <c r="P33" s="86"/>
      <c r="Q33" s="87"/>
      <c r="R33" s="9"/>
      <c r="S33" s="9"/>
      <c r="T33" s="9"/>
      <c r="U33" s="9"/>
      <c r="V33" s="9"/>
      <c r="W33" s="9"/>
      <c r="X33" s="9"/>
      <c r="Y33" s="9"/>
      <c r="Z33" s="9"/>
      <c r="AA33" s="9"/>
      <c r="AB33" s="15"/>
      <c r="AC33" s="15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11"/>
      <c r="AS33" s="9"/>
      <c r="AT33" s="9"/>
      <c r="AU33" s="10"/>
      <c r="AV33" s="9"/>
      <c r="AW33" s="9"/>
      <c r="AX33" s="9"/>
      <c r="AY33" s="9"/>
      <c r="AZ33" s="9"/>
      <c r="BA33" s="9"/>
      <c r="BB33" s="9"/>
      <c r="BC33" s="14"/>
      <c r="BD33" s="9"/>
      <c r="BE33" s="9"/>
      <c r="BF33" s="9"/>
      <c r="BG33" s="9"/>
      <c r="BH33" s="9"/>
      <c r="BI33" s="9"/>
      <c r="BJ33" s="9"/>
      <c r="BK33" s="12"/>
      <c r="BL33" s="7"/>
      <c r="BM33" s="10"/>
      <c r="BN33" s="9"/>
      <c r="BO33" s="9"/>
      <c r="BP33" s="7"/>
      <c r="BQ33" s="57"/>
    </row>
    <row r="34" spans="2:69" ht="12" customHeight="1" x14ac:dyDescent="0.25">
      <c r="B34" s="8"/>
      <c r="C34" s="9"/>
      <c r="D34" s="10" t="s">
        <v>7</v>
      </c>
      <c r="E34" s="9"/>
      <c r="F34" s="7"/>
      <c r="G34" s="9"/>
      <c r="H34" s="9"/>
      <c r="I34" s="9"/>
      <c r="J34" s="7"/>
      <c r="K34" s="7"/>
      <c r="L34" s="7"/>
      <c r="M34" s="9"/>
      <c r="N34" s="11"/>
      <c r="O34" s="10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11"/>
      <c r="AC34" s="10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11"/>
      <c r="AS34" s="9"/>
      <c r="AT34" s="9"/>
      <c r="AU34" s="10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12"/>
      <c r="BL34" s="7"/>
      <c r="BM34" s="10"/>
      <c r="BN34" s="9"/>
      <c r="BO34" s="9"/>
      <c r="BP34" s="7"/>
      <c r="BQ34" s="57"/>
    </row>
    <row r="35" spans="2:69" ht="12" customHeight="1" thickBot="1" x14ac:dyDescent="0.3">
      <c r="B35" s="24"/>
      <c r="C35" s="25"/>
      <c r="D35" s="67">
        <v>9</v>
      </c>
      <c r="E35" s="25"/>
      <c r="F35" s="25"/>
      <c r="G35" s="25"/>
      <c r="H35" s="25"/>
      <c r="I35" s="25"/>
      <c r="J35" s="25"/>
      <c r="K35" s="25"/>
      <c r="L35" s="25"/>
      <c r="M35" s="25"/>
      <c r="N35" s="26"/>
      <c r="O35" s="27" t="s">
        <v>16</v>
      </c>
      <c r="P35" s="25"/>
      <c r="Q35" s="25"/>
      <c r="R35" s="25"/>
      <c r="S35" s="25"/>
      <c r="T35" s="25"/>
      <c r="U35" s="25"/>
      <c r="V35" s="25"/>
      <c r="W35" s="25"/>
      <c r="X35" s="25"/>
      <c r="Y35" s="67">
        <v>7</v>
      </c>
      <c r="Z35" s="25"/>
      <c r="AA35" s="25"/>
      <c r="AB35" s="26"/>
      <c r="AC35" s="27"/>
      <c r="AD35" s="25"/>
      <c r="AE35" s="25"/>
      <c r="AF35" s="25"/>
      <c r="AG35" s="25"/>
      <c r="AH35" s="25"/>
      <c r="AI35" s="25"/>
      <c r="AJ35" s="25"/>
      <c r="AK35" s="25"/>
      <c r="AL35" s="67">
        <v>6</v>
      </c>
      <c r="AM35" s="25"/>
      <c r="AN35" s="25"/>
      <c r="AO35" s="25"/>
      <c r="AP35" s="25"/>
      <c r="AQ35" s="25"/>
      <c r="AR35" s="26"/>
      <c r="AS35" s="25"/>
      <c r="AT35" s="25"/>
      <c r="AU35" s="27"/>
      <c r="AV35" s="67">
        <v>5</v>
      </c>
      <c r="AW35" s="25" t="s">
        <v>12</v>
      </c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8"/>
      <c r="BL35" s="7"/>
      <c r="BM35" s="10"/>
      <c r="BN35" s="9"/>
      <c r="BO35" s="9"/>
      <c r="BP35" s="7"/>
      <c r="BQ35" s="57"/>
    </row>
    <row r="36" spans="2:69" ht="13.5" customHeight="1" thickBot="1" x14ac:dyDescent="0.3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56"/>
      <c r="BN36" s="7"/>
      <c r="BO36" s="7"/>
      <c r="BP36" s="7"/>
      <c r="BQ36" s="57"/>
    </row>
    <row r="37" spans="2:69" ht="13.5" customHeight="1" thickBot="1" x14ac:dyDescent="0.3">
      <c r="B37" s="7"/>
      <c r="C37" s="29"/>
      <c r="D37" s="29"/>
      <c r="E37" s="68" t="s">
        <v>0</v>
      </c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70"/>
      <c r="V37" s="103">
        <v>2500</v>
      </c>
      <c r="W37" s="104"/>
      <c r="X37" s="104"/>
      <c r="Y37" s="105"/>
      <c r="Z37" s="29"/>
      <c r="AA37" s="29"/>
      <c r="AB37" s="29"/>
      <c r="AC37" s="29"/>
      <c r="AD37" s="29"/>
      <c r="AE37" s="106" t="s">
        <v>17</v>
      </c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8"/>
      <c r="AQ37" s="29"/>
      <c r="AR37" s="36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37"/>
      <c r="BL37" s="7"/>
      <c r="BM37" s="56"/>
      <c r="BN37" s="7"/>
      <c r="BO37" s="7"/>
      <c r="BP37" s="7"/>
      <c r="BQ37" s="57"/>
    </row>
    <row r="38" spans="2:69" ht="13.5" customHeight="1" x14ac:dyDescent="0.25">
      <c r="B38" s="30"/>
      <c r="C38" s="31"/>
      <c r="D38" s="31"/>
      <c r="E38" s="109" t="s">
        <v>1</v>
      </c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1"/>
      <c r="V38" s="112" t="s">
        <v>14</v>
      </c>
      <c r="W38" s="113"/>
      <c r="X38" s="113"/>
      <c r="Y38" s="114"/>
      <c r="Z38" s="115" t="s">
        <v>15</v>
      </c>
      <c r="AA38" s="116"/>
      <c r="AB38" s="116"/>
      <c r="AC38" s="117"/>
      <c r="AD38" s="29"/>
      <c r="AE38" s="118" t="s">
        <v>2</v>
      </c>
      <c r="AF38" s="119"/>
      <c r="AG38" s="119"/>
      <c r="AH38" s="120"/>
      <c r="AI38" s="112" t="s">
        <v>18</v>
      </c>
      <c r="AJ38" s="113"/>
      <c r="AK38" s="113"/>
      <c r="AL38" s="114"/>
      <c r="AM38" s="115" t="s">
        <v>19</v>
      </c>
      <c r="AN38" s="116"/>
      <c r="AO38" s="116"/>
      <c r="AP38" s="117"/>
      <c r="AQ38" s="31"/>
      <c r="AR38" s="38"/>
      <c r="AS38" s="7"/>
      <c r="AT38" s="7"/>
      <c r="AU38" s="7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9"/>
      <c r="BL38" s="30"/>
      <c r="BM38" s="59"/>
      <c r="BN38" s="7"/>
      <c r="BO38" s="7"/>
      <c r="BP38" s="7"/>
      <c r="BQ38" s="57"/>
    </row>
    <row r="39" spans="2:69" ht="13.5" customHeight="1" x14ac:dyDescent="0.25">
      <c r="B39" s="30"/>
      <c r="C39" s="31"/>
      <c r="D39" s="71">
        <v>1</v>
      </c>
      <c r="E39" s="33" t="s">
        <v>3</v>
      </c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5"/>
      <c r="V39" s="91"/>
      <c r="W39" s="92"/>
      <c r="X39" s="92"/>
      <c r="Y39" s="93"/>
      <c r="Z39" s="91"/>
      <c r="AA39" s="92"/>
      <c r="AB39" s="92"/>
      <c r="AC39" s="93"/>
      <c r="AD39" s="29"/>
      <c r="AE39" s="139">
        <f>V37</f>
        <v>2500</v>
      </c>
      <c r="AF39" s="140"/>
      <c r="AG39" s="140"/>
      <c r="AH39" s="141"/>
      <c r="AI39" s="142"/>
      <c r="AJ39" s="143"/>
      <c r="AK39" s="143"/>
      <c r="AL39" s="144"/>
      <c r="AM39" s="142"/>
      <c r="AN39" s="143"/>
      <c r="AO39" s="143"/>
      <c r="AP39" s="144"/>
      <c r="AQ39" s="29"/>
      <c r="AR39" s="38"/>
      <c r="AS39" s="7"/>
      <c r="AT39" s="7"/>
      <c r="AU39" s="7"/>
      <c r="AV39" s="30"/>
      <c r="AW39" s="30"/>
      <c r="AX39" s="7"/>
      <c r="AY39" s="7"/>
      <c r="AZ39" s="7"/>
      <c r="BA39" s="7"/>
      <c r="BB39" s="30"/>
      <c r="BC39" s="30"/>
      <c r="BD39" s="30"/>
      <c r="BE39" s="30"/>
      <c r="BF39" s="30"/>
      <c r="BG39" s="30"/>
      <c r="BH39" s="30"/>
      <c r="BI39" s="30"/>
      <c r="BJ39" s="30"/>
      <c r="BK39" s="39"/>
      <c r="BL39" s="30"/>
      <c r="BM39" s="59"/>
      <c r="BN39" s="7"/>
      <c r="BO39" s="7"/>
      <c r="BP39" s="7"/>
      <c r="BQ39" s="57"/>
    </row>
    <row r="40" spans="2:69" ht="13.5" customHeight="1" x14ac:dyDescent="0.25">
      <c r="B40" s="30"/>
      <c r="C40" s="31"/>
      <c r="D40" s="32">
        <v>2</v>
      </c>
      <c r="E40" s="33" t="s">
        <v>4</v>
      </c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5"/>
      <c r="V40" s="100">
        <v>4.4999999999999998E-2</v>
      </c>
      <c r="W40" s="101"/>
      <c r="X40" s="101"/>
      <c r="Y40" s="102"/>
      <c r="Z40" s="100">
        <v>0.98</v>
      </c>
      <c r="AA40" s="101"/>
      <c r="AB40" s="101"/>
      <c r="AC40" s="102"/>
      <c r="AD40" s="29"/>
      <c r="AE40" s="139">
        <f>AE39</f>
        <v>2500</v>
      </c>
      <c r="AF40" s="140"/>
      <c r="AG40" s="140"/>
      <c r="AH40" s="141"/>
      <c r="AI40" s="139">
        <f>AE40*V40</f>
        <v>112.5</v>
      </c>
      <c r="AJ40" s="140"/>
      <c r="AK40" s="140"/>
      <c r="AL40" s="141"/>
      <c r="AM40" s="139">
        <f>(AE40-AI40)*(100%-Z40)</f>
        <v>47.750000000000043</v>
      </c>
      <c r="AN40" s="140"/>
      <c r="AO40" s="140"/>
      <c r="AP40" s="141"/>
      <c r="AQ40" s="29"/>
      <c r="AR40" s="38"/>
      <c r="AS40" s="7"/>
      <c r="AT40" s="7"/>
      <c r="AU40" s="7"/>
      <c r="AV40" s="30"/>
      <c r="AW40" s="30"/>
      <c r="AX40" s="7"/>
      <c r="AY40" s="7"/>
      <c r="AZ40" s="7"/>
      <c r="BA40" s="7"/>
      <c r="BB40" s="30"/>
      <c r="BC40" s="30"/>
      <c r="BD40" s="30"/>
      <c r="BE40" s="30"/>
      <c r="BF40" s="30"/>
      <c r="BG40" s="30"/>
      <c r="BH40" s="30"/>
      <c r="BI40" s="30"/>
      <c r="BJ40" s="30"/>
      <c r="BK40" s="39"/>
      <c r="BL40" s="30"/>
      <c r="BM40" s="59"/>
      <c r="BN40" s="7"/>
      <c r="BO40" s="7"/>
      <c r="BP40" s="7"/>
      <c r="BQ40" s="57"/>
    </row>
    <row r="41" spans="2:69" ht="13.5" customHeight="1" x14ac:dyDescent="0.25">
      <c r="B41" s="30"/>
      <c r="C41" s="31"/>
      <c r="D41" s="32">
        <v>3</v>
      </c>
      <c r="E41" s="33" t="s">
        <v>10</v>
      </c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5"/>
      <c r="V41" s="100">
        <v>3.2000000000000001E-2</v>
      </c>
      <c r="W41" s="101"/>
      <c r="X41" s="101"/>
      <c r="Y41" s="102"/>
      <c r="Z41" s="100">
        <v>0.95</v>
      </c>
      <c r="AA41" s="101"/>
      <c r="AB41" s="101"/>
      <c r="AC41" s="102"/>
      <c r="AD41" s="29"/>
      <c r="AE41" s="139">
        <f>AE40-AI40-AM40</f>
        <v>2339.75</v>
      </c>
      <c r="AF41" s="140"/>
      <c r="AG41" s="140"/>
      <c r="AH41" s="141"/>
      <c r="AI41" s="139">
        <f>AE41*V41</f>
        <v>74.872</v>
      </c>
      <c r="AJ41" s="140"/>
      <c r="AK41" s="140"/>
      <c r="AL41" s="141"/>
      <c r="AM41" s="139">
        <f>(AE41-AI41)*(100%-Z41)</f>
        <v>113.24390000000011</v>
      </c>
      <c r="AN41" s="140"/>
      <c r="AO41" s="140"/>
      <c r="AP41" s="141"/>
      <c r="AQ41" s="29"/>
      <c r="AR41" s="38"/>
      <c r="AS41" s="7"/>
      <c r="AT41" s="7"/>
      <c r="AU41" s="7"/>
      <c r="AV41" s="30"/>
      <c r="AW41" s="30"/>
      <c r="AX41" s="7"/>
      <c r="AY41" s="7"/>
      <c r="AZ41" s="7"/>
      <c r="BA41" s="7"/>
      <c r="BB41" s="30"/>
      <c r="BC41" s="30"/>
      <c r="BD41" s="30"/>
      <c r="BE41" s="30"/>
      <c r="BF41" s="30"/>
      <c r="BG41" s="30"/>
      <c r="BH41" s="30"/>
      <c r="BI41" s="30"/>
      <c r="BJ41" s="30"/>
      <c r="BK41" s="39"/>
      <c r="BL41" s="30"/>
      <c r="BM41" s="59"/>
      <c r="BN41" s="7"/>
      <c r="BO41" s="7"/>
      <c r="BP41" s="7"/>
      <c r="BQ41" s="57"/>
    </row>
    <row r="42" spans="2:69" ht="13.5" customHeight="1" x14ac:dyDescent="0.25">
      <c r="B42" s="30"/>
      <c r="C42" s="31"/>
      <c r="D42" s="32">
        <v>4</v>
      </c>
      <c r="E42" s="33" t="s">
        <v>11</v>
      </c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5"/>
      <c r="V42" s="100">
        <v>2.3E-2</v>
      </c>
      <c r="W42" s="101"/>
      <c r="X42" s="101"/>
      <c r="Y42" s="102"/>
      <c r="Z42" s="100">
        <v>0.86</v>
      </c>
      <c r="AA42" s="101"/>
      <c r="AB42" s="101"/>
      <c r="AC42" s="102"/>
      <c r="AD42" s="29"/>
      <c r="AE42" s="139">
        <f t="shared" ref="AE42:AE46" si="10">AE41-AI41-AM41</f>
        <v>2151.6341000000002</v>
      </c>
      <c r="AF42" s="140"/>
      <c r="AG42" s="140"/>
      <c r="AH42" s="141"/>
      <c r="AI42" s="139">
        <f t="shared" ref="AI42:AI46" si="11">AE42*V42</f>
        <v>49.487584300000002</v>
      </c>
      <c r="AJ42" s="140"/>
      <c r="AK42" s="140"/>
      <c r="AL42" s="141"/>
      <c r="AM42" s="139">
        <f t="shared" ref="AM42:AM46" si="12">(AE42-AI42)*(100%-Z42)</f>
        <v>294.30051219800004</v>
      </c>
      <c r="AN42" s="140"/>
      <c r="AO42" s="140"/>
      <c r="AP42" s="141"/>
      <c r="AQ42" s="29"/>
      <c r="AR42" s="38"/>
      <c r="AS42" s="7"/>
      <c r="AT42" s="7"/>
      <c r="AU42" s="7"/>
      <c r="AV42" s="30"/>
      <c r="AW42" s="30"/>
      <c r="AX42" s="7"/>
      <c r="AY42" s="7"/>
      <c r="AZ42" s="7"/>
      <c r="BA42" s="7"/>
      <c r="BB42" s="30"/>
      <c r="BC42" s="30"/>
      <c r="BD42" s="30"/>
      <c r="BE42" s="30"/>
      <c r="BF42" s="30"/>
      <c r="BG42" s="30"/>
      <c r="BH42" s="30"/>
      <c r="BI42" s="30"/>
      <c r="BJ42" s="30"/>
      <c r="BK42" s="39"/>
      <c r="BL42" s="30"/>
      <c r="BM42" s="59"/>
      <c r="BN42" s="7"/>
      <c r="BO42" s="7"/>
      <c r="BP42" s="7"/>
      <c r="BQ42" s="57"/>
    </row>
    <row r="43" spans="2:69" ht="13.5" customHeight="1" x14ac:dyDescent="0.25">
      <c r="B43" s="30"/>
      <c r="C43" s="31"/>
      <c r="D43" s="32">
        <v>5</v>
      </c>
      <c r="E43" s="33" t="s">
        <v>12</v>
      </c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5"/>
      <c r="V43" s="100">
        <v>3.2000000000000001E-2</v>
      </c>
      <c r="W43" s="101"/>
      <c r="X43" s="101"/>
      <c r="Y43" s="102"/>
      <c r="Z43" s="100">
        <v>0.94</v>
      </c>
      <c r="AA43" s="101"/>
      <c r="AB43" s="101"/>
      <c r="AC43" s="102"/>
      <c r="AD43" s="29"/>
      <c r="AE43" s="139">
        <f t="shared" si="10"/>
        <v>1807.8460035020003</v>
      </c>
      <c r="AF43" s="140"/>
      <c r="AG43" s="140"/>
      <c r="AH43" s="141"/>
      <c r="AI43" s="139">
        <f t="shared" si="11"/>
        <v>57.85107211206401</v>
      </c>
      <c r="AJ43" s="140"/>
      <c r="AK43" s="140"/>
      <c r="AL43" s="141"/>
      <c r="AM43" s="139">
        <f t="shared" si="12"/>
        <v>104.99969588339627</v>
      </c>
      <c r="AN43" s="140"/>
      <c r="AO43" s="140"/>
      <c r="AP43" s="141"/>
      <c r="AQ43" s="29"/>
      <c r="AR43" s="38"/>
      <c r="AS43" s="7"/>
      <c r="AT43" s="7"/>
      <c r="AU43" s="7"/>
      <c r="AV43" s="30"/>
      <c r="AW43" s="30"/>
      <c r="AX43" s="7"/>
      <c r="AY43" s="7"/>
      <c r="AZ43" s="7"/>
      <c r="BA43" s="7"/>
      <c r="BB43" s="30"/>
      <c r="BC43" s="30"/>
      <c r="BD43" s="30"/>
      <c r="BE43" s="30"/>
      <c r="BF43" s="30"/>
      <c r="BG43" s="30"/>
      <c r="BH43" s="30"/>
      <c r="BI43" s="30"/>
      <c r="BJ43" s="30"/>
      <c r="BK43" s="39"/>
      <c r="BL43" s="30"/>
      <c r="BM43" s="59"/>
      <c r="BN43" s="7"/>
      <c r="BO43" s="7"/>
      <c r="BP43" s="7"/>
      <c r="BQ43" s="57"/>
    </row>
    <row r="44" spans="2:69" ht="13.5" customHeight="1" x14ac:dyDescent="0.25">
      <c r="B44" s="30"/>
      <c r="C44" s="31"/>
      <c r="D44" s="32">
        <v>6</v>
      </c>
      <c r="E44" s="33" t="s">
        <v>23</v>
      </c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5"/>
      <c r="V44" s="100">
        <v>0.02</v>
      </c>
      <c r="W44" s="101"/>
      <c r="X44" s="101"/>
      <c r="Y44" s="102"/>
      <c r="Z44" s="100">
        <v>0.98</v>
      </c>
      <c r="AA44" s="101"/>
      <c r="AB44" s="101"/>
      <c r="AC44" s="102"/>
      <c r="AD44" s="29"/>
      <c r="AE44" s="139">
        <f t="shared" si="10"/>
        <v>1644.99523550654</v>
      </c>
      <c r="AF44" s="140"/>
      <c r="AG44" s="140"/>
      <c r="AH44" s="141"/>
      <c r="AI44" s="139">
        <f t="shared" si="11"/>
        <v>32.899904710130798</v>
      </c>
      <c r="AJ44" s="140"/>
      <c r="AK44" s="140"/>
      <c r="AL44" s="141"/>
      <c r="AM44" s="139">
        <f t="shared" si="12"/>
        <v>32.241906615928208</v>
      </c>
      <c r="AN44" s="140"/>
      <c r="AO44" s="140"/>
      <c r="AP44" s="141"/>
      <c r="AQ44" s="29"/>
      <c r="AR44" s="38"/>
      <c r="AS44" s="7"/>
      <c r="AT44" s="7"/>
      <c r="AU44" s="7"/>
      <c r="AV44" s="30"/>
      <c r="AW44" s="30"/>
      <c r="AX44" s="7"/>
      <c r="AY44" s="7"/>
      <c r="AZ44" s="7"/>
      <c r="BA44" s="7"/>
      <c r="BB44" s="30"/>
      <c r="BC44" s="30"/>
      <c r="BD44" s="30"/>
      <c r="BE44" s="30"/>
      <c r="BF44" s="30"/>
      <c r="BG44" s="30"/>
      <c r="BH44" s="30"/>
      <c r="BI44" s="30"/>
      <c r="BJ44" s="30"/>
      <c r="BK44" s="39"/>
      <c r="BL44" s="30"/>
      <c r="BM44" s="59"/>
      <c r="BN44" s="7"/>
      <c r="BO44" s="7"/>
      <c r="BP44" s="7"/>
      <c r="BQ44" s="57"/>
    </row>
    <row r="45" spans="2:69" ht="13.5" customHeight="1" x14ac:dyDescent="0.25">
      <c r="B45" s="30"/>
      <c r="C45" s="31"/>
      <c r="D45" s="32">
        <v>7</v>
      </c>
      <c r="E45" s="33" t="s">
        <v>5</v>
      </c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5"/>
      <c r="V45" s="100">
        <v>1.4999999999999999E-2</v>
      </c>
      <c r="W45" s="101"/>
      <c r="X45" s="101"/>
      <c r="Y45" s="102"/>
      <c r="Z45" s="100">
        <v>0.95</v>
      </c>
      <c r="AA45" s="101"/>
      <c r="AB45" s="101"/>
      <c r="AC45" s="102"/>
      <c r="AD45" s="29"/>
      <c r="AE45" s="139">
        <f t="shared" si="10"/>
        <v>1579.8534241804809</v>
      </c>
      <c r="AF45" s="140"/>
      <c r="AG45" s="140"/>
      <c r="AH45" s="141"/>
      <c r="AI45" s="139">
        <f t="shared" si="11"/>
        <v>23.697801362707214</v>
      </c>
      <c r="AJ45" s="140"/>
      <c r="AK45" s="140"/>
      <c r="AL45" s="141"/>
      <c r="AM45" s="139">
        <f t="shared" si="12"/>
        <v>77.80778114088875</v>
      </c>
      <c r="AN45" s="140"/>
      <c r="AO45" s="140"/>
      <c r="AP45" s="141"/>
      <c r="AQ45" s="29"/>
      <c r="AR45" s="38"/>
      <c r="AS45" s="7"/>
      <c r="AT45" s="7"/>
      <c r="AU45" s="7"/>
      <c r="AV45" s="30"/>
      <c r="AW45" s="30"/>
      <c r="AX45" s="7"/>
      <c r="AY45" s="7"/>
      <c r="AZ45" s="7"/>
      <c r="BA45" s="7"/>
      <c r="BB45" s="30"/>
      <c r="BC45" s="30"/>
      <c r="BD45" s="30"/>
      <c r="BE45" s="30"/>
      <c r="BF45" s="30"/>
      <c r="BG45" s="30"/>
      <c r="BH45" s="30"/>
      <c r="BI45" s="30"/>
      <c r="BJ45" s="30"/>
      <c r="BK45" s="39"/>
      <c r="BL45" s="30"/>
      <c r="BM45" s="59"/>
      <c r="BN45" s="7"/>
      <c r="BO45" s="7"/>
      <c r="BP45" s="7"/>
      <c r="BQ45" s="57"/>
    </row>
    <row r="46" spans="2:69" ht="13.5" customHeight="1" x14ac:dyDescent="0.25">
      <c r="B46" s="30"/>
      <c r="C46" s="31"/>
      <c r="D46" s="32">
        <v>8</v>
      </c>
      <c r="E46" s="33" t="s">
        <v>6</v>
      </c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5"/>
      <c r="V46" s="100">
        <v>5.0000000000000001E-3</v>
      </c>
      <c r="W46" s="101"/>
      <c r="X46" s="101"/>
      <c r="Y46" s="102"/>
      <c r="Z46" s="100">
        <v>0.93</v>
      </c>
      <c r="AA46" s="101"/>
      <c r="AB46" s="101"/>
      <c r="AC46" s="102"/>
      <c r="AD46" s="29"/>
      <c r="AE46" s="139">
        <f t="shared" si="10"/>
        <v>1478.3478416768851</v>
      </c>
      <c r="AF46" s="140"/>
      <c r="AG46" s="140"/>
      <c r="AH46" s="141"/>
      <c r="AI46" s="139">
        <f t="shared" si="11"/>
        <v>7.3917392083844256</v>
      </c>
      <c r="AJ46" s="140"/>
      <c r="AK46" s="140"/>
      <c r="AL46" s="141"/>
      <c r="AM46" s="139">
        <f t="shared" si="12"/>
        <v>102.96692717279497</v>
      </c>
      <c r="AN46" s="140"/>
      <c r="AO46" s="140"/>
      <c r="AP46" s="141"/>
      <c r="AQ46" s="29"/>
      <c r="AR46" s="38"/>
      <c r="AS46" s="7"/>
      <c r="AT46" s="7"/>
      <c r="AU46" s="7"/>
      <c r="AV46" s="30"/>
      <c r="AW46" s="30"/>
      <c r="AX46" s="7"/>
      <c r="AY46" s="7"/>
      <c r="AZ46" s="7"/>
      <c r="BA46" s="7"/>
      <c r="BB46" s="30"/>
      <c r="BC46" s="30"/>
      <c r="BD46" s="30"/>
      <c r="BE46" s="30"/>
      <c r="BF46" s="30"/>
      <c r="BG46" s="30"/>
      <c r="BH46" s="30"/>
      <c r="BI46" s="30"/>
      <c r="BJ46" s="30"/>
      <c r="BK46" s="39"/>
      <c r="BL46" s="30"/>
      <c r="BM46" s="59"/>
      <c r="BN46" s="7"/>
      <c r="BO46" s="7"/>
      <c r="BP46" s="7"/>
      <c r="BQ46" s="57"/>
    </row>
    <row r="47" spans="2:69" ht="13.5" customHeight="1" x14ac:dyDescent="0.25">
      <c r="B47" s="30"/>
      <c r="C47" s="31"/>
      <c r="D47" s="71">
        <v>9</v>
      </c>
      <c r="E47" s="33" t="s">
        <v>7</v>
      </c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5"/>
      <c r="V47" s="91"/>
      <c r="W47" s="92"/>
      <c r="X47" s="92"/>
      <c r="Y47" s="93"/>
      <c r="Z47" s="91"/>
      <c r="AA47" s="92"/>
      <c r="AB47" s="92"/>
      <c r="AC47" s="93"/>
      <c r="AD47" s="29"/>
      <c r="AE47" s="139">
        <f t="shared" ref="AE47" si="13">AE46-AI46-AM46</f>
        <v>1367.9891752957055</v>
      </c>
      <c r="AF47" s="140"/>
      <c r="AG47" s="140"/>
      <c r="AH47" s="141"/>
      <c r="AI47" s="142"/>
      <c r="AJ47" s="143"/>
      <c r="AK47" s="143"/>
      <c r="AL47" s="144"/>
      <c r="AM47" s="142"/>
      <c r="AN47" s="143"/>
      <c r="AO47" s="143"/>
      <c r="AP47" s="144"/>
      <c r="AQ47" s="29"/>
      <c r="AR47" s="38"/>
      <c r="AS47" s="7"/>
      <c r="AT47" s="7"/>
      <c r="AU47" s="7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9"/>
      <c r="BL47" s="30"/>
      <c r="BM47" s="59"/>
      <c r="BN47" s="7"/>
      <c r="BO47" s="7"/>
      <c r="BP47" s="7"/>
      <c r="BQ47" s="57"/>
    </row>
    <row r="48" spans="2:69" ht="13.5" customHeight="1" x14ac:dyDescent="0.25">
      <c r="B48" s="30"/>
      <c r="C48" s="31"/>
      <c r="D48" s="75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3"/>
      <c r="AB48" s="73"/>
      <c r="AC48" s="74"/>
      <c r="AD48" s="29"/>
      <c r="AE48" s="142"/>
      <c r="AF48" s="143"/>
      <c r="AG48" s="143"/>
      <c r="AH48" s="144"/>
      <c r="AI48" s="145">
        <f>SUM(AI40:AL47)</f>
        <v>358.70010169328646</v>
      </c>
      <c r="AJ48" s="146"/>
      <c r="AK48" s="146"/>
      <c r="AL48" s="147"/>
      <c r="AM48" s="145">
        <f>SUM(AM40:AP47)</f>
        <v>773.31072301100835</v>
      </c>
      <c r="AN48" s="146"/>
      <c r="AO48" s="146"/>
      <c r="AP48" s="147"/>
      <c r="AQ48" s="31"/>
      <c r="AR48" s="40"/>
      <c r="AS48" s="21"/>
      <c r="AT48" s="21"/>
      <c r="AU48" s="2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2"/>
      <c r="BL48" s="30"/>
      <c r="BM48" s="60"/>
      <c r="BN48" s="21"/>
      <c r="BO48" s="21"/>
      <c r="BP48" s="21"/>
      <c r="BQ48" s="58"/>
    </row>
    <row r="49" spans="2:69" ht="13.5" customHeight="1" x14ac:dyDescent="0.25">
      <c r="B49" s="30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7"/>
      <c r="BO49" s="7"/>
      <c r="BP49" s="7"/>
      <c r="BQ49" s="7"/>
    </row>
    <row r="50" spans="2:69" ht="13.5" customHeight="1" x14ac:dyDescent="0.25">
      <c r="B50" s="30"/>
      <c r="C50" s="31"/>
      <c r="D50" s="130"/>
      <c r="E50" s="134" t="s">
        <v>24</v>
      </c>
      <c r="F50" s="134"/>
      <c r="G50" s="134"/>
      <c r="H50" s="134"/>
      <c r="I50" s="134"/>
      <c r="J50" s="134"/>
      <c r="K50" s="134"/>
      <c r="L50" s="134"/>
      <c r="M50" s="134"/>
      <c r="N50" s="135">
        <v>6441.83</v>
      </c>
      <c r="O50" s="135"/>
      <c r="P50" s="135"/>
      <c r="Q50" s="135"/>
      <c r="R50" s="135"/>
      <c r="S50" s="135"/>
      <c r="V50" s="136" t="s">
        <v>25</v>
      </c>
      <c r="W50" s="64"/>
      <c r="X50" s="64"/>
      <c r="Y50" s="61"/>
      <c r="Z50" s="61"/>
      <c r="AA50" s="61"/>
      <c r="AB50" s="61"/>
      <c r="AC50" s="61"/>
      <c r="AD50" s="61"/>
      <c r="AE50" s="62"/>
      <c r="AF50" s="62"/>
      <c r="AG50" s="62"/>
      <c r="AH50" s="63"/>
      <c r="AI50" s="94">
        <f>AI48</f>
        <v>358.70010169328646</v>
      </c>
      <c r="AJ50" s="95"/>
      <c r="AK50" s="95"/>
      <c r="AL50" s="96"/>
      <c r="AM50" s="97">
        <f>AI50/V37</f>
        <v>0.14348004067731457</v>
      </c>
      <c r="AN50" s="98"/>
      <c r="AO50" s="98"/>
      <c r="AP50" s="99"/>
      <c r="AQ50" s="54"/>
      <c r="AR50" s="76">
        <f>N50*AI50</f>
        <v>2310685.0760908634</v>
      </c>
      <c r="AS50" s="77"/>
      <c r="AT50" s="77"/>
      <c r="AU50" s="77"/>
      <c r="AV50" s="77"/>
      <c r="AW50" s="77"/>
      <c r="AX50" s="77"/>
      <c r="AY50" s="78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7"/>
      <c r="BO50" s="7"/>
      <c r="BP50" s="7"/>
      <c r="BQ50" s="7"/>
    </row>
    <row r="51" spans="2:69" ht="13.5" customHeight="1" x14ac:dyDescent="0.25">
      <c r="B51" s="7"/>
      <c r="C51" s="29"/>
      <c r="D51" s="131"/>
      <c r="E51" s="130"/>
      <c r="F51" s="131"/>
      <c r="G51" s="131"/>
      <c r="H51" s="131"/>
      <c r="I51" s="131"/>
      <c r="J51" s="131"/>
      <c r="K51" s="131"/>
      <c r="L51" s="131"/>
      <c r="M51" s="131"/>
      <c r="N51" s="132"/>
      <c r="O51" s="132"/>
      <c r="P51" s="132"/>
      <c r="Q51" s="132"/>
      <c r="R51" s="132"/>
      <c r="S51" s="132"/>
      <c r="V51" s="137" t="s">
        <v>26</v>
      </c>
      <c r="W51" s="64"/>
      <c r="X51" s="64"/>
      <c r="Y51" s="61"/>
      <c r="Z51" s="61"/>
      <c r="AA51" s="61"/>
      <c r="AB51" s="61"/>
      <c r="AC51" s="61"/>
      <c r="AD51" s="61"/>
      <c r="AE51" s="62"/>
      <c r="AF51" s="62"/>
      <c r="AG51" s="62"/>
      <c r="AH51" s="63"/>
      <c r="AI51" s="94">
        <f>AM48</f>
        <v>773.31072301100835</v>
      </c>
      <c r="AJ51" s="95"/>
      <c r="AK51" s="95"/>
      <c r="AL51" s="96"/>
      <c r="AM51" s="97">
        <f>AI51/V37</f>
        <v>0.30932428920440336</v>
      </c>
      <c r="AN51" s="98"/>
      <c r="AO51" s="98"/>
      <c r="AP51" s="99"/>
      <c r="AR51" s="76">
        <f>N50*AI51</f>
        <v>4981536.2148140036</v>
      </c>
      <c r="AS51" s="77"/>
      <c r="AT51" s="77"/>
      <c r="AU51" s="77"/>
      <c r="AV51" s="77"/>
      <c r="AW51" s="77"/>
      <c r="AX51" s="77"/>
      <c r="AY51" s="78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</row>
    <row r="52" spans="2:69" ht="13.5" customHeight="1" x14ac:dyDescent="0.25">
      <c r="B52" s="7"/>
      <c r="C52" s="7"/>
      <c r="D52" s="131"/>
      <c r="E52" s="131"/>
      <c r="F52" s="131"/>
      <c r="G52" s="131"/>
      <c r="H52" s="131"/>
      <c r="I52" s="131"/>
      <c r="J52" s="131"/>
      <c r="K52" s="131"/>
      <c r="L52" s="131"/>
      <c r="M52" s="131"/>
      <c r="N52" s="133"/>
      <c r="O52" s="133"/>
      <c r="P52" s="133"/>
      <c r="Q52" s="133"/>
      <c r="R52" s="133"/>
      <c r="S52" s="133"/>
      <c r="V52" s="138" t="s">
        <v>8</v>
      </c>
      <c r="W52" s="64"/>
      <c r="X52" s="64"/>
      <c r="Y52" s="61"/>
      <c r="Z52" s="61"/>
      <c r="AA52" s="61"/>
      <c r="AB52" s="61"/>
      <c r="AC52" s="61"/>
      <c r="AD52" s="61"/>
      <c r="AE52" s="62"/>
      <c r="AF52" s="62"/>
      <c r="AG52" s="62"/>
      <c r="AH52" s="63"/>
      <c r="AI52" s="94">
        <f>V37-AI48-AM48</f>
        <v>1367.9891752957053</v>
      </c>
      <c r="AJ52" s="95"/>
      <c r="AK52" s="95"/>
      <c r="AL52" s="96"/>
      <c r="AM52" s="97">
        <f>AI52/V37</f>
        <v>0.54719567011828207</v>
      </c>
      <c r="AN52" s="98"/>
      <c r="AO52" s="98"/>
      <c r="AP52" s="99"/>
      <c r="AR52" s="76">
        <f>N50*AI52</f>
        <v>8812353.7090951335</v>
      </c>
      <c r="AS52" s="77"/>
      <c r="AT52" s="77"/>
      <c r="AU52" s="77"/>
      <c r="AV52" s="77"/>
      <c r="AW52" s="77"/>
      <c r="AX52" s="77"/>
      <c r="AY52" s="78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</row>
    <row r="53" spans="2:69" ht="13.5" customHeight="1" x14ac:dyDescent="0.25">
      <c r="N53" s="65"/>
      <c r="O53" s="65"/>
      <c r="P53" s="65"/>
      <c r="Q53" s="65"/>
      <c r="R53" s="65"/>
      <c r="S53" s="65"/>
      <c r="V53" s="66"/>
      <c r="W53" s="66"/>
      <c r="X53" s="66"/>
      <c r="AI53" s="65"/>
      <c r="AJ53" s="65"/>
      <c r="AK53" s="65"/>
      <c r="AL53" s="65"/>
      <c r="AM53" s="65"/>
      <c r="AN53" s="65"/>
      <c r="AO53" s="65"/>
      <c r="AP53" s="65"/>
    </row>
    <row r="54" spans="2:69" ht="13.5" customHeight="1" x14ac:dyDescent="0.25"/>
    <row r="55" spans="2:69" ht="13.5" customHeight="1" x14ac:dyDescent="0.25"/>
    <row r="56" spans="2:69" ht="13.5" customHeight="1" x14ac:dyDescent="0.25"/>
    <row r="57" spans="2:69" ht="13.5" customHeight="1" x14ac:dyDescent="0.25"/>
    <row r="58" spans="2:69" ht="13.5" customHeight="1" x14ac:dyDescent="0.25"/>
    <row r="59" spans="2:69" ht="13.5" customHeight="1" x14ac:dyDescent="0.25"/>
    <row r="60" spans="2:69" ht="13.5" customHeight="1" x14ac:dyDescent="0.25"/>
    <row r="61" spans="2:69" ht="13.5" customHeight="1" x14ac:dyDescent="0.25"/>
    <row r="62" spans="2:69" ht="13.5" customHeight="1" x14ac:dyDescent="0.25"/>
    <row r="63" spans="2:69" ht="13.5" customHeight="1" x14ac:dyDescent="0.25"/>
    <row r="64" spans="2:69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0.5" customHeight="1" x14ac:dyDescent="0.25"/>
    <row r="190" ht="10.5" customHeight="1" x14ac:dyDescent="0.25"/>
    <row r="191" ht="10.5" customHeight="1" x14ac:dyDescent="0.25"/>
    <row r="192" ht="10.5" customHeight="1" x14ac:dyDescent="0.25"/>
    <row r="193" ht="10.5" customHeight="1" x14ac:dyDescent="0.25"/>
    <row r="194" ht="10.5" customHeight="1" x14ac:dyDescent="0.25"/>
    <row r="195" ht="10.5" customHeight="1" x14ac:dyDescent="0.25"/>
    <row r="196" ht="10.5" customHeight="1" x14ac:dyDescent="0.25"/>
    <row r="197" ht="10.5" customHeight="1" x14ac:dyDescent="0.25"/>
    <row r="198" ht="10.5" customHeight="1" x14ac:dyDescent="0.25"/>
    <row r="199" ht="10.5" customHeight="1" x14ac:dyDescent="0.25"/>
    <row r="200" ht="10.5" customHeight="1" x14ac:dyDescent="0.25"/>
    <row r="201" ht="10.5" customHeight="1" x14ac:dyDescent="0.25"/>
    <row r="202" ht="10.5" customHeight="1" x14ac:dyDescent="0.25"/>
    <row r="203" ht="10.5" customHeight="1" x14ac:dyDescent="0.25"/>
    <row r="204" ht="10.5" customHeight="1" x14ac:dyDescent="0.25"/>
    <row r="205" ht="10.5" customHeight="1" x14ac:dyDescent="0.25"/>
    <row r="206" ht="10.5" customHeight="1" x14ac:dyDescent="0.25"/>
    <row r="207" ht="10.5" customHeight="1" x14ac:dyDescent="0.25"/>
    <row r="208" ht="10.5" customHeight="1" x14ac:dyDescent="0.25"/>
    <row r="209" ht="10.5" customHeight="1" x14ac:dyDescent="0.25"/>
    <row r="210" ht="10.5" customHeight="1" x14ac:dyDescent="0.25"/>
    <row r="211" ht="10.5" customHeight="1" x14ac:dyDescent="0.25"/>
    <row r="212" ht="10.5" customHeight="1" x14ac:dyDescent="0.25"/>
    <row r="213" ht="10.5" customHeight="1" x14ac:dyDescent="0.25"/>
  </sheetData>
  <mergeCells count="93">
    <mergeCell ref="N50:S50"/>
    <mergeCell ref="AU2:AZ2"/>
    <mergeCell ref="N51:S51"/>
    <mergeCell ref="AI52:AL52"/>
    <mergeCell ref="AM52:AP52"/>
    <mergeCell ref="AR52:AY52"/>
    <mergeCell ref="AR16:AT16"/>
    <mergeCell ref="B2:AN2"/>
    <mergeCell ref="U11:W11"/>
    <mergeCell ref="U12:W12"/>
    <mergeCell ref="U13:W13"/>
    <mergeCell ref="L14:N14"/>
    <mergeCell ref="O31:Q31"/>
    <mergeCell ref="O32:Q32"/>
    <mergeCell ref="J33:L33"/>
    <mergeCell ref="O33:Q33"/>
    <mergeCell ref="P26:R26"/>
    <mergeCell ref="P27:R27"/>
    <mergeCell ref="P28:R28"/>
    <mergeCell ref="V37:Y37"/>
    <mergeCell ref="AE37:AP37"/>
    <mergeCell ref="E38:U38"/>
    <mergeCell ref="V38:Y38"/>
    <mergeCell ref="Z38:AC38"/>
    <mergeCell ref="AE38:AH38"/>
    <mergeCell ref="AI38:AL38"/>
    <mergeCell ref="AM38:AP38"/>
    <mergeCell ref="V40:Y40"/>
    <mergeCell ref="Z40:AC40"/>
    <mergeCell ref="AE40:AH40"/>
    <mergeCell ref="AI40:AL40"/>
    <mergeCell ref="AM40:AP40"/>
    <mergeCell ref="V39:Y39"/>
    <mergeCell ref="Z39:AC39"/>
    <mergeCell ref="AE39:AH39"/>
    <mergeCell ref="AI39:AL39"/>
    <mergeCell ref="AM39:AP39"/>
    <mergeCell ref="V42:Y42"/>
    <mergeCell ref="Z42:AC42"/>
    <mergeCell ref="AE42:AH42"/>
    <mergeCell ref="AI42:AL42"/>
    <mergeCell ref="AM42:AP42"/>
    <mergeCell ref="V41:Y41"/>
    <mergeCell ref="Z41:AC41"/>
    <mergeCell ref="AE41:AH41"/>
    <mergeCell ref="AI41:AL41"/>
    <mergeCell ref="AM41:AP41"/>
    <mergeCell ref="V44:Y44"/>
    <mergeCell ref="Z44:AC44"/>
    <mergeCell ref="AE44:AH44"/>
    <mergeCell ref="AI44:AL44"/>
    <mergeCell ref="AM44:AP44"/>
    <mergeCell ref="V43:Y43"/>
    <mergeCell ref="Z43:AC43"/>
    <mergeCell ref="AE43:AH43"/>
    <mergeCell ref="AI43:AL43"/>
    <mergeCell ref="AM43:AP43"/>
    <mergeCell ref="AE48:AH48"/>
    <mergeCell ref="AI48:AL48"/>
    <mergeCell ref="AM48:AP48"/>
    <mergeCell ref="V45:Y45"/>
    <mergeCell ref="Z45:AC45"/>
    <mergeCell ref="AE45:AH45"/>
    <mergeCell ref="AI45:AL45"/>
    <mergeCell ref="AM45:AP45"/>
    <mergeCell ref="V46:Y46"/>
    <mergeCell ref="Z46:AC46"/>
    <mergeCell ref="AE46:AH46"/>
    <mergeCell ref="AI46:AL46"/>
    <mergeCell ref="AM46:AP46"/>
    <mergeCell ref="V47:Y47"/>
    <mergeCell ref="Z47:AC47"/>
    <mergeCell ref="AE47:AH47"/>
    <mergeCell ref="AI50:AL50"/>
    <mergeCell ref="AM50:AP50"/>
    <mergeCell ref="AI51:AL51"/>
    <mergeCell ref="AM51:AP51"/>
    <mergeCell ref="AI47:AL47"/>
    <mergeCell ref="AR50:AY50"/>
    <mergeCell ref="AR51:AY51"/>
    <mergeCell ref="BM4:BQ4"/>
    <mergeCell ref="BG29:BI29"/>
    <mergeCell ref="BG30:BI30"/>
    <mergeCell ref="AP26:AR26"/>
    <mergeCell ref="AP27:AR27"/>
    <mergeCell ref="BG28:BI28"/>
    <mergeCell ref="AR17:AT17"/>
    <mergeCell ref="AR18:AT18"/>
    <mergeCell ref="BG20:BI20"/>
    <mergeCell ref="BG21:BI21"/>
    <mergeCell ref="BG22:BI22"/>
    <mergeCell ref="AP25:AR25"/>
    <mergeCell ref="AM47:AP47"/>
  </mergeCells>
  <conditionalFormatting sqref="I9">
    <cfRule type="cellIs" dxfId="35" priority="35" operator="equal">
      <formula>1</formula>
    </cfRule>
    <cfRule type="cellIs" dxfId="34" priority="36" operator="equal">
      <formula>0</formula>
    </cfRule>
  </conditionalFormatting>
  <conditionalFormatting sqref="J7:AC7">
    <cfRule type="cellIs" dxfId="33" priority="33" operator="equal">
      <formula>1</formula>
    </cfRule>
    <cfRule type="cellIs" dxfId="32" priority="34" operator="equal">
      <formula>0</formula>
    </cfRule>
  </conditionalFormatting>
  <conditionalFormatting sqref="AJ10:AV10">
    <cfRule type="cellIs" dxfId="31" priority="31" operator="equal">
      <formula>1</formula>
    </cfRule>
    <cfRule type="cellIs" dxfId="30" priority="32" operator="equal">
      <formula>0</formula>
    </cfRule>
  </conditionalFormatting>
  <conditionalFormatting sqref="AD7:AD10">
    <cfRule type="cellIs" dxfId="29" priority="29" operator="equal">
      <formula>1</formula>
    </cfRule>
    <cfRule type="cellIs" dxfId="28" priority="30" operator="equal">
      <formula>0</formula>
    </cfRule>
  </conditionalFormatting>
  <conditionalFormatting sqref="AE10:AI10">
    <cfRule type="cellIs" dxfId="27" priority="27" operator="equal">
      <formula>1</formula>
    </cfRule>
    <cfRule type="cellIs" dxfId="26" priority="28" operator="equal">
      <formula>0</formula>
    </cfRule>
  </conditionalFormatting>
  <conditionalFormatting sqref="AV7:AV9">
    <cfRule type="cellIs" dxfId="25" priority="25" operator="equal">
      <formula>1</formula>
    </cfRule>
    <cfRule type="cellIs" dxfId="24" priority="26" operator="equal">
      <formula>0</formula>
    </cfRule>
  </conditionalFormatting>
  <conditionalFormatting sqref="AW7:BA7">
    <cfRule type="cellIs" dxfId="23" priority="23" operator="equal">
      <formula>1</formula>
    </cfRule>
    <cfRule type="cellIs" dxfId="22" priority="24" operator="equal">
      <formula>0</formula>
    </cfRule>
  </conditionalFormatting>
  <conditionalFormatting sqref="BC17:BC33">
    <cfRule type="cellIs" dxfId="21" priority="21" operator="equal">
      <formula>1</formula>
    </cfRule>
    <cfRule type="cellIs" dxfId="20" priority="22" operator="equal">
      <formula>0</formula>
    </cfRule>
  </conditionalFormatting>
  <conditionalFormatting sqref="BE7:BE14">
    <cfRule type="cellIs" dxfId="19" priority="19" operator="equal">
      <formula>1</formula>
    </cfRule>
    <cfRule type="cellIs" dxfId="18" priority="20" operator="equal">
      <formula>0</formula>
    </cfRule>
  </conditionalFormatting>
  <conditionalFormatting sqref="BB7:BD7">
    <cfRule type="cellIs" dxfId="17" priority="17" operator="equal">
      <formula>1</formula>
    </cfRule>
    <cfRule type="cellIs" dxfId="16" priority="18" operator="equal">
      <formula>0</formula>
    </cfRule>
  </conditionalFormatting>
  <conditionalFormatting sqref="BC15:BE15">
    <cfRule type="cellIs" dxfId="15" priority="15" operator="equal">
      <formula>1</formula>
    </cfRule>
    <cfRule type="cellIs" dxfId="14" priority="16" operator="equal">
      <formula>0</formula>
    </cfRule>
  </conditionalFormatting>
  <conditionalFormatting sqref="BC16">
    <cfRule type="cellIs" dxfId="13" priority="13" operator="equal">
      <formula>1</formula>
    </cfRule>
    <cfRule type="cellIs" dxfId="12" priority="14" operator="equal">
      <formula>0</formula>
    </cfRule>
  </conditionalFormatting>
  <conditionalFormatting sqref="AI30:BB30">
    <cfRule type="cellIs" dxfId="11" priority="11" operator="equal">
      <formula>1</formula>
    </cfRule>
    <cfRule type="cellIs" dxfId="10" priority="12" operator="equal">
      <formula>0</formula>
    </cfRule>
  </conditionalFormatting>
  <conditionalFormatting sqref="U32:AI32">
    <cfRule type="cellIs" dxfId="9" priority="9" operator="equal">
      <formula>1</formula>
    </cfRule>
    <cfRule type="cellIs" dxfId="8" priority="10" operator="equal">
      <formula>0</formula>
    </cfRule>
  </conditionalFormatting>
  <conditionalFormatting sqref="AI31">
    <cfRule type="cellIs" dxfId="7" priority="7" operator="equal">
      <formula>1</formula>
    </cfRule>
    <cfRule type="cellIs" dxfId="6" priority="8" operator="equal">
      <formula>0</formula>
    </cfRule>
  </conditionalFormatting>
  <conditionalFormatting sqref="I24:U24">
    <cfRule type="cellIs" dxfId="5" priority="5" operator="equal">
      <formula>1</formula>
    </cfRule>
    <cfRule type="cellIs" dxfId="4" priority="6" operator="equal">
      <formula>0</formula>
    </cfRule>
  </conditionalFormatting>
  <conditionalFormatting sqref="U25:U31">
    <cfRule type="cellIs" dxfId="3" priority="3" operator="equal">
      <formula>1</formula>
    </cfRule>
    <cfRule type="cellIs" dxfId="2" priority="4" operator="equal">
      <formula>0</formula>
    </cfRule>
  </conditionalFormatting>
  <conditionalFormatting sqref="I25:I3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Estructura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Yornandy Martínez Pérez</dc:creator>
  <cp:lastModifiedBy>User</cp:lastModifiedBy>
  <dcterms:created xsi:type="dcterms:W3CDTF">2017-03-02T20:55:32Z</dcterms:created>
  <dcterms:modified xsi:type="dcterms:W3CDTF">2024-11-19T04:44:48Z</dcterms:modified>
</cp:coreProperties>
</file>