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12345"/>
  </bookViews>
  <sheets>
    <sheet name="Sheet2" sheetId="2" r:id="rId1"/>
    <sheet name="Sheet1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" i="2" l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C6" i="2"/>
  <c r="B6" i="2" s="1"/>
  <c r="D6" i="2"/>
  <c r="C7" i="2"/>
  <c r="B7" i="2" s="1"/>
  <c r="D7" i="2"/>
  <c r="C8" i="2"/>
  <c r="B8" i="2" s="1"/>
  <c r="D8" i="2"/>
  <c r="C9" i="2"/>
  <c r="B9" i="2" s="1"/>
  <c r="D9" i="2"/>
  <c r="C10" i="2"/>
  <c r="B10" i="2" s="1"/>
  <c r="D10" i="2"/>
  <c r="C11" i="2"/>
  <c r="B11" i="2" s="1"/>
  <c r="D11" i="2"/>
  <c r="C12" i="2"/>
  <c r="B12" i="2" s="1"/>
  <c r="D12" i="2"/>
  <c r="C13" i="2"/>
  <c r="B13" i="2" s="1"/>
  <c r="D13" i="2"/>
  <c r="C14" i="2"/>
  <c r="B14" i="2" s="1"/>
  <c r="D14" i="2"/>
  <c r="C15" i="2"/>
  <c r="B15" i="2" s="1"/>
  <c r="D15" i="2"/>
  <c r="C16" i="2"/>
  <c r="B16" i="2" s="1"/>
  <c r="D16" i="2"/>
  <c r="C17" i="2"/>
  <c r="B17" i="2" s="1"/>
  <c r="D17" i="2"/>
  <c r="C18" i="2"/>
  <c r="D18" i="2"/>
  <c r="B19" i="2"/>
  <c r="C19" i="2"/>
  <c r="D19" i="2"/>
  <c r="C20" i="2"/>
  <c r="D20" i="2"/>
  <c r="B20" i="2" s="1"/>
  <c r="C21" i="2"/>
  <c r="D21" i="2"/>
  <c r="B21" i="2" s="1"/>
  <c r="C22" i="2"/>
  <c r="D22" i="2"/>
  <c r="B22" i="2" s="1"/>
  <c r="C23" i="2"/>
  <c r="D23" i="2"/>
  <c r="B23" i="2" s="1"/>
  <c r="C24" i="2"/>
  <c r="D24" i="2"/>
  <c r="B24" i="2" s="1"/>
  <c r="C25" i="2"/>
  <c r="D25" i="2"/>
  <c r="B25" i="2" s="1"/>
  <c r="C26" i="2"/>
  <c r="D26" i="2"/>
  <c r="B26" i="2" s="1"/>
  <c r="C27" i="2"/>
  <c r="D27" i="2"/>
  <c r="B27" i="2" s="1"/>
  <c r="C28" i="2"/>
  <c r="D28" i="2"/>
  <c r="B28" i="2" s="1"/>
  <c r="C29" i="2"/>
  <c r="D29" i="2"/>
  <c r="B29" i="2" s="1"/>
  <c r="C30" i="2"/>
  <c r="D30" i="2"/>
  <c r="B30" i="2" s="1"/>
  <c r="C31" i="2"/>
  <c r="D31" i="2"/>
  <c r="B31" i="2" s="1"/>
  <c r="B32" i="2"/>
  <c r="C32" i="2"/>
  <c r="D32" i="2"/>
  <c r="C33" i="2"/>
  <c r="D33" i="2"/>
  <c r="B33" i="2" s="1"/>
  <c r="C34" i="2"/>
  <c r="D34" i="2"/>
  <c r="B34" i="2" s="1"/>
  <c r="C35" i="2"/>
  <c r="D35" i="2"/>
  <c r="B35" i="2" s="1"/>
  <c r="C36" i="2"/>
  <c r="D36" i="2"/>
  <c r="B36" i="2" s="1"/>
  <c r="C37" i="2"/>
  <c r="D37" i="2"/>
  <c r="B37" i="2" s="1"/>
  <c r="C38" i="2"/>
  <c r="D38" i="2"/>
  <c r="B38" i="2" s="1"/>
  <c r="C39" i="2"/>
  <c r="D39" i="2"/>
  <c r="B39" i="2" s="1"/>
  <c r="C40" i="2"/>
  <c r="D40" i="2"/>
  <c r="B40" i="2" s="1"/>
  <c r="C41" i="2"/>
  <c r="D41" i="2"/>
  <c r="B41" i="2" s="1"/>
  <c r="C42" i="2"/>
  <c r="D42" i="2"/>
  <c r="B42" i="2" s="1"/>
  <c r="C43" i="2"/>
  <c r="D43" i="2"/>
  <c r="B43" i="2" s="1"/>
  <c r="C44" i="2"/>
  <c r="D44" i="2"/>
  <c r="B44" i="2" s="1"/>
  <c r="C45" i="2"/>
  <c r="D45" i="2"/>
  <c r="B45" i="2" s="1"/>
  <c r="A6" i="2"/>
  <c r="D5" i="2"/>
  <c r="C5" i="2"/>
  <c r="B5" i="2"/>
  <c r="A5" i="2"/>
  <c r="B18" i="2" l="1"/>
  <c r="L5" i="2"/>
  <c r="K5" i="2"/>
  <c r="J5" i="2" s="1"/>
  <c r="A7" i="2"/>
  <c r="B6" i="1"/>
  <c r="A6" i="1"/>
  <c r="F1" i="1"/>
  <c r="F2" i="1"/>
  <c r="A2" i="1"/>
  <c r="B2" i="1"/>
  <c r="K6" i="2" l="1"/>
  <c r="J6" i="2" s="1"/>
  <c r="L6" i="2"/>
  <c r="A8" i="2"/>
  <c r="L7" i="2" l="1"/>
  <c r="K7" i="2"/>
  <c r="J7" i="2" s="1"/>
  <c r="A9" i="2"/>
  <c r="L8" i="2" l="1"/>
  <c r="K8" i="2"/>
  <c r="J8" i="2" s="1"/>
  <c r="A10" i="2"/>
  <c r="L9" i="2" l="1"/>
  <c r="K9" i="2"/>
  <c r="J9" i="2" s="1"/>
  <c r="A11" i="2"/>
  <c r="L10" i="2" l="1"/>
  <c r="K10" i="2"/>
  <c r="J10" i="2" s="1"/>
  <c r="A12" i="2"/>
  <c r="L11" i="2" l="1"/>
  <c r="K11" i="2"/>
  <c r="J11" i="2" s="1"/>
  <c r="A13" i="2"/>
  <c r="K12" i="2" l="1"/>
  <c r="J12" i="2" s="1"/>
  <c r="L12" i="2"/>
  <c r="A14" i="2"/>
  <c r="K13" i="2" l="1"/>
  <c r="J13" i="2" s="1"/>
  <c r="L13" i="2"/>
  <c r="A15" i="2"/>
  <c r="K14" i="2" l="1"/>
  <c r="J14" i="2" s="1"/>
  <c r="L14" i="2"/>
  <c r="A16" i="2"/>
  <c r="K15" i="2" l="1"/>
  <c r="J15" i="2" s="1"/>
  <c r="L15" i="2"/>
  <c r="A17" i="2"/>
  <c r="L16" i="2" l="1"/>
  <c r="K16" i="2"/>
  <c r="J16" i="2" s="1"/>
  <c r="A18" i="2"/>
  <c r="K17" i="2" l="1"/>
  <c r="L17" i="2"/>
  <c r="A19" i="2"/>
  <c r="J17" i="2" l="1"/>
  <c r="L18" i="2"/>
  <c r="K18" i="2"/>
  <c r="J18" i="2" s="1"/>
  <c r="A20" i="2"/>
  <c r="L19" i="2" l="1"/>
  <c r="K19" i="2"/>
  <c r="A21" i="2"/>
  <c r="J19" i="2" l="1"/>
  <c r="K20" i="2"/>
  <c r="L20" i="2"/>
  <c r="A22" i="2"/>
  <c r="J20" i="2" l="1"/>
  <c r="L21" i="2"/>
  <c r="K21" i="2"/>
  <c r="A23" i="2"/>
  <c r="K22" i="2" l="1"/>
  <c r="L22" i="2"/>
  <c r="J22" i="2" s="1"/>
  <c r="J21" i="2"/>
  <c r="A24" i="2"/>
  <c r="L23" i="2" l="1"/>
  <c r="K23" i="2"/>
  <c r="J23" i="2" s="1"/>
  <c r="A25" i="2"/>
  <c r="L24" i="2" l="1"/>
  <c r="J24" i="2" s="1"/>
  <c r="K24" i="2"/>
  <c r="A26" i="2"/>
  <c r="K25" i="2" l="1"/>
  <c r="L25" i="2"/>
  <c r="J25" i="2" s="1"/>
  <c r="A27" i="2"/>
  <c r="L26" i="2" l="1"/>
  <c r="J26" i="2" s="1"/>
  <c r="K26" i="2"/>
  <c r="A28" i="2"/>
  <c r="K27" i="2" l="1"/>
  <c r="L27" i="2"/>
  <c r="J27" i="2"/>
  <c r="A29" i="2"/>
  <c r="L28" i="2" l="1"/>
  <c r="J28" i="2" s="1"/>
  <c r="K28" i="2"/>
  <c r="A30" i="2"/>
  <c r="L29" i="2" l="1"/>
  <c r="K29" i="2"/>
  <c r="J29" i="2" s="1"/>
  <c r="A31" i="2"/>
  <c r="K30" i="2" l="1"/>
  <c r="L30" i="2"/>
  <c r="J30" i="2" s="1"/>
  <c r="A32" i="2"/>
  <c r="L31" i="2" l="1"/>
  <c r="K31" i="2"/>
  <c r="J31" i="2"/>
  <c r="A33" i="2"/>
  <c r="L32" i="2" l="1"/>
  <c r="J32" i="2"/>
  <c r="K32" i="2"/>
  <c r="A34" i="2"/>
  <c r="L33" i="2" l="1"/>
  <c r="K33" i="2"/>
  <c r="J33" i="2" s="1"/>
  <c r="A35" i="2"/>
  <c r="K34" i="2" l="1"/>
  <c r="L34" i="2"/>
  <c r="J34" i="2" s="1"/>
  <c r="A36" i="2"/>
  <c r="L35" i="2" l="1"/>
  <c r="K35" i="2"/>
  <c r="J35" i="2" s="1"/>
  <c r="A37" i="2"/>
  <c r="K36" i="2" l="1"/>
  <c r="L36" i="2"/>
  <c r="J36" i="2"/>
  <c r="A38" i="2"/>
  <c r="L37" i="2" l="1"/>
  <c r="K37" i="2"/>
  <c r="J37" i="2"/>
  <c r="A39" i="2"/>
  <c r="L38" i="2" l="1"/>
  <c r="J38" i="2" s="1"/>
  <c r="K38" i="2"/>
  <c r="A40" i="2"/>
  <c r="K39" i="2" l="1"/>
  <c r="L39" i="2"/>
  <c r="A41" i="2"/>
  <c r="L40" i="2" l="1"/>
  <c r="J40" i="2" s="1"/>
  <c r="K40" i="2"/>
  <c r="J39" i="2"/>
  <c r="A42" i="2"/>
  <c r="K41" i="2" l="1"/>
  <c r="L41" i="2"/>
  <c r="J41" i="2"/>
  <c r="A43" i="2"/>
  <c r="L42" i="2" l="1"/>
  <c r="J42" i="2" s="1"/>
  <c r="K42" i="2"/>
  <c r="A44" i="2"/>
  <c r="L43" i="2" l="1"/>
  <c r="K43" i="2"/>
  <c r="J43" i="2" s="1"/>
  <c r="A45" i="2"/>
  <c r="K44" i="2" l="1"/>
  <c r="L44" i="2"/>
  <c r="J44" i="2" s="1"/>
  <c r="L45" i="2" l="1"/>
  <c r="K45" i="2"/>
  <c r="J45" i="2"/>
</calcChain>
</file>

<file path=xl/sharedStrings.xml><?xml version="1.0" encoding="utf-8"?>
<sst xmlns="http://schemas.openxmlformats.org/spreadsheetml/2006/main" count="28" uniqueCount="18">
  <si>
    <t>d2r</t>
  </si>
  <si>
    <t>theta</t>
  </si>
  <si>
    <t>thetadot</t>
  </si>
  <si>
    <t>Min</t>
  </si>
  <si>
    <t>max</t>
  </si>
  <si>
    <t>Nbar</t>
  </si>
  <si>
    <t>kp</t>
  </si>
  <si>
    <t>Kd'</t>
  </si>
  <si>
    <t>deltaF-pitch</t>
  </si>
  <si>
    <t>val</t>
  </si>
  <si>
    <t>thrust</t>
  </si>
  <si>
    <t>lin thrust</t>
  </si>
  <si>
    <t>quad thrust</t>
  </si>
  <si>
    <t>valMin</t>
  </si>
  <si>
    <t>F40</t>
  </si>
  <si>
    <t>switchVal</t>
  </si>
  <si>
    <t>step</t>
  </si>
  <si>
    <t>maxThrust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</si>
</sst>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thrust</c:v>
                </c:pt>
              </c:strCache>
            </c:strRef>
          </c:tx>
          <c:xVal>
            <c:numRef>
              <c:f>Sheet2!$A$5:$A$45</c:f>
              <c:numCache>
                <c:formatCode>General</c:formatCode>
                <c:ptCount val="4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105</c:v>
                </c:pt>
                <c:pt idx="26">
                  <c:v>110</c:v>
                </c:pt>
                <c:pt idx="27">
                  <c:v>115</c:v>
                </c:pt>
                <c:pt idx="28">
                  <c:v>120</c:v>
                </c:pt>
                <c:pt idx="29">
                  <c:v>125</c:v>
                </c:pt>
                <c:pt idx="30">
                  <c:v>130</c:v>
                </c:pt>
                <c:pt idx="31">
                  <c:v>135</c:v>
                </c:pt>
                <c:pt idx="32">
                  <c:v>140</c:v>
                </c:pt>
                <c:pt idx="33">
                  <c:v>145</c:v>
                </c:pt>
                <c:pt idx="34">
                  <c:v>150</c:v>
                </c:pt>
                <c:pt idx="35">
                  <c:v>155</c:v>
                </c:pt>
                <c:pt idx="36">
                  <c:v>160</c:v>
                </c:pt>
                <c:pt idx="37">
                  <c:v>165</c:v>
                </c:pt>
                <c:pt idx="38">
                  <c:v>170</c:v>
                </c:pt>
                <c:pt idx="39">
                  <c:v>175</c:v>
                </c:pt>
                <c:pt idx="40">
                  <c:v>180</c:v>
                </c:pt>
              </c:numCache>
            </c:numRef>
          </c:xVal>
          <c:yVal>
            <c:numRef>
              <c:f>Sheet2!$B$5:$B$45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4.464285714285714E-3</c:v>
                </c:pt>
                <c:pt idx="14">
                  <c:v>1.7857142857142856E-2</c:v>
                </c:pt>
                <c:pt idx="15">
                  <c:v>4.0178571428571432E-2</c:v>
                </c:pt>
                <c:pt idx="16">
                  <c:v>7.1428571428571425E-2</c:v>
                </c:pt>
                <c:pt idx="17">
                  <c:v>0.11160714285714286</c:v>
                </c:pt>
                <c:pt idx="18">
                  <c:v>0.16071428571428573</c:v>
                </c:pt>
                <c:pt idx="19">
                  <c:v>0.21875</c:v>
                </c:pt>
                <c:pt idx="20">
                  <c:v>0.2857142857142857</c:v>
                </c:pt>
                <c:pt idx="21">
                  <c:v>0.36160714285714285</c:v>
                </c:pt>
                <c:pt idx="22">
                  <c:v>0.44642857142857145</c:v>
                </c:pt>
                <c:pt idx="23">
                  <c:v>0.5401785714285714</c:v>
                </c:pt>
                <c:pt idx="24">
                  <c:v>0.6428571428571429</c:v>
                </c:pt>
                <c:pt idx="25">
                  <c:v>0.7544642857142857</c:v>
                </c:pt>
                <c:pt idx="26">
                  <c:v>0.875</c:v>
                </c:pt>
                <c:pt idx="27">
                  <c:v>1.0044642857142858</c:v>
                </c:pt>
                <c:pt idx="28">
                  <c:v>1.1428571428571428</c:v>
                </c:pt>
                <c:pt idx="29">
                  <c:v>1.2901785714285714</c:v>
                </c:pt>
                <c:pt idx="30">
                  <c:v>1.4464285714285714</c:v>
                </c:pt>
                <c:pt idx="31">
                  <c:v>1.6116071428571428</c:v>
                </c:pt>
                <c:pt idx="32">
                  <c:v>1.7857142857142858</c:v>
                </c:pt>
                <c:pt idx="33">
                  <c:v>1.96875</c:v>
                </c:pt>
                <c:pt idx="34">
                  <c:v>2.1607142857142856</c:v>
                </c:pt>
                <c:pt idx="35">
                  <c:v>2.3616071428571428</c:v>
                </c:pt>
                <c:pt idx="36">
                  <c:v>2.5714285714285716</c:v>
                </c:pt>
                <c:pt idx="37">
                  <c:v>2.7901785714285716</c:v>
                </c:pt>
                <c:pt idx="38">
                  <c:v>3.0178571428571428</c:v>
                </c:pt>
                <c:pt idx="39">
                  <c:v>3.2544642857142856</c:v>
                </c:pt>
                <c:pt idx="40">
                  <c:v>3.5</c:v>
                </c:pt>
              </c:numCache>
            </c:numRef>
          </c:yVal>
          <c:smooth val="0"/>
        </c:ser>
        <c:ser>
          <c:idx val="1"/>
          <c:order val="1"/>
          <c:tx>
            <c:v>thrust2</c:v>
          </c:tx>
          <c:xVal>
            <c:numRef>
              <c:f>Sheet2!$I$5:$I$45</c:f>
              <c:numCache>
                <c:formatCode>General</c:formatCode>
                <c:ptCount val="41"/>
                <c:pt idx="0">
                  <c:v>-30</c:v>
                </c:pt>
                <c:pt idx="1">
                  <c:v>-24.75</c:v>
                </c:pt>
                <c:pt idx="2">
                  <c:v>-19.5</c:v>
                </c:pt>
                <c:pt idx="3">
                  <c:v>-14.25</c:v>
                </c:pt>
                <c:pt idx="4">
                  <c:v>-9</c:v>
                </c:pt>
                <c:pt idx="5">
                  <c:v>-3.75</c:v>
                </c:pt>
                <c:pt idx="6">
                  <c:v>1.5</c:v>
                </c:pt>
                <c:pt idx="7">
                  <c:v>6.75</c:v>
                </c:pt>
                <c:pt idx="8">
                  <c:v>12</c:v>
                </c:pt>
                <c:pt idx="9">
                  <c:v>17.25</c:v>
                </c:pt>
                <c:pt idx="10">
                  <c:v>22.5</c:v>
                </c:pt>
                <c:pt idx="11">
                  <c:v>27.75</c:v>
                </c:pt>
                <c:pt idx="12">
                  <c:v>33</c:v>
                </c:pt>
                <c:pt idx="13">
                  <c:v>38.25</c:v>
                </c:pt>
                <c:pt idx="14">
                  <c:v>43.5</c:v>
                </c:pt>
                <c:pt idx="15">
                  <c:v>48.75</c:v>
                </c:pt>
                <c:pt idx="16">
                  <c:v>54</c:v>
                </c:pt>
                <c:pt idx="17">
                  <c:v>59.25</c:v>
                </c:pt>
                <c:pt idx="18">
                  <c:v>64.5</c:v>
                </c:pt>
                <c:pt idx="19">
                  <c:v>69.75</c:v>
                </c:pt>
                <c:pt idx="20">
                  <c:v>75</c:v>
                </c:pt>
                <c:pt idx="21">
                  <c:v>80.25</c:v>
                </c:pt>
                <c:pt idx="22">
                  <c:v>85.5</c:v>
                </c:pt>
                <c:pt idx="23">
                  <c:v>90.75</c:v>
                </c:pt>
                <c:pt idx="24">
                  <c:v>96</c:v>
                </c:pt>
                <c:pt idx="25">
                  <c:v>101.25</c:v>
                </c:pt>
                <c:pt idx="26">
                  <c:v>106.5</c:v>
                </c:pt>
                <c:pt idx="27">
                  <c:v>111.75</c:v>
                </c:pt>
                <c:pt idx="28">
                  <c:v>117</c:v>
                </c:pt>
                <c:pt idx="29">
                  <c:v>122.25</c:v>
                </c:pt>
                <c:pt idx="30">
                  <c:v>127.5</c:v>
                </c:pt>
                <c:pt idx="31">
                  <c:v>132.75</c:v>
                </c:pt>
                <c:pt idx="32">
                  <c:v>138</c:v>
                </c:pt>
                <c:pt idx="33">
                  <c:v>143.25</c:v>
                </c:pt>
                <c:pt idx="34">
                  <c:v>148.5</c:v>
                </c:pt>
                <c:pt idx="35">
                  <c:v>153.75</c:v>
                </c:pt>
                <c:pt idx="36">
                  <c:v>159</c:v>
                </c:pt>
                <c:pt idx="37">
                  <c:v>164.25</c:v>
                </c:pt>
                <c:pt idx="38">
                  <c:v>169.5</c:v>
                </c:pt>
                <c:pt idx="39">
                  <c:v>174.75</c:v>
                </c:pt>
                <c:pt idx="40">
                  <c:v>180</c:v>
                </c:pt>
              </c:numCache>
            </c:numRef>
          </c:xVal>
          <c:yVal>
            <c:numRef>
              <c:f>Sheet2!$J$5:$J$45</c:f>
              <c:numCache>
                <c:formatCode>General</c:formatCode>
                <c:ptCount val="41"/>
                <c:pt idx="0">
                  <c:v>0</c:v>
                </c:pt>
                <c:pt idx="1">
                  <c:v>1.1250000000000001E-2</c:v>
                </c:pt>
                <c:pt idx="2">
                  <c:v>2.2500000000000003E-2</c:v>
                </c:pt>
                <c:pt idx="3">
                  <c:v>3.3750000000000002E-2</c:v>
                </c:pt>
                <c:pt idx="4">
                  <c:v>4.5000000000000005E-2</c:v>
                </c:pt>
                <c:pt idx="5">
                  <c:v>5.6250000000000001E-2</c:v>
                </c:pt>
                <c:pt idx="6">
                  <c:v>6.7500000000000004E-2</c:v>
                </c:pt>
                <c:pt idx="7">
                  <c:v>7.8750000000000001E-2</c:v>
                </c:pt>
                <c:pt idx="8">
                  <c:v>9.0000000000000011E-2</c:v>
                </c:pt>
                <c:pt idx="9">
                  <c:v>0.10125000000000001</c:v>
                </c:pt>
                <c:pt idx="10">
                  <c:v>0.1125</c:v>
                </c:pt>
                <c:pt idx="11">
                  <c:v>0.12375000000000001</c:v>
                </c:pt>
                <c:pt idx="12">
                  <c:v>0.13500000000000001</c:v>
                </c:pt>
                <c:pt idx="13">
                  <c:v>0.14625000000000002</c:v>
                </c:pt>
                <c:pt idx="14">
                  <c:v>0.15209375</c:v>
                </c:pt>
                <c:pt idx="15">
                  <c:v>0.1630859375</c:v>
                </c:pt>
                <c:pt idx="16">
                  <c:v>0.1835</c:v>
                </c:pt>
                <c:pt idx="17">
                  <c:v>0.21333593749999999</c:v>
                </c:pt>
                <c:pt idx="18">
                  <c:v>0.25259375000000001</c:v>
                </c:pt>
                <c:pt idx="19">
                  <c:v>0.30127343750000002</c:v>
                </c:pt>
                <c:pt idx="20">
                  <c:v>0.359375</c:v>
                </c:pt>
                <c:pt idx="21">
                  <c:v>0.42689843750000001</c:v>
                </c:pt>
                <c:pt idx="22">
                  <c:v>0.50384375000000003</c:v>
                </c:pt>
                <c:pt idx="23">
                  <c:v>0.59021093749999998</c:v>
                </c:pt>
                <c:pt idx="24">
                  <c:v>0.68600000000000005</c:v>
                </c:pt>
                <c:pt idx="25">
                  <c:v>0.79121093750000004</c:v>
                </c:pt>
                <c:pt idx="26">
                  <c:v>0.90584375000000006</c:v>
                </c:pt>
                <c:pt idx="27">
                  <c:v>1.0298984375</c:v>
                </c:pt>
                <c:pt idx="28">
                  <c:v>1.1633749999999998</c:v>
                </c:pt>
                <c:pt idx="29">
                  <c:v>1.3062734375</c:v>
                </c:pt>
                <c:pt idx="30">
                  <c:v>1.4585937499999999</c:v>
                </c:pt>
                <c:pt idx="31">
                  <c:v>1.6203359374999999</c:v>
                </c:pt>
                <c:pt idx="32">
                  <c:v>1.7914999999999999</c:v>
                </c:pt>
                <c:pt idx="33">
                  <c:v>1.9720859374999999</c:v>
                </c:pt>
                <c:pt idx="34">
                  <c:v>2.1620937499999999</c:v>
                </c:pt>
                <c:pt idx="35">
                  <c:v>2.3615234374999998</c:v>
                </c:pt>
                <c:pt idx="36">
                  <c:v>2.5703749999999999</c:v>
                </c:pt>
                <c:pt idx="37">
                  <c:v>2.7886484375</c:v>
                </c:pt>
                <c:pt idx="38">
                  <c:v>3.0163437499999999</c:v>
                </c:pt>
                <c:pt idx="39">
                  <c:v>3.2534609374999999</c:v>
                </c:pt>
                <c:pt idx="40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4832"/>
        <c:axId val="36420992"/>
      </c:scatterChart>
      <c:valAx>
        <c:axId val="5306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420992"/>
        <c:crosses val="autoZero"/>
        <c:crossBetween val="midCat"/>
      </c:valAx>
      <c:valAx>
        <c:axId val="3642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064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6</xdr:row>
      <xdr:rowOff>57150</xdr:rowOff>
    </xdr:from>
    <xdr:to>
      <xdr:col>25</xdr:col>
      <xdr:colOff>352425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45"/>
  <sheetViews>
    <sheetView tabSelected="1" workbookViewId="0">
      <selection activeCell="N8" sqref="N8"/>
    </sheetView>
  </sheetViews>
  <sheetFormatPr defaultRowHeight="15" x14ac:dyDescent="0.25"/>
  <cols>
    <col min="3" max="4" width="9.140625" style="2"/>
    <col min="11" max="12" width="9.140625" style="2"/>
  </cols>
  <sheetData>
    <row r="4" spans="1:15" x14ac:dyDescent="0.25">
      <c r="A4" s="1" t="s">
        <v>9</v>
      </c>
      <c r="B4" s="1" t="s">
        <v>10</v>
      </c>
      <c r="C4" s="3" t="s">
        <v>11</v>
      </c>
      <c r="D4" s="3" t="s">
        <v>12</v>
      </c>
      <c r="F4">
        <v>-20</v>
      </c>
      <c r="G4" t="s">
        <v>13</v>
      </c>
      <c r="I4" s="1" t="s">
        <v>9</v>
      </c>
      <c r="J4" s="1" t="s">
        <v>10</v>
      </c>
      <c r="K4" s="3" t="s">
        <v>11</v>
      </c>
      <c r="L4" s="3" t="s">
        <v>12</v>
      </c>
      <c r="N4">
        <v>-30</v>
      </c>
      <c r="O4" t="s">
        <v>13</v>
      </c>
    </row>
    <row r="5" spans="1:15" x14ac:dyDescent="0.25">
      <c r="A5">
        <f>F4</f>
        <v>-20</v>
      </c>
      <c r="B5">
        <f>IF(A5&gt;F$6,D5,C5)</f>
        <v>0</v>
      </c>
      <c r="C5" s="2">
        <f>F$5/(F$6-F$4)*(A5-F$4)</f>
        <v>0</v>
      </c>
      <c r="D5" s="2">
        <f>(F$8-F$5)/((180-F$6)^2)*((A5-F$6)^2)+F$5</f>
        <v>0.6428571428571429</v>
      </c>
      <c r="F5">
        <v>0</v>
      </c>
      <c r="G5" t="s">
        <v>14</v>
      </c>
      <c r="I5">
        <f>N4</f>
        <v>-30</v>
      </c>
      <c r="J5">
        <f>IF(I5&gt;N$6,L5,K5)</f>
        <v>0</v>
      </c>
      <c r="K5" s="2">
        <f>N$5/(N$6-N$4)*(I5-N$4)</f>
        <v>0</v>
      </c>
      <c r="L5" s="2">
        <f>(N$8-N$5)/((180-N$6)^2)*((I5-N$6)^2)+N$5</f>
        <v>0.98750000000000004</v>
      </c>
      <c r="N5">
        <v>0.15</v>
      </c>
      <c r="O5" t="s">
        <v>14</v>
      </c>
    </row>
    <row r="6" spans="1:15" x14ac:dyDescent="0.25">
      <c r="A6">
        <f>A5+$F$7</f>
        <v>-15</v>
      </c>
      <c r="B6">
        <f t="shared" ref="B6:B45" si="0">IF(A6&gt;F$6,D6,C6)</f>
        <v>0</v>
      </c>
      <c r="C6" s="2">
        <f t="shared" ref="C6:C45" si="1">F$5/(F$6-F$4)*(A6-F$4)</f>
        <v>0</v>
      </c>
      <c r="D6" s="2">
        <f t="shared" ref="D6:D45" si="2">(F$8-F$5)/((180-F$6)^2)*((A6-F$6)^2)+F$5</f>
        <v>0.5401785714285714</v>
      </c>
      <c r="F6">
        <v>40</v>
      </c>
      <c r="G6" t="s">
        <v>15</v>
      </c>
      <c r="I6">
        <f>I5+N$7</f>
        <v>-24.75</v>
      </c>
      <c r="J6">
        <f t="shared" ref="J6:J45" si="3">IF(I6&gt;N$6,L6,K6)</f>
        <v>1.1250000000000001E-2</v>
      </c>
      <c r="K6" s="2">
        <f t="shared" ref="K6:K45" si="4">N$5/(N$6-N$4)*(I6-N$4)</f>
        <v>1.1250000000000001E-2</v>
      </c>
      <c r="L6" s="2">
        <f t="shared" ref="L6:L45" si="5">(N$8-N$5)/((180-N$6)^2)*((I6-N$6)^2)+N$5</f>
        <v>0.86658593750000001</v>
      </c>
      <c r="N6">
        <v>40</v>
      </c>
      <c r="O6" t="s">
        <v>15</v>
      </c>
    </row>
    <row r="7" spans="1:15" x14ac:dyDescent="0.25">
      <c r="A7">
        <f>A6+$F$7</f>
        <v>-10</v>
      </c>
      <c r="B7">
        <f t="shared" si="0"/>
        <v>0</v>
      </c>
      <c r="C7" s="2">
        <f t="shared" si="1"/>
        <v>0</v>
      </c>
      <c r="D7" s="2">
        <f t="shared" si="2"/>
        <v>0.44642857142857145</v>
      </c>
      <c r="F7">
        <v>5</v>
      </c>
      <c r="G7" t="s">
        <v>16</v>
      </c>
      <c r="I7">
        <f t="shared" ref="I7:I45" si="6">I6+N$7</f>
        <v>-19.5</v>
      </c>
      <c r="J7">
        <f t="shared" si="3"/>
        <v>2.2500000000000003E-2</v>
      </c>
      <c r="K7" s="2">
        <f t="shared" si="4"/>
        <v>2.2500000000000003E-2</v>
      </c>
      <c r="L7" s="2">
        <f t="shared" si="5"/>
        <v>0.75509375000000001</v>
      </c>
      <c r="N7">
        <v>5.25</v>
      </c>
      <c r="O7" t="s">
        <v>16</v>
      </c>
    </row>
    <row r="8" spans="1:15" x14ac:dyDescent="0.25">
      <c r="A8">
        <f>A7+$F$7</f>
        <v>-5</v>
      </c>
      <c r="B8">
        <f t="shared" si="0"/>
        <v>0</v>
      </c>
      <c r="C8" s="2">
        <f t="shared" si="1"/>
        <v>0</v>
      </c>
      <c r="D8" s="2">
        <f t="shared" si="2"/>
        <v>0.36160714285714285</v>
      </c>
      <c r="F8">
        <v>3.5</v>
      </c>
      <c r="G8" t="s">
        <v>17</v>
      </c>
      <c r="I8">
        <f t="shared" si="6"/>
        <v>-14.25</v>
      </c>
      <c r="J8">
        <f t="shared" si="3"/>
        <v>3.3750000000000002E-2</v>
      </c>
      <c r="K8" s="2">
        <f t="shared" si="4"/>
        <v>3.3750000000000002E-2</v>
      </c>
      <c r="L8" s="2">
        <f t="shared" si="5"/>
        <v>0.65302343750000003</v>
      </c>
      <c r="N8">
        <v>3.5</v>
      </c>
      <c r="O8" t="s">
        <v>17</v>
      </c>
    </row>
    <row r="9" spans="1:15" x14ac:dyDescent="0.25">
      <c r="A9">
        <f>A8+$F$7</f>
        <v>0</v>
      </c>
      <c r="B9">
        <f t="shared" si="0"/>
        <v>0</v>
      </c>
      <c r="C9" s="2">
        <f t="shared" si="1"/>
        <v>0</v>
      </c>
      <c r="D9" s="2">
        <f t="shared" si="2"/>
        <v>0.2857142857142857</v>
      </c>
      <c r="I9">
        <f t="shared" si="6"/>
        <v>-9</v>
      </c>
      <c r="J9">
        <f t="shared" si="3"/>
        <v>4.5000000000000005E-2</v>
      </c>
      <c r="K9" s="2">
        <f t="shared" si="4"/>
        <v>4.5000000000000005E-2</v>
      </c>
      <c r="L9" s="2">
        <f>(N$8-N$5)/((180-N$6)^2)*((I9-N$6)^2)+N$5</f>
        <v>0.56037499999999996</v>
      </c>
    </row>
    <row r="10" spans="1:15" x14ac:dyDescent="0.25">
      <c r="A10">
        <f>A9+$F$7</f>
        <v>5</v>
      </c>
      <c r="B10">
        <f t="shared" si="0"/>
        <v>0</v>
      </c>
      <c r="C10" s="2">
        <f t="shared" si="1"/>
        <v>0</v>
      </c>
      <c r="D10" s="2">
        <f t="shared" si="2"/>
        <v>0.21875</v>
      </c>
      <c r="I10">
        <f t="shared" si="6"/>
        <v>-3.75</v>
      </c>
      <c r="J10">
        <f t="shared" si="3"/>
        <v>5.6250000000000001E-2</v>
      </c>
      <c r="K10" s="2">
        <f t="shared" si="4"/>
        <v>5.6250000000000001E-2</v>
      </c>
      <c r="L10" s="2">
        <f t="shared" si="5"/>
        <v>0.47714843750000002</v>
      </c>
    </row>
    <row r="11" spans="1:15" x14ac:dyDescent="0.25">
      <c r="A11">
        <f>A10+$F$7</f>
        <v>10</v>
      </c>
      <c r="B11">
        <f t="shared" si="0"/>
        <v>0</v>
      </c>
      <c r="C11" s="2">
        <f t="shared" si="1"/>
        <v>0</v>
      </c>
      <c r="D11" s="2">
        <f t="shared" si="2"/>
        <v>0.16071428571428573</v>
      </c>
      <c r="I11">
        <f t="shared" si="6"/>
        <v>1.5</v>
      </c>
      <c r="J11">
        <f t="shared" si="3"/>
        <v>6.7500000000000004E-2</v>
      </c>
      <c r="K11" s="2">
        <f t="shared" si="4"/>
        <v>6.7500000000000004E-2</v>
      </c>
      <c r="L11" s="2">
        <f t="shared" si="5"/>
        <v>0.40334375</v>
      </c>
    </row>
    <row r="12" spans="1:15" x14ac:dyDescent="0.25">
      <c r="A12">
        <f>A11+$F$7</f>
        <v>15</v>
      </c>
      <c r="B12">
        <f t="shared" si="0"/>
        <v>0</v>
      </c>
      <c r="C12" s="2">
        <f t="shared" si="1"/>
        <v>0</v>
      </c>
      <c r="D12" s="2">
        <f t="shared" si="2"/>
        <v>0.11160714285714286</v>
      </c>
      <c r="I12">
        <f t="shared" si="6"/>
        <v>6.75</v>
      </c>
      <c r="J12">
        <f t="shared" si="3"/>
        <v>7.8750000000000001E-2</v>
      </c>
      <c r="K12" s="2">
        <f t="shared" si="4"/>
        <v>7.8750000000000001E-2</v>
      </c>
      <c r="L12" s="2">
        <f t="shared" si="5"/>
        <v>0.3389609375</v>
      </c>
    </row>
    <row r="13" spans="1:15" x14ac:dyDescent="0.25">
      <c r="A13">
        <f>A12+$F$7</f>
        <v>20</v>
      </c>
      <c r="B13">
        <f t="shared" si="0"/>
        <v>0</v>
      </c>
      <c r="C13" s="2">
        <f t="shared" si="1"/>
        <v>0</v>
      </c>
      <c r="D13" s="2">
        <f t="shared" si="2"/>
        <v>7.1428571428571425E-2</v>
      </c>
      <c r="I13">
        <f t="shared" si="6"/>
        <v>12</v>
      </c>
      <c r="J13">
        <f t="shared" si="3"/>
        <v>9.0000000000000011E-2</v>
      </c>
      <c r="K13" s="2">
        <f t="shared" si="4"/>
        <v>9.0000000000000011E-2</v>
      </c>
      <c r="L13" s="2">
        <f t="shared" si="5"/>
        <v>0.28400000000000003</v>
      </c>
    </row>
    <row r="14" spans="1:15" x14ac:dyDescent="0.25">
      <c r="A14">
        <f>A13+$F$7</f>
        <v>25</v>
      </c>
      <c r="B14">
        <f t="shared" si="0"/>
        <v>0</v>
      </c>
      <c r="C14" s="2">
        <f t="shared" si="1"/>
        <v>0</v>
      </c>
      <c r="D14" s="2">
        <f t="shared" si="2"/>
        <v>4.0178571428571432E-2</v>
      </c>
      <c r="I14">
        <f t="shared" si="6"/>
        <v>17.25</v>
      </c>
      <c r="J14">
        <f t="shared" si="3"/>
        <v>0.10125000000000001</v>
      </c>
      <c r="K14" s="2">
        <f t="shared" si="4"/>
        <v>0.10125000000000001</v>
      </c>
      <c r="L14" s="2">
        <f t="shared" si="5"/>
        <v>0.2384609375</v>
      </c>
    </row>
    <row r="15" spans="1:15" x14ac:dyDescent="0.25">
      <c r="A15">
        <f>A14+$F$7</f>
        <v>30</v>
      </c>
      <c r="B15">
        <f t="shared" si="0"/>
        <v>0</v>
      </c>
      <c r="C15" s="2">
        <f t="shared" si="1"/>
        <v>0</v>
      </c>
      <c r="D15" s="2">
        <f t="shared" si="2"/>
        <v>1.7857142857142856E-2</v>
      </c>
      <c r="I15">
        <f t="shared" si="6"/>
        <v>22.5</v>
      </c>
      <c r="J15">
        <f t="shared" si="3"/>
        <v>0.1125</v>
      </c>
      <c r="K15" s="2">
        <f t="shared" si="4"/>
        <v>0.1125</v>
      </c>
      <c r="L15" s="2">
        <f t="shared" si="5"/>
        <v>0.20234374999999999</v>
      </c>
    </row>
    <row r="16" spans="1:15" x14ac:dyDescent="0.25">
      <c r="A16">
        <f>A15+$F$7</f>
        <v>35</v>
      </c>
      <c r="B16">
        <f t="shared" si="0"/>
        <v>0</v>
      </c>
      <c r="C16" s="2">
        <f t="shared" si="1"/>
        <v>0</v>
      </c>
      <c r="D16" s="2">
        <f t="shared" si="2"/>
        <v>4.464285714285714E-3</v>
      </c>
      <c r="I16">
        <f t="shared" si="6"/>
        <v>27.75</v>
      </c>
      <c r="J16">
        <f t="shared" si="3"/>
        <v>0.12375000000000001</v>
      </c>
      <c r="K16" s="2">
        <f t="shared" si="4"/>
        <v>0.12375000000000001</v>
      </c>
      <c r="L16" s="2">
        <f t="shared" si="5"/>
        <v>0.1756484375</v>
      </c>
    </row>
    <row r="17" spans="1:12" x14ac:dyDescent="0.25">
      <c r="A17">
        <f>A16+$F$7</f>
        <v>40</v>
      </c>
      <c r="B17">
        <f t="shared" si="0"/>
        <v>0</v>
      </c>
      <c r="C17" s="2">
        <f t="shared" si="1"/>
        <v>0</v>
      </c>
      <c r="D17" s="2">
        <f t="shared" si="2"/>
        <v>0</v>
      </c>
      <c r="I17">
        <f t="shared" si="6"/>
        <v>33</v>
      </c>
      <c r="J17">
        <f t="shared" si="3"/>
        <v>0.13500000000000001</v>
      </c>
      <c r="K17" s="2">
        <f t="shared" si="4"/>
        <v>0.13500000000000001</v>
      </c>
      <c r="L17" s="2">
        <f t="shared" si="5"/>
        <v>0.15837499999999999</v>
      </c>
    </row>
    <row r="18" spans="1:12" x14ac:dyDescent="0.25">
      <c r="A18">
        <f>A17+$F$7</f>
        <v>45</v>
      </c>
      <c r="B18">
        <f t="shared" si="0"/>
        <v>4.464285714285714E-3</v>
      </c>
      <c r="C18" s="2">
        <f t="shared" si="1"/>
        <v>0</v>
      </c>
      <c r="D18" s="2">
        <f t="shared" si="2"/>
        <v>4.464285714285714E-3</v>
      </c>
      <c r="I18">
        <f t="shared" si="6"/>
        <v>38.25</v>
      </c>
      <c r="J18">
        <f t="shared" si="3"/>
        <v>0.14625000000000002</v>
      </c>
      <c r="K18" s="2">
        <f t="shared" si="4"/>
        <v>0.14625000000000002</v>
      </c>
      <c r="L18" s="2">
        <f t="shared" si="5"/>
        <v>0.1505234375</v>
      </c>
    </row>
    <row r="19" spans="1:12" x14ac:dyDescent="0.25">
      <c r="A19">
        <f>A18+$F$7</f>
        <v>50</v>
      </c>
      <c r="B19">
        <f t="shared" si="0"/>
        <v>1.7857142857142856E-2</v>
      </c>
      <c r="C19" s="2">
        <f t="shared" si="1"/>
        <v>0</v>
      </c>
      <c r="D19" s="2">
        <f t="shared" si="2"/>
        <v>1.7857142857142856E-2</v>
      </c>
      <c r="I19">
        <f t="shared" si="6"/>
        <v>43.5</v>
      </c>
      <c r="J19">
        <f t="shared" si="3"/>
        <v>0.15209375</v>
      </c>
      <c r="K19" s="2">
        <f t="shared" si="4"/>
        <v>0.1575</v>
      </c>
      <c r="L19" s="2">
        <f t="shared" si="5"/>
        <v>0.15209375</v>
      </c>
    </row>
    <row r="20" spans="1:12" x14ac:dyDescent="0.25">
      <c r="A20">
        <f>A19+$F$7</f>
        <v>55</v>
      </c>
      <c r="B20">
        <f t="shared" si="0"/>
        <v>4.0178571428571432E-2</v>
      </c>
      <c r="C20" s="2">
        <f t="shared" si="1"/>
        <v>0</v>
      </c>
      <c r="D20" s="2">
        <f t="shared" si="2"/>
        <v>4.0178571428571432E-2</v>
      </c>
      <c r="I20">
        <f t="shared" si="6"/>
        <v>48.75</v>
      </c>
      <c r="J20">
        <f t="shared" si="3"/>
        <v>0.1630859375</v>
      </c>
      <c r="K20" s="2">
        <f t="shared" si="4"/>
        <v>0.16875000000000001</v>
      </c>
      <c r="L20" s="2">
        <f t="shared" si="5"/>
        <v>0.1630859375</v>
      </c>
    </row>
    <row r="21" spans="1:12" x14ac:dyDescent="0.25">
      <c r="A21">
        <f>A20+$F$7</f>
        <v>60</v>
      </c>
      <c r="B21">
        <f t="shared" si="0"/>
        <v>7.1428571428571425E-2</v>
      </c>
      <c r="C21" s="2">
        <f t="shared" si="1"/>
        <v>0</v>
      </c>
      <c r="D21" s="2">
        <f t="shared" si="2"/>
        <v>7.1428571428571425E-2</v>
      </c>
      <c r="I21">
        <f t="shared" si="6"/>
        <v>54</v>
      </c>
      <c r="J21">
        <f t="shared" si="3"/>
        <v>0.1835</v>
      </c>
      <c r="K21" s="2">
        <f t="shared" si="4"/>
        <v>0.18000000000000002</v>
      </c>
      <c r="L21" s="2">
        <f t="shared" si="5"/>
        <v>0.1835</v>
      </c>
    </row>
    <row r="22" spans="1:12" x14ac:dyDescent="0.25">
      <c r="A22">
        <f>A21+$F$7</f>
        <v>65</v>
      </c>
      <c r="B22">
        <f t="shared" si="0"/>
        <v>0.11160714285714286</v>
      </c>
      <c r="C22" s="2">
        <f t="shared" si="1"/>
        <v>0</v>
      </c>
      <c r="D22" s="2">
        <f t="shared" si="2"/>
        <v>0.11160714285714286</v>
      </c>
      <c r="I22">
        <f t="shared" si="6"/>
        <v>59.25</v>
      </c>
      <c r="J22">
        <f t="shared" si="3"/>
        <v>0.21333593749999999</v>
      </c>
      <c r="K22" s="2">
        <f t="shared" si="4"/>
        <v>0.19125</v>
      </c>
      <c r="L22" s="2">
        <f t="shared" si="5"/>
        <v>0.21333593749999999</v>
      </c>
    </row>
    <row r="23" spans="1:12" x14ac:dyDescent="0.25">
      <c r="A23">
        <f>A22+$F$7</f>
        <v>70</v>
      </c>
      <c r="B23">
        <f t="shared" si="0"/>
        <v>0.16071428571428573</v>
      </c>
      <c r="C23" s="2">
        <f t="shared" si="1"/>
        <v>0</v>
      </c>
      <c r="D23" s="2">
        <f t="shared" si="2"/>
        <v>0.16071428571428573</v>
      </c>
      <c r="I23">
        <f t="shared" si="6"/>
        <v>64.5</v>
      </c>
      <c r="J23">
        <f t="shared" si="3"/>
        <v>0.25259375000000001</v>
      </c>
      <c r="K23" s="2">
        <f t="shared" si="4"/>
        <v>0.20250000000000001</v>
      </c>
      <c r="L23" s="2">
        <f t="shared" si="5"/>
        <v>0.25259375000000001</v>
      </c>
    </row>
    <row r="24" spans="1:12" x14ac:dyDescent="0.25">
      <c r="A24">
        <f>A23+$F$7</f>
        <v>75</v>
      </c>
      <c r="B24">
        <f t="shared" si="0"/>
        <v>0.21875</v>
      </c>
      <c r="C24" s="2">
        <f t="shared" si="1"/>
        <v>0</v>
      </c>
      <c r="D24" s="2">
        <f t="shared" si="2"/>
        <v>0.21875</v>
      </c>
      <c r="I24">
        <f t="shared" si="6"/>
        <v>69.75</v>
      </c>
      <c r="J24">
        <f t="shared" si="3"/>
        <v>0.30127343750000002</v>
      </c>
      <c r="K24" s="2">
        <f t="shared" si="4"/>
        <v>0.21375000000000002</v>
      </c>
      <c r="L24" s="2">
        <f t="shared" si="5"/>
        <v>0.30127343750000002</v>
      </c>
    </row>
    <row r="25" spans="1:12" x14ac:dyDescent="0.25">
      <c r="A25">
        <f>A24+$F$7</f>
        <v>80</v>
      </c>
      <c r="B25">
        <f t="shared" si="0"/>
        <v>0.2857142857142857</v>
      </c>
      <c r="C25" s="2">
        <f t="shared" si="1"/>
        <v>0</v>
      </c>
      <c r="D25" s="2">
        <f t="shared" si="2"/>
        <v>0.2857142857142857</v>
      </c>
      <c r="I25">
        <f t="shared" si="6"/>
        <v>75</v>
      </c>
      <c r="J25">
        <f t="shared" si="3"/>
        <v>0.359375</v>
      </c>
      <c r="K25" s="2">
        <f t="shared" si="4"/>
        <v>0.22500000000000001</v>
      </c>
      <c r="L25" s="2">
        <f t="shared" si="5"/>
        <v>0.359375</v>
      </c>
    </row>
    <row r="26" spans="1:12" x14ac:dyDescent="0.25">
      <c r="A26">
        <f>A25+$F$7</f>
        <v>85</v>
      </c>
      <c r="B26">
        <f t="shared" si="0"/>
        <v>0.36160714285714285</v>
      </c>
      <c r="C26" s="2">
        <f t="shared" si="1"/>
        <v>0</v>
      </c>
      <c r="D26" s="2">
        <f t="shared" si="2"/>
        <v>0.36160714285714285</v>
      </c>
      <c r="I26">
        <f t="shared" si="6"/>
        <v>80.25</v>
      </c>
      <c r="J26">
        <f t="shared" si="3"/>
        <v>0.42689843750000001</v>
      </c>
      <c r="K26" s="2">
        <f t="shared" si="4"/>
        <v>0.23625000000000002</v>
      </c>
      <c r="L26" s="2">
        <f t="shared" si="5"/>
        <v>0.42689843750000001</v>
      </c>
    </row>
    <row r="27" spans="1:12" x14ac:dyDescent="0.25">
      <c r="A27">
        <f>A26+$F$7</f>
        <v>90</v>
      </c>
      <c r="B27">
        <f t="shared" si="0"/>
        <v>0.44642857142857145</v>
      </c>
      <c r="C27" s="2">
        <f t="shared" si="1"/>
        <v>0</v>
      </c>
      <c r="D27" s="2">
        <f t="shared" si="2"/>
        <v>0.44642857142857145</v>
      </c>
      <c r="I27">
        <f t="shared" si="6"/>
        <v>85.5</v>
      </c>
      <c r="J27">
        <f t="shared" si="3"/>
        <v>0.50384375000000003</v>
      </c>
      <c r="K27" s="2">
        <f t="shared" si="4"/>
        <v>0.24750000000000003</v>
      </c>
      <c r="L27" s="2">
        <f t="shared" si="5"/>
        <v>0.50384375000000003</v>
      </c>
    </row>
    <row r="28" spans="1:12" x14ac:dyDescent="0.25">
      <c r="A28">
        <f>A27+$F$7</f>
        <v>95</v>
      </c>
      <c r="B28">
        <f t="shared" si="0"/>
        <v>0.5401785714285714</v>
      </c>
      <c r="C28" s="2">
        <f t="shared" si="1"/>
        <v>0</v>
      </c>
      <c r="D28" s="2">
        <f t="shared" si="2"/>
        <v>0.5401785714285714</v>
      </c>
      <c r="I28">
        <f t="shared" si="6"/>
        <v>90.75</v>
      </c>
      <c r="J28">
        <f t="shared" si="3"/>
        <v>0.59021093749999998</v>
      </c>
      <c r="K28" s="2">
        <f t="shared" si="4"/>
        <v>0.25875000000000004</v>
      </c>
      <c r="L28" s="2">
        <f t="shared" si="5"/>
        <v>0.59021093749999998</v>
      </c>
    </row>
    <row r="29" spans="1:12" x14ac:dyDescent="0.25">
      <c r="A29">
        <f>A28+$F$7</f>
        <v>100</v>
      </c>
      <c r="B29">
        <f t="shared" si="0"/>
        <v>0.6428571428571429</v>
      </c>
      <c r="C29" s="2">
        <f t="shared" si="1"/>
        <v>0</v>
      </c>
      <c r="D29" s="2">
        <f t="shared" si="2"/>
        <v>0.6428571428571429</v>
      </c>
      <c r="I29">
        <f t="shared" si="6"/>
        <v>96</v>
      </c>
      <c r="J29">
        <f t="shared" si="3"/>
        <v>0.68600000000000005</v>
      </c>
      <c r="K29" s="2">
        <f t="shared" si="4"/>
        <v>0.27</v>
      </c>
      <c r="L29" s="2">
        <f t="shared" si="5"/>
        <v>0.68600000000000005</v>
      </c>
    </row>
    <row r="30" spans="1:12" x14ac:dyDescent="0.25">
      <c r="A30">
        <f>A29+$F$7</f>
        <v>105</v>
      </c>
      <c r="B30">
        <f t="shared" si="0"/>
        <v>0.7544642857142857</v>
      </c>
      <c r="C30" s="2">
        <f t="shared" si="1"/>
        <v>0</v>
      </c>
      <c r="D30" s="2">
        <f t="shared" si="2"/>
        <v>0.7544642857142857</v>
      </c>
      <c r="I30">
        <f t="shared" si="6"/>
        <v>101.25</v>
      </c>
      <c r="J30">
        <f t="shared" si="3"/>
        <v>0.79121093750000004</v>
      </c>
      <c r="K30" s="2">
        <f t="shared" si="4"/>
        <v>0.28125</v>
      </c>
      <c r="L30" s="2">
        <f t="shared" si="5"/>
        <v>0.79121093750000004</v>
      </c>
    </row>
    <row r="31" spans="1:12" x14ac:dyDescent="0.25">
      <c r="A31">
        <f>A30+$F$7</f>
        <v>110</v>
      </c>
      <c r="B31">
        <f t="shared" si="0"/>
        <v>0.875</v>
      </c>
      <c r="C31" s="2">
        <f t="shared" si="1"/>
        <v>0</v>
      </c>
      <c r="D31" s="2">
        <f t="shared" si="2"/>
        <v>0.875</v>
      </c>
      <c r="I31">
        <f t="shared" si="6"/>
        <v>106.5</v>
      </c>
      <c r="J31">
        <f t="shared" si="3"/>
        <v>0.90584375000000006</v>
      </c>
      <c r="K31" s="2">
        <f t="shared" si="4"/>
        <v>0.29250000000000004</v>
      </c>
      <c r="L31" s="2">
        <f t="shared" si="5"/>
        <v>0.90584375000000006</v>
      </c>
    </row>
    <row r="32" spans="1:12" x14ac:dyDescent="0.25">
      <c r="A32">
        <f>A31+$F$7</f>
        <v>115</v>
      </c>
      <c r="B32">
        <f t="shared" si="0"/>
        <v>1.0044642857142858</v>
      </c>
      <c r="C32" s="2">
        <f t="shared" si="1"/>
        <v>0</v>
      </c>
      <c r="D32" s="2">
        <f t="shared" si="2"/>
        <v>1.0044642857142858</v>
      </c>
      <c r="I32">
        <f t="shared" si="6"/>
        <v>111.75</v>
      </c>
      <c r="J32">
        <f t="shared" si="3"/>
        <v>1.0298984375</v>
      </c>
      <c r="K32" s="2">
        <f t="shared" si="4"/>
        <v>0.30375000000000002</v>
      </c>
      <c r="L32" s="2">
        <f t="shared" si="5"/>
        <v>1.0298984375</v>
      </c>
    </row>
    <row r="33" spans="1:12" x14ac:dyDescent="0.25">
      <c r="A33">
        <f>A32+$F$7</f>
        <v>120</v>
      </c>
      <c r="B33">
        <f t="shared" si="0"/>
        <v>1.1428571428571428</v>
      </c>
      <c r="C33" s="2">
        <f t="shared" si="1"/>
        <v>0</v>
      </c>
      <c r="D33" s="2">
        <f t="shared" si="2"/>
        <v>1.1428571428571428</v>
      </c>
      <c r="I33">
        <f t="shared" si="6"/>
        <v>117</v>
      </c>
      <c r="J33">
        <f t="shared" si="3"/>
        <v>1.1633749999999998</v>
      </c>
      <c r="K33" s="2">
        <f t="shared" si="4"/>
        <v>0.315</v>
      </c>
      <c r="L33" s="2">
        <f t="shared" si="5"/>
        <v>1.1633749999999998</v>
      </c>
    </row>
    <row r="34" spans="1:12" x14ac:dyDescent="0.25">
      <c r="A34">
        <f>A33+$F$7</f>
        <v>125</v>
      </c>
      <c r="B34">
        <f t="shared" si="0"/>
        <v>1.2901785714285714</v>
      </c>
      <c r="C34" s="2">
        <f t="shared" si="1"/>
        <v>0</v>
      </c>
      <c r="D34" s="2">
        <f t="shared" si="2"/>
        <v>1.2901785714285714</v>
      </c>
      <c r="I34">
        <f t="shared" si="6"/>
        <v>122.25</v>
      </c>
      <c r="J34">
        <f t="shared" si="3"/>
        <v>1.3062734375</v>
      </c>
      <c r="K34" s="2">
        <f t="shared" si="4"/>
        <v>0.32625000000000004</v>
      </c>
      <c r="L34" s="2">
        <f t="shared" si="5"/>
        <v>1.3062734375</v>
      </c>
    </row>
    <row r="35" spans="1:12" x14ac:dyDescent="0.25">
      <c r="A35">
        <f>A34+$F$7</f>
        <v>130</v>
      </c>
      <c r="B35">
        <f t="shared" si="0"/>
        <v>1.4464285714285714</v>
      </c>
      <c r="C35" s="2">
        <f t="shared" si="1"/>
        <v>0</v>
      </c>
      <c r="D35" s="2">
        <f t="shared" si="2"/>
        <v>1.4464285714285714</v>
      </c>
      <c r="I35">
        <f t="shared" si="6"/>
        <v>127.5</v>
      </c>
      <c r="J35">
        <f t="shared" si="3"/>
        <v>1.4585937499999999</v>
      </c>
      <c r="K35" s="2">
        <f t="shared" si="4"/>
        <v>0.33750000000000002</v>
      </c>
      <c r="L35" s="2">
        <f t="shared" si="5"/>
        <v>1.4585937499999999</v>
      </c>
    </row>
    <row r="36" spans="1:12" x14ac:dyDescent="0.25">
      <c r="A36">
        <f>A35+$F$7</f>
        <v>135</v>
      </c>
      <c r="B36">
        <f t="shared" si="0"/>
        <v>1.6116071428571428</v>
      </c>
      <c r="C36" s="2">
        <f t="shared" si="1"/>
        <v>0</v>
      </c>
      <c r="D36" s="2">
        <f t="shared" si="2"/>
        <v>1.6116071428571428</v>
      </c>
      <c r="I36">
        <f t="shared" si="6"/>
        <v>132.75</v>
      </c>
      <c r="J36">
        <f t="shared" si="3"/>
        <v>1.6203359374999999</v>
      </c>
      <c r="K36" s="2">
        <f t="shared" si="4"/>
        <v>0.34875</v>
      </c>
      <c r="L36" s="2">
        <f t="shared" si="5"/>
        <v>1.6203359374999999</v>
      </c>
    </row>
    <row r="37" spans="1:12" x14ac:dyDescent="0.25">
      <c r="A37">
        <f>A36+$F$7</f>
        <v>140</v>
      </c>
      <c r="B37">
        <f t="shared" si="0"/>
        <v>1.7857142857142858</v>
      </c>
      <c r="C37" s="2">
        <f t="shared" si="1"/>
        <v>0</v>
      </c>
      <c r="D37" s="2">
        <f t="shared" si="2"/>
        <v>1.7857142857142858</v>
      </c>
      <c r="I37">
        <f t="shared" si="6"/>
        <v>138</v>
      </c>
      <c r="J37">
        <f t="shared" si="3"/>
        <v>1.7914999999999999</v>
      </c>
      <c r="K37" s="2">
        <f t="shared" si="4"/>
        <v>0.36000000000000004</v>
      </c>
      <c r="L37" s="2">
        <f t="shared" si="5"/>
        <v>1.7914999999999999</v>
      </c>
    </row>
    <row r="38" spans="1:12" x14ac:dyDescent="0.25">
      <c r="A38">
        <f>A37+$F$7</f>
        <v>145</v>
      </c>
      <c r="B38">
        <f t="shared" si="0"/>
        <v>1.96875</v>
      </c>
      <c r="C38" s="2">
        <f t="shared" si="1"/>
        <v>0</v>
      </c>
      <c r="D38" s="2">
        <f t="shared" si="2"/>
        <v>1.96875</v>
      </c>
      <c r="I38">
        <f t="shared" si="6"/>
        <v>143.25</v>
      </c>
      <c r="J38">
        <f t="shared" si="3"/>
        <v>1.9720859374999999</v>
      </c>
      <c r="K38" s="2">
        <f t="shared" si="4"/>
        <v>0.37125000000000002</v>
      </c>
      <c r="L38" s="2">
        <f t="shared" si="5"/>
        <v>1.9720859374999999</v>
      </c>
    </row>
    <row r="39" spans="1:12" x14ac:dyDescent="0.25">
      <c r="A39">
        <f>A38+$F$7</f>
        <v>150</v>
      </c>
      <c r="B39">
        <f t="shared" si="0"/>
        <v>2.1607142857142856</v>
      </c>
      <c r="C39" s="2">
        <f t="shared" si="1"/>
        <v>0</v>
      </c>
      <c r="D39" s="2">
        <f t="shared" si="2"/>
        <v>2.1607142857142856</v>
      </c>
      <c r="I39">
        <f t="shared" si="6"/>
        <v>148.5</v>
      </c>
      <c r="J39">
        <f t="shared" si="3"/>
        <v>2.1620937499999999</v>
      </c>
      <c r="K39" s="2">
        <f t="shared" si="4"/>
        <v>0.38250000000000001</v>
      </c>
      <c r="L39" s="2">
        <f t="shared" si="5"/>
        <v>2.1620937499999999</v>
      </c>
    </row>
    <row r="40" spans="1:12" x14ac:dyDescent="0.25">
      <c r="A40">
        <f>A39+$F$7</f>
        <v>155</v>
      </c>
      <c r="B40">
        <f t="shared" si="0"/>
        <v>2.3616071428571428</v>
      </c>
      <c r="C40" s="2">
        <f t="shared" si="1"/>
        <v>0</v>
      </c>
      <c r="D40" s="2">
        <f t="shared" si="2"/>
        <v>2.3616071428571428</v>
      </c>
      <c r="I40">
        <f t="shared" si="6"/>
        <v>153.75</v>
      </c>
      <c r="J40">
        <f t="shared" si="3"/>
        <v>2.3615234374999998</v>
      </c>
      <c r="K40" s="2">
        <f t="shared" si="4"/>
        <v>0.39375000000000004</v>
      </c>
      <c r="L40" s="2">
        <f t="shared" si="5"/>
        <v>2.3615234374999998</v>
      </c>
    </row>
    <row r="41" spans="1:12" x14ac:dyDescent="0.25">
      <c r="A41">
        <f>A40+$F$7</f>
        <v>160</v>
      </c>
      <c r="B41">
        <f t="shared" si="0"/>
        <v>2.5714285714285716</v>
      </c>
      <c r="C41" s="2">
        <f t="shared" si="1"/>
        <v>0</v>
      </c>
      <c r="D41" s="2">
        <f t="shared" si="2"/>
        <v>2.5714285714285716</v>
      </c>
      <c r="I41">
        <f t="shared" si="6"/>
        <v>159</v>
      </c>
      <c r="J41">
        <f t="shared" si="3"/>
        <v>2.5703749999999999</v>
      </c>
      <c r="K41" s="2">
        <f t="shared" si="4"/>
        <v>0.40500000000000003</v>
      </c>
      <c r="L41" s="2">
        <f t="shared" si="5"/>
        <v>2.5703749999999999</v>
      </c>
    </row>
    <row r="42" spans="1:12" x14ac:dyDescent="0.25">
      <c r="A42">
        <f>A41+$F$7</f>
        <v>165</v>
      </c>
      <c r="B42">
        <f t="shared" si="0"/>
        <v>2.7901785714285716</v>
      </c>
      <c r="C42" s="2">
        <f t="shared" si="1"/>
        <v>0</v>
      </c>
      <c r="D42" s="2">
        <f t="shared" si="2"/>
        <v>2.7901785714285716</v>
      </c>
      <c r="I42">
        <f t="shared" si="6"/>
        <v>164.25</v>
      </c>
      <c r="J42">
        <f t="shared" si="3"/>
        <v>2.7886484375</v>
      </c>
      <c r="K42" s="2">
        <f t="shared" si="4"/>
        <v>0.41625000000000001</v>
      </c>
      <c r="L42" s="2">
        <f t="shared" si="5"/>
        <v>2.7886484375</v>
      </c>
    </row>
    <row r="43" spans="1:12" x14ac:dyDescent="0.25">
      <c r="A43">
        <f>A42+$F$7</f>
        <v>170</v>
      </c>
      <c r="B43">
        <f t="shared" si="0"/>
        <v>3.0178571428571428</v>
      </c>
      <c r="C43" s="2">
        <f t="shared" si="1"/>
        <v>0</v>
      </c>
      <c r="D43" s="2">
        <f t="shared" si="2"/>
        <v>3.0178571428571428</v>
      </c>
      <c r="I43">
        <f t="shared" si="6"/>
        <v>169.5</v>
      </c>
      <c r="J43">
        <f t="shared" si="3"/>
        <v>3.0163437499999999</v>
      </c>
      <c r="K43" s="2">
        <f t="shared" si="4"/>
        <v>0.42750000000000005</v>
      </c>
      <c r="L43" s="2">
        <f t="shared" si="5"/>
        <v>3.0163437499999999</v>
      </c>
    </row>
    <row r="44" spans="1:12" x14ac:dyDescent="0.25">
      <c r="A44">
        <f>A43+$F$7</f>
        <v>175</v>
      </c>
      <c r="B44">
        <f t="shared" si="0"/>
        <v>3.2544642857142856</v>
      </c>
      <c r="C44" s="2">
        <f t="shared" si="1"/>
        <v>0</v>
      </c>
      <c r="D44" s="2">
        <f t="shared" si="2"/>
        <v>3.2544642857142856</v>
      </c>
      <c r="I44">
        <f t="shared" si="6"/>
        <v>174.75</v>
      </c>
      <c r="J44">
        <f t="shared" si="3"/>
        <v>3.2534609374999999</v>
      </c>
      <c r="K44" s="2">
        <f t="shared" si="4"/>
        <v>0.43875000000000003</v>
      </c>
      <c r="L44" s="2">
        <f t="shared" si="5"/>
        <v>3.2534609374999999</v>
      </c>
    </row>
    <row r="45" spans="1:12" x14ac:dyDescent="0.25">
      <c r="A45">
        <f>A44+$F$7</f>
        <v>180</v>
      </c>
      <c r="B45">
        <f t="shared" si="0"/>
        <v>3.5</v>
      </c>
      <c r="C45" s="2">
        <f t="shared" si="1"/>
        <v>0</v>
      </c>
      <c r="D45" s="2">
        <f t="shared" si="2"/>
        <v>3.5</v>
      </c>
      <c r="I45">
        <f t="shared" si="6"/>
        <v>180</v>
      </c>
      <c r="J45">
        <f t="shared" si="3"/>
        <v>3.5</v>
      </c>
      <c r="K45" s="2">
        <f t="shared" si="4"/>
        <v>0.45</v>
      </c>
      <c r="L45" s="2">
        <f t="shared" si="5"/>
        <v>3.5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5" sqref="G15"/>
    </sheetView>
  </sheetViews>
  <sheetFormatPr defaultRowHeight="15" x14ac:dyDescent="0.25"/>
  <sheetData>
    <row r="1" spans="1:7" x14ac:dyDescent="0.25">
      <c r="A1" s="1" t="s">
        <v>3</v>
      </c>
      <c r="B1" s="1" t="s">
        <v>4</v>
      </c>
      <c r="F1">
        <f>(PI())/180</f>
        <v>1.7453292519943295E-2</v>
      </c>
      <c r="G1" t="s">
        <v>0</v>
      </c>
    </row>
    <row r="2" spans="1:7" x14ac:dyDescent="0.25">
      <c r="A2">
        <f>180/(PI())</f>
        <v>57.295779513082323</v>
      </c>
      <c r="B2">
        <f>180/(PI())</f>
        <v>57.295779513082323</v>
      </c>
      <c r="C2" t="s">
        <v>0</v>
      </c>
      <c r="F2">
        <f>F3</f>
        <v>4.2430000000000003</v>
      </c>
      <c r="G2" t="s">
        <v>5</v>
      </c>
    </row>
    <row r="3" spans="1:7" x14ac:dyDescent="0.25">
      <c r="A3">
        <v>0.1</v>
      </c>
      <c r="B3">
        <v>0.4</v>
      </c>
      <c r="C3" t="s">
        <v>1</v>
      </c>
      <c r="F3">
        <v>4.2430000000000003</v>
      </c>
      <c r="G3" t="s">
        <v>6</v>
      </c>
    </row>
    <row r="4" spans="1:7" x14ac:dyDescent="0.25">
      <c r="A4">
        <v>-0.6</v>
      </c>
      <c r="B4">
        <v>-1</v>
      </c>
      <c r="C4" t="s">
        <v>2</v>
      </c>
      <c r="F4">
        <v>0.24299999999999999</v>
      </c>
      <c r="G4" t="s">
        <v>7</v>
      </c>
    </row>
    <row r="6" spans="1:7" x14ac:dyDescent="0.25">
      <c r="A6">
        <f>(0*$F2-A3*$F3)*$F1+(0*$F2-A4*$F4)*$F1</f>
        <v>-4.8607419668042096E-3</v>
      </c>
      <c r="B6">
        <f>(0*$F2-B3*$F3)*$F1+(0*$F2-B4*$F4)*$F1</f>
        <v>-2.5380577982501547E-2</v>
      </c>
      <c r="C6" t="s">
        <v>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SamSchreiner</dc:creator>
  <cp:lastModifiedBy>SamSchreiner</cp:lastModifiedBy>
  <dcterms:created xsi:type="dcterms:W3CDTF">2017-10-27T18:11:38Z</dcterms:created>
  <dcterms:modified xsi:type="dcterms:W3CDTF">2017-10-28T01:23:02Z</dcterms:modified>
</cp:coreProperties>
</file>