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<sst xmlns="http://schemas.openxmlformats.org/spreadsheetml/2006/main" count="8" uniqueCount="7">
  <si>
    <t xml:space="preserve">Voltage</t>
  </si>
  <si>
    <t xml:space="preserve">Temp °C</t>
  </si>
  <si>
    <t xml:space="preserve">Theo. V</t>
  </si>
  <si>
    <t xml:space="preserve">%error</t>
  </si>
  <si>
    <t xml:space="preserve">Avg %error</t>
  </si>
  <si>
    <t xml:space="preserve">Derivative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</si>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</sst>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059"/>
      <family val="0"/>
      <charset val="1"/>
    </font>
    <font>
      <b val="true"/>
      <sz val="13"/>
      <color rgb="FF000000"/>
      <name val="C059"/>
      <family val="0"/>
      <charset val="1"/>
    </font>
    <font>
      <sz val="10.5"/>
      <color rgb="FF000000"/>
      <name val="C059"/>
      <family val="0"/>
      <charset val="1"/>
    </font>
    <font>
      <sz val="10"/>
      <color rgb="FF000000"/>
      <name val="C059"/>
      <family val="0"/>
      <charset val="1"/>
    </font>
    <font>
      <sz val="10"/>
      <name val="Arial"/>
      <family val="2"/>
    </font>
    <font>
      <sz val="10"/>
      <name val="C059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0.41</c:v>
                </c:pt>
                <c:pt idx="1">
                  <c:v>0.51</c:v>
                </c:pt>
                <c:pt idx="2">
                  <c:v>0.63</c:v>
                </c:pt>
                <c:pt idx="3">
                  <c:v>0.79</c:v>
                </c:pt>
                <c:pt idx="4">
                  <c:v>0.98</c:v>
                </c:pt>
                <c:pt idx="5">
                  <c:v>1.22</c:v>
                </c:pt>
                <c:pt idx="6">
                  <c:v>1.51</c:v>
                </c:pt>
                <c:pt idx="7">
                  <c:v>1.86</c:v>
                </c:pt>
                <c:pt idx="8">
                  <c:v>2.26</c:v>
                </c:pt>
                <c:pt idx="9">
                  <c:v>2.69</c:v>
                </c:pt>
                <c:pt idx="10">
                  <c:v>3.13</c:v>
                </c:pt>
                <c:pt idx="11">
                  <c:v>3.55</c:v>
                </c:pt>
                <c:pt idx="12">
                  <c:v>3.93</c:v>
                </c:pt>
                <c:pt idx="13">
                  <c:v>4.24</c:v>
                </c:pt>
                <c:pt idx="14">
                  <c:v>4.48</c:v>
                </c:pt>
                <c:pt idx="15">
                  <c:v>4.65</c:v>
                </c:pt>
                <c:pt idx="16">
                  <c:v>4.77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</c:numCache>
            </c:numRef>
          </c:yVal>
          <c:smooth val="0"/>
        </c:ser>
        <c:axId val="63006467"/>
        <c:axId val="81088258"/>
      </c:scatterChart>
      <c:valAx>
        <c:axId val="630064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88258"/>
        <c:crosses val="autoZero"/>
        <c:crossBetween val="midCat"/>
      </c:valAx>
      <c:valAx>
        <c:axId val="810882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064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3532505213528"/>
          <c:y val="0.460143467397437"/>
          <c:w val="0.221688276362318"/>
          <c:h val="0.0797130652051261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b="0" sz="1000" spc="-1" strike="noStrike">
              <a:latin typeface="C059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Sheet1!$K$2:$K$18</c:f>
              <c:numCache>
                <c:formatCode>General</c:formatCode>
                <c:ptCount val="17"/>
                <c:pt idx="0">
                  <c:v>0.41</c:v>
                </c:pt>
                <c:pt idx="1">
                  <c:v>0.51</c:v>
                </c:pt>
                <c:pt idx="2">
                  <c:v>0.63</c:v>
                </c:pt>
                <c:pt idx="3">
                  <c:v>0.79</c:v>
                </c:pt>
                <c:pt idx="4">
                  <c:v>0.98</c:v>
                </c:pt>
                <c:pt idx="5">
                  <c:v>1.22</c:v>
                </c:pt>
                <c:pt idx="6">
                  <c:v>1.51</c:v>
                </c:pt>
                <c:pt idx="7">
                  <c:v>1.86</c:v>
                </c:pt>
                <c:pt idx="8">
                  <c:v>2.26</c:v>
                </c:pt>
                <c:pt idx="9">
                  <c:v>2.69</c:v>
                </c:pt>
                <c:pt idx="10">
                  <c:v>3.13</c:v>
                </c:pt>
                <c:pt idx="11">
                  <c:v>3.55</c:v>
                </c:pt>
                <c:pt idx="12">
                  <c:v>3.93</c:v>
                </c:pt>
                <c:pt idx="13">
                  <c:v>4.24</c:v>
                </c:pt>
                <c:pt idx="14">
                  <c:v>4.48</c:v>
                </c:pt>
                <c:pt idx="15">
                  <c:v>4.65</c:v>
                </c:pt>
                <c:pt idx="16">
                  <c:v>4.77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-74.954333153536</c:v>
                </c:pt>
                <c:pt idx="1">
                  <c:v>-70.286157773056</c:v>
                </c:pt>
                <c:pt idx="2">
                  <c:v>-64.953496228864</c:v>
                </c:pt>
                <c:pt idx="3">
                  <c:v>-58.300018384896</c:v>
                </c:pt>
                <c:pt idx="4">
                  <c:v>-51.076983243424</c:v>
                </c:pt>
                <c:pt idx="5">
                  <c:v>-43.005276947104</c:v>
                </c:pt>
                <c:pt idx="6">
                  <c:v>-34.818941984256</c:v>
                </c:pt>
                <c:pt idx="7">
                  <c:v>-27.222570287776</c:v>
                </c:pt>
                <c:pt idx="8">
                  <c:v>-21.599513002656</c:v>
                </c:pt>
                <c:pt idx="9">
                  <c:v>-19.193334255616</c:v>
                </c:pt>
                <c:pt idx="10">
                  <c:v>-20.633857092864</c:v>
                </c:pt>
                <c:pt idx="11">
                  <c:v>-25.6913481024</c:v>
                </c:pt>
                <c:pt idx="12">
                  <c:v>-33.366463807744</c:v>
                </c:pt>
                <c:pt idx="13">
                  <c:v>-41.808460301856</c:v>
                </c:pt>
                <c:pt idx="14">
                  <c:v>-49.689944085024</c:v>
                </c:pt>
                <c:pt idx="15">
                  <c:v>-55.9832556736</c:v>
                </c:pt>
                <c:pt idx="16">
                  <c:v>-60.780380468224</c:v>
                </c:pt>
              </c:numCache>
            </c:numRef>
          </c:yVal>
          <c:smooth val="0"/>
        </c:ser>
        <c:axId val="24235691"/>
        <c:axId val="35309823"/>
      </c:scatterChart>
      <c:valAx>
        <c:axId val="242356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09823"/>
        <c:crosses val="autoZero"/>
        <c:crossBetween val="midCat"/>
      </c:valAx>
      <c:valAx>
        <c:axId val="35309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356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56880</xdr:rowOff>
    </xdr:from>
    <xdr:to>
      <xdr:col>8</xdr:col>
      <xdr:colOff>817920</xdr:colOff>
      <xdr:row>41</xdr:row>
      <xdr:rowOff>122400</xdr:rowOff>
    </xdr:to>
    <xdr:graphicFrame>
      <xdr:nvGraphicFramePr>
        <xdr:cNvPr id="0" name=""/>
        <xdr:cNvGraphicFramePr/>
      </xdr:nvGraphicFramePr>
      <xdr:xfrm>
        <a:off x="0" y="3344400"/>
        <a:ext cx="7940160" cy="44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886680</xdr:colOff>
      <xdr:row>19</xdr:row>
      <xdr:rowOff>79560</xdr:rowOff>
    </xdr:from>
    <xdr:to>
      <xdr:col>16</xdr:col>
      <xdr:colOff>414000</xdr:colOff>
      <xdr:row>35</xdr:row>
      <xdr:rowOff>118440</xdr:rowOff>
    </xdr:to>
    <xdr:graphicFrame>
      <xdr:nvGraphicFramePr>
        <xdr:cNvPr id="1" name=""/>
        <xdr:cNvGraphicFramePr/>
      </xdr:nvGraphicFramePr>
      <xdr:xfrm>
        <a:off x="8899200" y="3367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2.6328125" defaultRowHeight="15.75" zeroHeight="false" outlineLevelRow="0" outlineLevelCol="0"/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K1" s="1" t="s">
        <v>0</v>
      </c>
      <c r="L1" s="1" t="s">
        <v>5</v>
      </c>
    </row>
    <row r="2" customFormat="false" ht="13.2" hidden="false" customHeight="false" outlineLevel="0" collapsed="false">
      <c r="A2" s="3" t="n">
        <v>0.41</v>
      </c>
      <c r="B2" s="3" t="n">
        <v>130</v>
      </c>
      <c r="C2" s="4" t="n">
        <f aca="false">-(3.39834485524988*(A2^3))+(28.0305928015662*(A2^2))-(96.2256339469623*(A2))+162.104801275822</f>
        <v>127.130016681742</v>
      </c>
      <c r="D2" s="4" t="n">
        <f aca="false">ABS((C2-B2)/C2)*100</f>
        <v>2.2575182424798</v>
      </c>
      <c r="E2" s="4" t="n">
        <f aca="false">AVERAGE(D2:D18 )</f>
        <v>3.83497527781604</v>
      </c>
      <c r="K2" s="5" t="n">
        <v>0.41</v>
      </c>
      <c r="L2" s="4" t="n">
        <f aca="false">-10.19503456*(K2^2)+56.0611856*(K2)-96.22563394</f>
        <v>-74.954333153536</v>
      </c>
    </row>
    <row r="3" customFormat="false" ht="13.2" hidden="false" customHeight="false" outlineLevel="0" collapsed="false">
      <c r="A3" s="3" t="n">
        <v>0.51</v>
      </c>
      <c r="B3" s="3" t="n">
        <v>120</v>
      </c>
      <c r="C3" s="4" t="n">
        <f aca="false">-(3.39834485524988*(A3^3))+(28.0305928015662*(A3^2))-(96.2256339469623*(A3))+162.104801275822</f>
        <v>119.869691307165</v>
      </c>
      <c r="D3" s="4" t="n">
        <f aca="false">ABS((C3-B3)/C3)*100</f>
        <v>0.108708624685809</v>
      </c>
      <c r="E3" s="6"/>
      <c r="K3" s="5" t="n">
        <v>0.51</v>
      </c>
      <c r="L3" s="4" t="n">
        <f aca="false">-10.19503456*(K3^2)+56.0611856*(K3)-96.22563394</f>
        <v>-70.286157773056</v>
      </c>
    </row>
    <row r="4" customFormat="false" ht="13.2" hidden="false" customHeight="false" outlineLevel="0" collapsed="false">
      <c r="A4" s="3" t="n">
        <v>0.63</v>
      </c>
      <c r="B4" s="3" t="n">
        <v>110</v>
      </c>
      <c r="C4" s="4" t="n">
        <f aca="false">-(3.39834485524988*(A4^3))+(28.0305928015662*(A4^2))-(96.2256339469623*(A4))+162.104801275822</f>
        <v>111.758248236157</v>
      </c>
      <c r="D4" s="4" t="n">
        <f aca="false">ABS((C4-B4)/C4)*100</f>
        <v>1.57326037577232</v>
      </c>
      <c r="E4" s="6"/>
      <c r="K4" s="5" t="n">
        <v>0.63</v>
      </c>
      <c r="L4" s="4" t="n">
        <f aca="false">-10.19503456*(K4^2)+56.0611856*(K4)-96.22563394</f>
        <v>-64.953496228864</v>
      </c>
    </row>
    <row r="5" customFormat="false" ht="13.2" hidden="false" customHeight="false" outlineLevel="0" collapsed="false">
      <c r="A5" s="3" t="n">
        <v>0.79</v>
      </c>
      <c r="B5" s="3" t="n">
        <v>100</v>
      </c>
      <c r="C5" s="4" t="n">
        <f aca="false">-(3.39834485524988*(A5^3))+(28.0305928015662*(A5^2))-(96.2256339469623*(A5))+162.104801275822</f>
        <v>101.904926876092</v>
      </c>
      <c r="D5" s="4" t="n">
        <f aca="false">ABS((C5-B5)/C5)*100</f>
        <v>1.86931774006172</v>
      </c>
      <c r="E5" s="6"/>
      <c r="K5" s="5" t="n">
        <v>0.79</v>
      </c>
      <c r="L5" s="4" t="n">
        <f aca="false">-10.19503456*(K5^2)+56.0611856*(K5)-96.22563394</f>
        <v>-58.300018384896</v>
      </c>
    </row>
    <row r="6" customFormat="false" ht="13.2" hidden="false" customHeight="false" outlineLevel="0" collapsed="false">
      <c r="A6" s="3" t="n">
        <v>0.98</v>
      </c>
      <c r="B6" s="3" t="n">
        <v>90</v>
      </c>
      <c r="C6" s="4" t="n">
        <f aca="false">-(3.39834485524988*(A6^3))+(28.0305928015662*(A6^2))-(96.2256339469623*(A6))+162.104801275822</f>
        <v>91.5257663434208</v>
      </c>
      <c r="D6" s="4" t="n">
        <f aca="false">ABS((C6-B6)/C6)*100</f>
        <v>1.66703476450102</v>
      </c>
      <c r="E6" s="6"/>
      <c r="K6" s="5" t="n">
        <v>0.98</v>
      </c>
      <c r="L6" s="4" t="n">
        <f aca="false">-10.19503456*(K6^2)+56.0611856*(K6)-96.22563394</f>
        <v>-51.076983243424</v>
      </c>
    </row>
    <row r="7" customFormat="false" ht="13.2" hidden="false" customHeight="false" outlineLevel="0" collapsed="false">
      <c r="A7" s="3" t="n">
        <v>1.22</v>
      </c>
      <c r="B7" s="3" t="n">
        <v>80</v>
      </c>
      <c r="C7" s="4" t="n">
        <f aca="false">-(3.39834485524988*(A7^3))+(28.0305928015662*(A7^2))-(96.2256339469623*(A7))+162.104801275822</f>
        <v>80.2593844776634</v>
      </c>
      <c r="D7" s="4" t="n">
        <f aca="false">ABS((C7-B7)/C7)*100</f>
        <v>0.323182739752426</v>
      </c>
      <c r="E7" s="6"/>
      <c r="K7" s="5" t="n">
        <v>1.22</v>
      </c>
      <c r="L7" s="4" t="n">
        <f aca="false">-10.19503456*(K7^2)+56.0611856*(K7)-96.22563394</f>
        <v>-43.005276947104</v>
      </c>
    </row>
    <row r="8" customFormat="false" ht="13.2" hidden="false" customHeight="false" outlineLevel="0" collapsed="false">
      <c r="A8" s="3" t="n">
        <v>1.51</v>
      </c>
      <c r="B8" s="3" t="n">
        <v>70</v>
      </c>
      <c r="C8" s="4" t="n">
        <f aca="false">-(3.39834485524988*(A8^3))+(28.0305928015662*(A8^2))-(96.2256339469623*(A8))+162.104801275822</f>
        <v>69.0163138450326</v>
      </c>
      <c r="D8" s="4" t="n">
        <f aca="false">ABS((C8-B8)/C8)*100</f>
        <v>1.42529512250706</v>
      </c>
      <c r="E8" s="6"/>
      <c r="K8" s="5" t="n">
        <v>1.51</v>
      </c>
      <c r="L8" s="4" t="n">
        <f aca="false">-10.19503456*(K8^2)+56.0611856*(K8)-96.22563394</f>
        <v>-34.818941984256</v>
      </c>
    </row>
    <row r="9" customFormat="false" ht="13.2" hidden="false" customHeight="false" outlineLevel="0" collapsed="false">
      <c r="A9" s="3" t="n">
        <v>1.86</v>
      </c>
      <c r="B9" s="3" t="n">
        <v>60</v>
      </c>
      <c r="C9" s="4" t="n">
        <f aca="false">-(3.39834485524988*(A9^3))+(28.0305928015662*(A9^2))-(96.2256339469623*(A9))+162.104801275822</f>
        <v>58.2319012088967</v>
      </c>
      <c r="D9" s="4" t="n">
        <f aca="false">ABS((C9-B9)/C9)*100</f>
        <v>3.03630613872714</v>
      </c>
      <c r="E9" s="6"/>
      <c r="K9" s="5" t="n">
        <v>1.86</v>
      </c>
      <c r="L9" s="4" t="n">
        <f aca="false">-10.19503456*(K9^2)+56.0611856*(K9)-96.22563394</f>
        <v>-27.222570287776</v>
      </c>
    </row>
    <row r="10" customFormat="false" ht="13.2" hidden="false" customHeight="false" outlineLevel="0" collapsed="false">
      <c r="A10" s="3" t="n">
        <v>2.26</v>
      </c>
      <c r="B10" s="3" t="n">
        <v>50</v>
      </c>
      <c r="C10" s="4" t="n">
        <f aca="false">-(3.39834485524988*(A10^3))+(28.0305928015662*(A10^2))-(96.2256339469623*(A10))+162.104801275822</f>
        <v>48.5762315761228</v>
      </c>
      <c r="D10" s="4" t="n">
        <f aca="false">ABS((C10-B10)/C10)*100</f>
        <v>2.9309980986195</v>
      </c>
      <c r="E10" s="6"/>
      <c r="K10" s="5" t="n">
        <v>2.26</v>
      </c>
      <c r="L10" s="4" t="n">
        <f aca="false">-10.19503456*(K10^2)+56.0611856*(K10)-96.22563394</f>
        <v>-21.599513002656</v>
      </c>
    </row>
    <row r="11" customFormat="false" ht="13.2" hidden="false" customHeight="false" outlineLevel="0" collapsed="false">
      <c r="A11" s="3" t="n">
        <v>2.69</v>
      </c>
      <c r="B11" s="3" t="n">
        <v>40</v>
      </c>
      <c r="C11" s="4" t="n">
        <f aca="false">-(3.39834485524988*(A11^3))+(28.0305928015662*(A11^2))-(96.2256339469623*(A11))+162.104801275822</f>
        <v>39.9408655028785</v>
      </c>
      <c r="D11" s="4" t="n">
        <f aca="false">ABS((C11-B11)/C11)*100</f>
        <v>0.148055121933379</v>
      </c>
      <c r="E11" s="6"/>
      <c r="K11" s="5" t="n">
        <v>2.69</v>
      </c>
      <c r="L11" s="4" t="n">
        <f aca="false">-10.19503456*(K11^2)+56.0611856*(K11)-96.22563394</f>
        <v>-19.193334255616</v>
      </c>
    </row>
    <row r="12" customFormat="false" ht="13.2" hidden="false" customHeight="false" outlineLevel="0" collapsed="false">
      <c r="A12" s="3" t="n">
        <v>3.13</v>
      </c>
      <c r="B12" s="3" t="n">
        <v>30</v>
      </c>
      <c r="C12" s="4" t="n">
        <f aca="false">-(3.39834485524988*(A12^3))+(28.0305928015662*(A12^2))-(96.2256339469623*(A12))+162.104801275822</f>
        <v>31.3236256896896</v>
      </c>
      <c r="D12" s="4" t="n">
        <f aca="false">ABS((C12-B12)/C12)*100</f>
        <v>4.22564649061446</v>
      </c>
      <c r="E12" s="6"/>
      <c r="K12" s="5" t="n">
        <v>3.13</v>
      </c>
      <c r="L12" s="4" t="n">
        <f aca="false">-10.19503456*(K12^2)+56.0611856*(K12)-96.22563394</f>
        <v>-20.633857092864</v>
      </c>
    </row>
    <row r="13" customFormat="false" ht="13.2" hidden="false" customHeight="false" outlineLevel="0" collapsed="false">
      <c r="A13" s="3" t="n">
        <v>3.55</v>
      </c>
      <c r="B13" s="3" t="n">
        <v>20</v>
      </c>
      <c r="C13" s="4" t="n">
        <f aca="false">-(3.39834485524988*(A13^3))+(28.0305928015662*(A13^2))-(96.2256339469623*(A13))+162.104801275822</f>
        <v>21.7212208599264</v>
      </c>
      <c r="D13" s="4" t="n">
        <f aca="false">ABS((C13-B13)/C13)*100</f>
        <v>7.9241441861212</v>
      </c>
      <c r="E13" s="6"/>
      <c r="K13" s="5" t="n">
        <v>3.55</v>
      </c>
      <c r="L13" s="4" t="n">
        <f aca="false">-10.19503456*(K13^2)+56.0611856*(K13)-96.22563394</f>
        <v>-25.6913481024</v>
      </c>
    </row>
    <row r="14" customFormat="false" ht="13.2" hidden="false" customHeight="false" outlineLevel="0" collapsed="false">
      <c r="A14" s="3" t="n">
        <v>3.93</v>
      </c>
      <c r="B14" s="3" t="n">
        <v>10</v>
      </c>
      <c r="C14" s="4" t="n">
        <f aca="false">-(3.39834485524988*(A14^3))+(28.0305928015662*(A14^2))-(96.2256339469623*(A14))+162.104801275822</f>
        <v>10.5934735576139</v>
      </c>
      <c r="D14" s="4" t="n">
        <f aca="false">ABS((C14-B14)/C14)*100</f>
        <v>5.60225646843986</v>
      </c>
      <c r="E14" s="6"/>
      <c r="K14" s="5" t="n">
        <v>3.93</v>
      </c>
      <c r="L14" s="4" t="n">
        <f aca="false">-10.19503456*(K14^2)+56.0611856*(K14)-96.22563394</f>
        <v>-33.366463807744</v>
      </c>
    </row>
    <row r="15" customFormat="false" ht="13.2" hidden="false" customHeight="false" outlineLevel="0" collapsed="false">
      <c r="A15" s="3" t="n">
        <v>4.24</v>
      </c>
      <c r="B15" s="3" t="n">
        <v>0</v>
      </c>
      <c r="C15" s="4" t="n">
        <f aca="false">-(3.39834485524988*(A15^3))+(28.0305928015662*(A15^2))-(96.2256339469623*(A15))+162.104801275822</f>
        <v>-1.00801966156018</v>
      </c>
      <c r="D15" s="4" t="s">
        <v>6</v>
      </c>
      <c r="E15" s="6"/>
      <c r="K15" s="5" t="n">
        <v>4.24</v>
      </c>
      <c r="L15" s="4" t="n">
        <f aca="false">-10.19503456*(K15^2)+56.0611856*(K15)-96.22563394</f>
        <v>-41.808460301856</v>
      </c>
    </row>
    <row r="16" customFormat="false" ht="13.2" hidden="false" customHeight="false" outlineLevel="0" collapsed="false">
      <c r="A16" s="3" t="n">
        <v>4.48</v>
      </c>
      <c r="B16" s="3" t="n">
        <v>-10</v>
      </c>
      <c r="C16" s="4" t="n">
        <f aca="false">-(3.39834485524988*(A16^3))+(28.0305928015662*(A16^2))-(96.2256339469623*(A16))+162.104801275822</f>
        <v>-11.964338852991</v>
      </c>
      <c r="D16" s="4" t="n">
        <f aca="false">ABS((ABS(C16)-ABS(B16))/ABS(C16))*100</f>
        <v>16.4182816712848</v>
      </c>
      <c r="E16" s="6"/>
      <c r="K16" s="5" t="n">
        <v>4.48</v>
      </c>
      <c r="L16" s="4" t="n">
        <f aca="false">-10.19503456*(K16^2)+56.0611856*(K16)-96.22563394</f>
        <v>-49.689944085024</v>
      </c>
    </row>
    <row r="17" customFormat="false" ht="13.2" hidden="false" customHeight="false" outlineLevel="0" collapsed="false">
      <c r="A17" s="3" t="n">
        <v>4.65</v>
      </c>
      <c r="B17" s="3" t="n">
        <v>-20</v>
      </c>
      <c r="C17" s="4" t="n">
        <f aca="false">-(3.39834485524988*(A17^3))+(28.0305928015662*(A17^2))-(96.2256339469623*(A17))+162.104801275822</f>
        <v>-20.938212817466</v>
      </c>
      <c r="D17" s="4" t="n">
        <f aca="false">ABS((C17-B17)/C17)*100</f>
        <v>4.48086389055801</v>
      </c>
      <c r="E17" s="6"/>
      <c r="K17" s="5" t="n">
        <v>4.65</v>
      </c>
      <c r="L17" s="4" t="n">
        <f aca="false">-10.19503456*(K17^2)+56.0611856*(K17)-96.22563394</f>
        <v>-55.9832556736</v>
      </c>
    </row>
    <row r="18" customFormat="false" ht="15.75" hidden="false" customHeight="true" outlineLevel="0" collapsed="false">
      <c r="A18" s="3" t="n">
        <v>4.77</v>
      </c>
      <c r="B18" s="3" t="n">
        <v>-30</v>
      </c>
      <c r="C18" s="4" t="n">
        <f aca="false">-(3.39834485524988*(A18^3))+(28.0305928015662*(A18^2))-(96.2256339469623*(A18))+162.104801275822</f>
        <v>-27.941094830394</v>
      </c>
      <c r="D18" s="4" t="n">
        <f aca="false">ABS((C18-B18)/C18)*100</f>
        <v>7.36873476899806</v>
      </c>
      <c r="E18" s="6"/>
      <c r="K18" s="5" t="n">
        <v>4.77</v>
      </c>
      <c r="L18" s="4" t="n">
        <f aca="false">-10.19503456*(K18^2)+56.0611856*(K18)-96.22563394</f>
        <v>-60.780380468224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2023-05-19T17:31:44Z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