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U:\Praktikum\Wirtschaftsinformatik\BIS1\Praktikum\Inpac\"/>
    </mc:Choice>
  </mc:AlternateContent>
  <xr:revisionPtr revIDLastSave="0" documentId="13_ncr:1_{22E4EFB9-E1F7-4233-85E6-5FC7E8364CEB}" xr6:coauthVersionLast="47" xr6:coauthVersionMax="47" xr10:uidLastSave="{00000000-0000-0000-0000-000000000000}"/>
  <bookViews>
    <workbookView xWindow="13500" yWindow="1995" windowWidth="14295" windowHeight="12735" xr2:uid="{00000000-000D-0000-FFFF-FFFF00000000}"/>
  </bookViews>
  <sheets>
    <sheet name="Tabelle1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2" i="1"/>
  <c r="J3" i="1" l="1"/>
  <c r="J4" i="1"/>
  <c r="J5" i="1"/>
  <c r="J6" i="1"/>
  <c r="J7" i="1"/>
  <c r="J8" i="1"/>
  <c r="J2" i="1"/>
  <c r="I3" i="1"/>
  <c r="H3" i="1"/>
  <c r="F3" i="1"/>
  <c r="F8" i="1"/>
  <c r="H7" i="1" s="1"/>
  <c r="V3" i="1"/>
  <c r="U3" i="1"/>
  <c r="T3" i="1"/>
  <c r="S3" i="1"/>
  <c r="T2" i="1"/>
  <c r="S2" i="1" l="1"/>
  <c r="I2" i="1" s="1"/>
  <c r="U2" i="1"/>
  <c r="V2" i="1"/>
  <c r="S5" i="1" l="1"/>
  <c r="S6" i="1"/>
  <c r="S7" i="1"/>
  <c r="S8" i="1"/>
  <c r="S4" i="1"/>
  <c r="T5" i="1"/>
  <c r="U5" i="1" s="1"/>
  <c r="T6" i="1"/>
  <c r="U6" i="1" s="1"/>
  <c r="T7" i="1"/>
  <c r="U7" i="1" s="1"/>
  <c r="T8" i="1"/>
  <c r="V8" i="1" s="1"/>
  <c r="T4" i="1"/>
  <c r="U4" i="1" s="1"/>
  <c r="U8" i="1" l="1"/>
  <c r="I8" i="1" s="1"/>
  <c r="V7" i="1"/>
  <c r="V6" i="1"/>
  <c r="I7" i="1"/>
  <c r="F7" i="1"/>
  <c r="I6" i="1"/>
  <c r="V5" i="1"/>
  <c r="I5" i="1" s="1"/>
  <c r="V4" i="1"/>
  <c r="H6" i="1" l="1"/>
  <c r="F6" i="1" s="1"/>
  <c r="H5" i="1" s="1"/>
  <c r="F5" i="1" s="1"/>
  <c r="H4" i="1" s="1"/>
  <c r="H2" i="1" s="1"/>
  <c r="I4" i="1"/>
  <c r="F2" i="1" l="1"/>
  <c r="F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Anja Hamann</author>
  </authors>
  <commentList>
    <comment ref="H8" authorId="0" shapeId="0" xr:uid="{6F1268D8-8564-41B3-9FF8-521A97230470}">
      <text>
        <r>
          <rPr>
            <b/>
            <sz val="9"/>
            <color indexed="81"/>
            <rFont val="Segoe UI"/>
            <family val="2"/>
          </rPr>
          <t>Anja Hamann:</t>
        </r>
        <r>
          <rPr>
            <sz val="9"/>
            <color indexed="81"/>
            <rFont val="Segoe UI"/>
            <family val="2"/>
          </rPr>
          <t xml:space="preserve">
Hier bitte das Fertigstellungsdatum vom Fertigunsauftrag des E-Motors eintragen</t>
        </r>
      </text>
    </comment>
  </commentList>
</comments>
</file>

<file path=xl/sharedStrings.xml><?xml version="1.0" encoding="utf-8"?>
<sst xmlns="http://schemas.openxmlformats.org/spreadsheetml/2006/main" count="27" uniqueCount="21">
  <si>
    <t>Fert.
Code</t>
  </si>
  <si>
    <t>Pers-
Nr.</t>
  </si>
  <si>
    <t>Ressource</t>
  </si>
  <si>
    <t>Beginn</t>
  </si>
  <si>
    <t>Ende</t>
  </si>
  <si>
    <t>OK-Menge</t>
  </si>
  <si>
    <t>Min</t>
  </si>
  <si>
    <t>Stunden</t>
  </si>
  <si>
    <t>Fußplatte</t>
  </si>
  <si>
    <t>Motor</t>
  </si>
  <si>
    <t>Rüstzeit</t>
  </si>
  <si>
    <t>Zeitgesamt</t>
  </si>
  <si>
    <t>Anzahl Schichten</t>
  </si>
  <si>
    <t>Minuten</t>
  </si>
  <si>
    <t>freie tage</t>
  </si>
  <si>
    <t>auswählen</t>
  </si>
  <si>
    <t>Vormontage</t>
  </si>
  <si>
    <t>Lackierung</t>
  </si>
  <si>
    <t>Montage</t>
  </si>
  <si>
    <t>Prüfung</t>
  </si>
  <si>
    <t>Verpackung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</si>
</sst>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2" xfId="0" applyFont="1" applyBorder="1"/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right" wrapText="1"/>
    </xf>
    <xf numFmtId="0" fontId="2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14" fontId="0" fillId="0" borderId="11" xfId="0" applyNumberFormat="1" applyBorder="1"/>
    <xf numFmtId="20" fontId="0" fillId="0" borderId="11" xfId="0" applyNumberFormat="1" applyBorder="1"/>
    <xf numFmtId="0" fontId="0" fillId="0" borderId="10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14" fontId="0" fillId="0" borderId="0" xfId="0" applyNumberFormat="1"/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14" fontId="0" fillId="0" borderId="18" xfId="0" applyNumberFormat="1" applyBorder="1"/>
    <xf numFmtId="0" fontId="0" fillId="0" borderId="18" xfId="0" applyBorder="1"/>
    <xf numFmtId="14" fontId="0" fillId="0" borderId="19" xfId="0" applyNumberFormat="1" applyBorder="1"/>
    <xf numFmtId="20" fontId="0" fillId="0" borderId="20" xfId="0" applyNumberFormat="1" applyBorder="1"/>
    <xf numFmtId="14" fontId="0" fillId="0" borderId="21" xfId="0" applyNumberFormat="1" applyBorder="1"/>
    <xf numFmtId="20" fontId="0" fillId="0" borderId="22" xfId="0" applyNumberFormat="1" applyBorder="1"/>
    <xf numFmtId="14" fontId="0" fillId="0" borderId="23" xfId="0" applyNumberFormat="1" applyBorder="1"/>
    <xf numFmtId="20" fontId="0" fillId="0" borderId="15" xfId="0" applyNumberFormat="1" applyBorder="1"/>
    <xf numFmtId="20" fontId="0" fillId="0" borderId="24" xfId="0" applyNumberFormat="1" applyBorder="1"/>
    <xf numFmtId="0" fontId="0" fillId="0" borderId="25" xfId="0" applyBorder="1"/>
    <xf numFmtId="0" fontId="0" fillId="0" borderId="26" xfId="0" applyBorder="1"/>
    <xf numFmtId="14" fontId="0" fillId="2" borderId="21" xfId="0" applyNumberFormat="1" applyFill="1" applyBorder="1"/>
    <xf numFmtId="0" fontId="1" fillId="0" borderId="13" xfId="0" applyFont="1" applyBorder="1"/>
    <xf numFmtId="0" fontId="0" fillId="0" borderId="15" xfId="0" applyBorder="1"/>
    <xf numFmtId="0" fontId="0" fillId="0" borderId="27" xfId="0" applyBorder="1"/>
    <xf numFmtId="0" fontId="0" fillId="0" borderId="28" xfId="0" applyBorder="1"/>
    <xf numFmtId="0" fontId="2" fillId="0" borderId="16" xfId="0" applyFont="1" applyBorder="1" applyAlignment="1">
      <alignment horizontal="left" wrapText="1"/>
    </xf>
    <xf numFmtId="0" fontId="2" fillId="0" borderId="17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3" xfId="0" applyFont="1" applyBorder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"/>
  <sheetViews>
    <sheetView tabSelected="1" workbookViewId="0">
      <selection activeCell="C7" sqref="C7"/>
    </sheetView>
  </sheetViews>
  <sheetFormatPr baseColWidth="10" defaultColWidth="11.42578125" defaultRowHeight="15" x14ac:dyDescent="0.25"/>
  <cols>
    <col min="1" max="1" width="9" customWidth="1"/>
    <col min="2" max="2" width="12" bestFit="1" customWidth="1"/>
    <col min="3" max="3" width="7.5703125" style="24" customWidth="1"/>
    <col min="4" max="4" width="6.42578125" style="24" customWidth="1"/>
    <col min="5" max="5" width="11.42578125" style="24"/>
    <col min="7" max="7" width="7.28515625" customWidth="1"/>
    <col min="9" max="9" width="7.5703125" customWidth="1"/>
    <col min="10" max="10" width="7.85546875" customWidth="1"/>
    <col min="12" max="12" width="11.42578125" customWidth="1"/>
    <col min="13" max="15" width="1.140625" customWidth="1"/>
    <col min="16" max="16" width="10.140625" hidden="1" customWidth="1"/>
    <col min="17" max="17" width="7.5703125" hidden="1" customWidth="1"/>
    <col min="18" max="18" width="10.140625" hidden="1" customWidth="1"/>
    <col min="19" max="19" width="14.28515625" hidden="1" customWidth="1"/>
    <col min="20" max="20" width="4" hidden="1" customWidth="1"/>
    <col min="21" max="21" width="7.5703125" hidden="1" customWidth="1"/>
    <col min="22" max="22" width="7.140625" hidden="1" customWidth="1"/>
    <col min="23" max="23" width="11.42578125" hidden="1" customWidth="1"/>
  </cols>
  <sheetData>
    <row r="1" spans="1:22" s="5" customFormat="1" ht="36.75" customHeight="1" x14ac:dyDescent="0.2">
      <c r="A1" s="1"/>
      <c r="B1" s="38"/>
      <c r="C1" s="2" t="s">
        <v>0</v>
      </c>
      <c r="D1" s="2" t="s">
        <v>1</v>
      </c>
      <c r="E1" s="2" t="s">
        <v>2</v>
      </c>
      <c r="F1" s="42" t="s">
        <v>3</v>
      </c>
      <c r="G1" s="43"/>
      <c r="H1" s="44" t="s">
        <v>4</v>
      </c>
      <c r="I1" s="45"/>
      <c r="J1" s="2" t="s">
        <v>10</v>
      </c>
      <c r="K1" s="3" t="s">
        <v>5</v>
      </c>
      <c r="L1" s="4"/>
      <c r="P1" s="6" t="s">
        <v>6</v>
      </c>
      <c r="Q1" s="6" t="s">
        <v>10</v>
      </c>
      <c r="R1" s="7" t="s">
        <v>11</v>
      </c>
      <c r="S1" s="5" t="s">
        <v>12</v>
      </c>
      <c r="U1" s="5" t="s">
        <v>7</v>
      </c>
      <c r="V1" s="5" t="s">
        <v>13</v>
      </c>
    </row>
    <row r="2" spans="1:22" x14ac:dyDescent="0.25">
      <c r="A2" s="8" t="s">
        <v>8</v>
      </c>
      <c r="B2" s="39"/>
      <c r="C2" s="19">
        <v>65</v>
      </c>
      <c r="D2" s="19">
        <v>5</v>
      </c>
      <c r="E2" s="25" t="s">
        <v>15</v>
      </c>
      <c r="F2" s="28">
        <f t="shared" ref="F2:F3" si="0">IF(ISBLANK(P2),"",H2)</f>
        <v>45016</v>
      </c>
      <c r="G2" s="29">
        <v>0.25</v>
      </c>
      <c r="H2" s="32">
        <f>IF(ISBLANK(P2),"",WORKDAY(H4,-1,$P$14:$P$17))</f>
        <v>45016</v>
      </c>
      <c r="I2" s="33">
        <f t="shared" ref="I2:I7" si="1">IF(ISBLANK(P2),"",G2+MOD(S2,2)*480/60/24+U2/24+V2/60/24)</f>
        <v>0.66666666666666663</v>
      </c>
      <c r="J2" s="9">
        <f>IF(ISBLANK(P2),"",Q2)</f>
        <v>5</v>
      </c>
      <c r="K2" s="10">
        <v>35</v>
      </c>
      <c r="P2">
        <v>600</v>
      </c>
      <c r="Q2">
        <v>5</v>
      </c>
      <c r="R2">
        <f>P2</f>
        <v>600</v>
      </c>
      <c r="S2">
        <f t="shared" ref="S2" si="2">INT(R2/480)</f>
        <v>1</v>
      </c>
      <c r="T2">
        <f t="shared" ref="T2" si="3">MOD(R2,480)</f>
        <v>120</v>
      </c>
      <c r="U2">
        <f t="shared" ref="U2" si="4">INT(T2/60)</f>
        <v>2</v>
      </c>
      <c r="V2">
        <f t="shared" ref="V2" si="5">MOD(T2,60)</f>
        <v>0</v>
      </c>
    </row>
    <row r="3" spans="1:22" x14ac:dyDescent="0.25">
      <c r="A3" s="11"/>
      <c r="B3" s="11"/>
      <c r="C3" s="20"/>
      <c r="D3" s="20"/>
      <c r="E3" s="20"/>
      <c r="F3" s="26" t="str">
        <f t="shared" si="0"/>
        <v/>
      </c>
      <c r="G3" s="27"/>
      <c r="H3" s="12" t="str">
        <f t="shared" ref="H3" si="6">IF(ISBLANK(P3),"",WORKDAY(H4,-1,$P$14:$P$15))</f>
        <v/>
      </c>
      <c r="I3" s="13" t="str">
        <f t="shared" si="1"/>
        <v/>
      </c>
      <c r="J3" s="11" t="str">
        <f t="shared" ref="J3:J8" si="7">IF(ISBLANK(P3),"",Q3)</f>
        <v/>
      </c>
      <c r="K3" s="11"/>
      <c r="R3">
        <f t="shared" ref="R3:R8" si="8">P3</f>
        <v>0</v>
      </c>
      <c r="S3" t="str">
        <f>IF(ISBLANK(P3),"",INT(R3/480))</f>
        <v/>
      </c>
      <c r="T3" t="str">
        <f>IF(ISBLANK(P3),"",MOD(R3,480))</f>
        <v/>
      </c>
      <c r="U3" t="str">
        <f>IF(ISBLANK(P3),"",INT(T3/60))</f>
        <v/>
      </c>
      <c r="V3" t="str">
        <f>IF(ISBLANK(P3),"",MOD(T3,60))</f>
        <v/>
      </c>
    </row>
    <row r="4" spans="1:22" x14ac:dyDescent="0.25">
      <c r="A4" s="8" t="s">
        <v>9</v>
      </c>
      <c r="B4" s="40" t="s">
        <v>16</v>
      </c>
      <c r="C4" s="21">
        <v>60</v>
      </c>
      <c r="D4" s="22">
        <v>5</v>
      </c>
      <c r="E4" s="22" t="s">
        <v>15</v>
      </c>
      <c r="F4" s="28">
        <f>IF(ISBLANK(P4),"",H4-INT(S4/3))</f>
        <v>45018</v>
      </c>
      <c r="G4" s="29">
        <v>0.25</v>
      </c>
      <c r="H4" s="28">
        <f t="shared" ref="H4:H6" si="9">IF(ISBLANK(P4),"",WORKDAY(F5,-1,$P$14:$P$17))</f>
        <v>45019</v>
      </c>
      <c r="I4" s="34">
        <f>IF(ISBLANK(P4),"",G4+MOD(S4,3)*480/60/24+U4/24+V4/60/24)</f>
        <v>0.83958333333333324</v>
      </c>
      <c r="J4" s="14">
        <f t="shared" si="7"/>
        <v>14</v>
      </c>
      <c r="K4" s="10">
        <v>35</v>
      </c>
      <c r="P4">
        <v>2289</v>
      </c>
      <c r="Q4">
        <v>14</v>
      </c>
      <c r="R4">
        <f t="shared" si="8"/>
        <v>2289</v>
      </c>
      <c r="S4">
        <f>INT(R4/480)</f>
        <v>4</v>
      </c>
      <c r="T4">
        <f>MOD(R4,480)</f>
        <v>369</v>
      </c>
      <c r="U4">
        <f>INT(T4/60)</f>
        <v>6</v>
      </c>
      <c r="V4">
        <f>MOD(T4,60)</f>
        <v>9</v>
      </c>
    </row>
    <row r="5" spans="1:22" x14ac:dyDescent="0.25">
      <c r="A5" s="35"/>
      <c r="B5" s="40" t="s">
        <v>18</v>
      </c>
      <c r="C5" s="22">
        <v>61</v>
      </c>
      <c r="D5" s="22">
        <v>5</v>
      </c>
      <c r="E5" s="22" t="s">
        <v>15</v>
      </c>
      <c r="F5" s="28">
        <f>IF(ISBLANK(P5),"",H5-IF(I5&gt;1,INT(S5/3)+1,INT(S5/3)))</f>
        <v>45020</v>
      </c>
      <c r="G5" s="29">
        <v>0.25</v>
      </c>
      <c r="H5" s="28">
        <f t="shared" si="9"/>
        <v>45022</v>
      </c>
      <c r="I5" s="29">
        <f>IF(ISBLANK(P5),"",G5+MOD(S5,3)*480/60/24+U5/24+V5/60/24)</f>
        <v>1.1548611111111111</v>
      </c>
      <c r="J5" s="15">
        <f t="shared" si="7"/>
        <v>13</v>
      </c>
      <c r="K5" s="10">
        <v>35</v>
      </c>
      <c r="P5">
        <v>2743</v>
      </c>
      <c r="Q5">
        <v>13</v>
      </c>
      <c r="R5">
        <f t="shared" si="8"/>
        <v>2743</v>
      </c>
      <c r="S5">
        <f t="shared" ref="S5:S8" si="10">INT(R5/480)</f>
        <v>5</v>
      </c>
      <c r="T5">
        <f t="shared" ref="T5:T8" si="11">MOD(R5,480)</f>
        <v>343</v>
      </c>
      <c r="U5">
        <f t="shared" ref="U5:U8" si="12">INT(T5/60)</f>
        <v>5</v>
      </c>
      <c r="V5">
        <f t="shared" ref="V5:V8" si="13">MOD(T5,60)</f>
        <v>43</v>
      </c>
    </row>
    <row r="6" spans="1:22" x14ac:dyDescent="0.25">
      <c r="A6" s="35"/>
      <c r="B6" s="40" t="s">
        <v>17</v>
      </c>
      <c r="C6" s="22">
        <v>62</v>
      </c>
      <c r="D6" s="22">
        <v>5</v>
      </c>
      <c r="E6" s="22" t="s">
        <v>15</v>
      </c>
      <c r="F6" s="28">
        <f t="shared" ref="F6:F7" si="14">IF(ISBLANK(P6),"",H6-INT(S6/3))</f>
        <v>45023</v>
      </c>
      <c r="G6" s="29">
        <v>0.25</v>
      </c>
      <c r="H6" s="28">
        <f t="shared" si="9"/>
        <v>45026</v>
      </c>
      <c r="I6" s="29">
        <f>IF(ISBLANK(P6),"",G6+MOD(S6,3)*480/60/24+U6/24+V6/60/24)</f>
        <v>0.28125</v>
      </c>
      <c r="J6" s="15">
        <f t="shared" si="7"/>
        <v>25</v>
      </c>
      <c r="K6" s="10">
        <v>35</v>
      </c>
      <c r="P6">
        <v>4365</v>
      </c>
      <c r="Q6">
        <v>25</v>
      </c>
      <c r="R6">
        <f t="shared" si="8"/>
        <v>4365</v>
      </c>
      <c r="S6">
        <f t="shared" si="10"/>
        <v>9</v>
      </c>
      <c r="T6">
        <f t="shared" si="11"/>
        <v>45</v>
      </c>
      <c r="U6">
        <f t="shared" si="12"/>
        <v>0</v>
      </c>
      <c r="V6">
        <f t="shared" si="13"/>
        <v>45</v>
      </c>
    </row>
    <row r="7" spans="1:22" x14ac:dyDescent="0.25">
      <c r="A7" s="35"/>
      <c r="B7" s="40" t="s">
        <v>19</v>
      </c>
      <c r="C7" s="22">
        <v>63</v>
      </c>
      <c r="D7" s="22">
        <v>5</v>
      </c>
      <c r="E7" s="22" t="s">
        <v>15</v>
      </c>
      <c r="F7" s="28">
        <f t="shared" si="14"/>
        <v>45027</v>
      </c>
      <c r="G7" s="29">
        <v>0.25</v>
      </c>
      <c r="H7" s="28">
        <f>IF(ISBLANK(P7),"",WORKDAY(F8,-1,$P$14:$P$17))</f>
        <v>45027</v>
      </c>
      <c r="I7" s="29">
        <f t="shared" si="1"/>
        <v>0.61805555555555547</v>
      </c>
      <c r="J7" s="15">
        <f t="shared" si="7"/>
        <v>15</v>
      </c>
      <c r="K7" s="10">
        <v>35</v>
      </c>
      <c r="P7">
        <v>530</v>
      </c>
      <c r="Q7">
        <v>15</v>
      </c>
      <c r="R7">
        <f t="shared" si="8"/>
        <v>530</v>
      </c>
      <c r="S7">
        <f t="shared" si="10"/>
        <v>1</v>
      </c>
      <c r="T7">
        <f t="shared" si="11"/>
        <v>50</v>
      </c>
      <c r="U7">
        <f t="shared" si="12"/>
        <v>0</v>
      </c>
      <c r="V7">
        <f t="shared" si="13"/>
        <v>50</v>
      </c>
    </row>
    <row r="8" spans="1:22" ht="15.75" thickBot="1" x14ac:dyDescent="0.3">
      <c r="A8" s="36"/>
      <c r="B8" s="41" t="s">
        <v>20</v>
      </c>
      <c r="C8" s="23">
        <v>64</v>
      </c>
      <c r="D8" s="23">
        <v>5</v>
      </c>
      <c r="E8" s="23" t="s">
        <v>15</v>
      </c>
      <c r="F8" s="30">
        <f>IF(ISBLANK(P8),"",H8)</f>
        <v>45028</v>
      </c>
      <c r="G8" s="31">
        <v>0.25</v>
      </c>
      <c r="H8" s="37">
        <v>45028</v>
      </c>
      <c r="I8" s="31">
        <f>IF(ISBLANK(P8),"",G8+MOD(S8,2)*480/60/24+U8/24+V8/60/24)</f>
        <v>0.85763888888888884</v>
      </c>
      <c r="J8" s="16">
        <f t="shared" si="7"/>
        <v>25</v>
      </c>
      <c r="K8" s="17">
        <v>35</v>
      </c>
      <c r="P8">
        <v>875</v>
      </c>
      <c r="Q8">
        <v>25</v>
      </c>
      <c r="R8">
        <f t="shared" si="8"/>
        <v>875</v>
      </c>
      <c r="S8">
        <f t="shared" si="10"/>
        <v>1</v>
      </c>
      <c r="T8">
        <f t="shared" si="11"/>
        <v>395</v>
      </c>
      <c r="U8">
        <f t="shared" si="12"/>
        <v>6</v>
      </c>
      <c r="V8">
        <f t="shared" si="13"/>
        <v>35</v>
      </c>
    </row>
    <row r="12" spans="1:22" x14ac:dyDescent="0.25">
      <c r="P12" t="s">
        <v>14</v>
      </c>
    </row>
    <row r="14" spans="1:22" x14ac:dyDescent="0.25">
      <c r="P14" s="18">
        <v>43574</v>
      </c>
    </row>
    <row r="15" spans="1:22" x14ac:dyDescent="0.25">
      <c r="P15" s="18">
        <v>43577</v>
      </c>
    </row>
    <row r="16" spans="1:22" x14ac:dyDescent="0.25">
      <c r="P16" s="18">
        <v>43586</v>
      </c>
    </row>
  </sheetData>
  <mergeCells count="2">
    <mergeCell ref="F1:G1"/>
    <mergeCell ref="H1:I1"/>
  </mergeCells>
  <pageMargins left="0.7" right="0.7" top="0.78740157499999996" bottom="0.78740157499999996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hamanna</dc:creator>
  <cp:lastModifiedBy>Duy Tien Nguyen</cp:lastModifiedBy>
  <dcterms:created xsi:type="dcterms:W3CDTF">2017-04-05T15:05:23Z</dcterms:created>
  <dcterms:modified xsi:type="dcterms:W3CDTF">2023-04-13T09:49:28Z</dcterms:modified>
</cp:coreProperties>
</file>