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ppvisningsklass\B\"/>
    </mc:Choice>
  </mc:AlternateContent>
  <xr:revisionPtr revIDLastSave="0" documentId="13_ncr:1_{08F8EC5D-9CA3-4D99-A102-4CB21B72CAA1}" xr6:coauthVersionLast="45" xr6:coauthVersionMax="45" xr10:uidLastSave="{00000000-0000-0000-0000-000000000000}"/>
  <bookViews>
    <workbookView xWindow="-98" yWindow="-98" windowWidth="21795" windowHeight="13096" firstSheet="3" activeTab="3" xr2:uid="{00000000-000D-0000-FFFF-FFFF00000000}"/>
  </bookViews>
  <sheets>
    <sheet name="Information" sheetId="27" state="hidden" r:id="rId1"/>
    <sheet name="Mixklass D grund" sheetId="33" state="hidden" r:id="rId2"/>
    <sheet name="Mixklass E grund" sheetId="31" state="hidden" r:id="rId3"/>
    <sheet name="Mixklass lagkür typ 2" sheetId="32" r:id="rId4"/>
  </sheets>
  <definedNames>
    <definedName name="bord" localSheetId="1">'Mixklass D grund'!$K$3</definedName>
    <definedName name="bord" localSheetId="2">'Mixklass E grund'!$K$3</definedName>
    <definedName name="bord" localSheetId="3">'Mixklass lagkür typ 2'!$L$3</definedName>
    <definedName name="datum" localSheetId="1">'Mixklass D grund'!$C$4</definedName>
    <definedName name="datum" localSheetId="2">'Mixklass E grund'!$C$4</definedName>
    <definedName name="datum" localSheetId="3">'Mixklass lagkür typ 2'!$C$4</definedName>
    <definedName name="domare" localSheetId="1">'Mixklass D grund'!$B$41</definedName>
    <definedName name="domare" localSheetId="2">'Mixklass E grund'!$B$40</definedName>
    <definedName name="domare" localSheetId="3">'Mixklass lagkür typ 2'!$B$42</definedName>
    <definedName name="firstvaulter" localSheetId="1">'Mixklass D grund'!$H$7</definedName>
    <definedName name="firstvaulter" localSheetId="2">'Mixklass E grund'!$H$7</definedName>
    <definedName name="firstvaulter" localSheetId="3">'Mixklass lagkür typ 2'!$I$7</definedName>
    <definedName name="Hästpoäng" localSheetId="1">'Mixklass D grund'!$K$36</definedName>
    <definedName name="Hästpoäng" localSheetId="2">'Mixklass E grund'!$K$35</definedName>
    <definedName name="Hästpoäng" localSheetId="3">'Mixklass lagkür typ 2'!$L$21</definedName>
    <definedName name="id" localSheetId="1">'Mixklass D grund'!$L$2</definedName>
    <definedName name="id" localSheetId="2">'Mixklass E grund'!$L$2</definedName>
    <definedName name="id" localSheetId="3">'Mixklass lagkür typ 2'!$M$3</definedName>
    <definedName name="klass" localSheetId="1">'Mixklass D grund'!$K$4</definedName>
    <definedName name="klass" localSheetId="2">'Mixklass E grund'!$K$4</definedName>
    <definedName name="klass" localSheetId="3">'Mixklass lagkür typ 2'!$L$4</definedName>
    <definedName name="moment" localSheetId="1">'Mixklass D grund'!$K$5</definedName>
    <definedName name="moment" localSheetId="2">'Mixklass E grund'!$K$5</definedName>
    <definedName name="moment" localSheetId="3">'Mixklass lagkür typ 2'!$L$5</definedName>
    <definedName name="result" localSheetId="1">'Mixklass D grund'!$K$39</definedName>
    <definedName name="result" localSheetId="2">'Mixklass E grund'!$K$38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33" l="1"/>
  <c r="J23" i="33" s="1"/>
  <c r="J24" i="33" s="1"/>
  <c r="J16" i="33"/>
  <c r="J17" i="33"/>
  <c r="J18" i="33"/>
  <c r="J19" i="33"/>
  <c r="J20" i="33"/>
  <c r="J21" i="33"/>
  <c r="K30" i="33"/>
  <c r="K33" i="33"/>
  <c r="K36" i="33" s="1"/>
  <c r="K37" i="33" s="1"/>
  <c r="K34" i="33"/>
  <c r="J15" i="31"/>
  <c r="J16" i="31"/>
  <c r="J17" i="31"/>
  <c r="J18" i="31"/>
  <c r="J19" i="31"/>
  <c r="J20" i="31"/>
  <c r="J22" i="31"/>
  <c r="J23" i="31"/>
  <c r="J26" i="31" s="1"/>
  <c r="K29" i="31"/>
  <c r="K32" i="31"/>
  <c r="K35" i="31" s="1"/>
  <c r="K36" i="31" s="1"/>
  <c r="K33" i="31"/>
  <c r="L15" i="32"/>
  <c r="L21" i="32" s="1"/>
  <c r="I33" i="32" s="1"/>
  <c r="L33" i="32" s="1"/>
  <c r="L18" i="32"/>
  <c r="L19" i="32"/>
  <c r="L29" i="32"/>
  <c r="L30" i="32"/>
  <c r="L31" i="32"/>
  <c r="L32" i="32"/>
  <c r="L34" i="32" l="1"/>
  <c r="L35" i="32" s="1"/>
  <c r="J27" i="33"/>
  <c r="K38" i="33"/>
  <c r="K39" i="33" s="1"/>
  <c r="K37" i="31"/>
  <c r="K38" i="31" s="1"/>
</calcChain>
</file>

<file path=xl/sharedStrings.xml><?xml version="1.0" encoding="utf-8"?>
<sst xmlns="http://schemas.openxmlformats.org/spreadsheetml/2006/main" count="233" uniqueCount="123">
  <si>
    <t>Information</t>
  </si>
  <si>
    <t xml:space="preserve">Obs! Arbetsboken är skyddad med lösenordet 123 för att undvika att celler och formler ändras av misstag. </t>
  </si>
  <si>
    <t xml:space="preserve">Protokollen uppdaterades senast 2019-09-29. (justering information domare A mixklass E grund) </t>
  </si>
  <si>
    <t xml:space="preserve">Gulmarkerade celler i protokollen markerar vilka celler som ska fyllas i. </t>
  </si>
  <si>
    <t>Tabell för vilka protokoll som ska användas</t>
  </si>
  <si>
    <t>Grunden genomförs i galopp och küren i skritt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</si>
  <si>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</si>
  <si>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</si>
  <si>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Vid fler än 2 domare dömer dessa samma protokoll som domare B</t>
  </si>
  <si>
    <t>Omgång 1</t>
  </si>
  <si>
    <t>Domare A</t>
  </si>
  <si>
    <t>Domare B</t>
  </si>
  <si>
    <t>Kommentar</t>
  </si>
  <si>
    <t>Mixklass D lag</t>
  </si>
  <si>
    <t>Mixklass D grund</t>
  </si>
  <si>
    <t>3-6 voltigörer</t>
  </si>
  <si>
    <t>Mixklass lagkür typ 2</t>
  </si>
  <si>
    <t>Mixklass E lag</t>
  </si>
  <si>
    <t>Mixklass E grund</t>
  </si>
  <si>
    <t>Beräkning</t>
  </si>
  <si>
    <t>Klassen kan ha olika antal domare men varje domare dömer samma sak.</t>
  </si>
  <si>
    <t xml:space="preserve">Totalpoängen är en snittpoäng som räknas genom att man adderar domarnas poäng och delar den sammanladga poängen med antalet domare. </t>
  </si>
  <si>
    <t>1 domare</t>
  </si>
  <si>
    <t>A</t>
  </si>
  <si>
    <t>Totalt</t>
  </si>
  <si>
    <t xml:space="preserve">Grund </t>
  </si>
  <si>
    <t>Grund</t>
  </si>
  <si>
    <t>Kür</t>
  </si>
  <si>
    <t xml:space="preserve">Kür </t>
  </si>
  <si>
    <t>Poäng</t>
  </si>
  <si>
    <t>grund + kür</t>
  </si>
  <si>
    <t>2 domare</t>
  </si>
  <si>
    <t>B</t>
  </si>
  <si>
    <t>A (grund+kür)</t>
  </si>
  <si>
    <t>B (grund+kür)</t>
  </si>
  <si>
    <t>(A+B)/2</t>
  </si>
  <si>
    <t>Start nr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</si>
  <si>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</si>
  <si>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</si>
  <si>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</si>
  <si>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</si>
  <si>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</si>
  <si>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</si>
  <si>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</si>
  <si>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</si>
  <si>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</si>
  <si>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</si>
  <si>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</si>
  <si>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</si>
  <si>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</si>
  <si>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</si>
  <si>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</si>
  <si>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</si>
  <si>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</si>
  <si>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</si>
  <si>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Upphopp</t>
  </si>
  <si>
    <t>Grundsits</t>
  </si>
  <si>
    <t>Fana</t>
  </si>
  <si>
    <t>Stående</t>
  </si>
  <si>
    <t>Sving, framlänges</t>
  </si>
  <si>
    <t>Halv kvarn</t>
  </si>
  <si>
    <t>Sving baklänges, avgång inåt</t>
  </si>
  <si>
    <t>Kommentarer</t>
  </si>
  <si>
    <t>Summa grund:</t>
  </si>
  <si>
    <t>Antal voltigörer</t>
  </si>
  <si>
    <t xml:space="preserve">/ 7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</si>
  <si>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</si>
  <si>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</si>
  <si>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</si>
  <si>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</si>
  <si>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</si>
  <si>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</si>
  <si>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</si>
  <si>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</si>
  <si>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</si>
  <si>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</si>
  <si>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</si>
  <si>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</si>
  <si>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</si>
  <si>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</si>
  <si>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</si>
  <si>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</si>
  <si>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</si>
  <si>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</si>
  <si>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</si>
  <si>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</si>
  <si>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</si>
  <si>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</si>
  <si>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</si>
  <si>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</si>
  <si>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</si>
  <si>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Fana med endast ben</t>
  </si>
  <si>
    <t xml:space="preserve">Kvarnlyft </t>
  </si>
  <si>
    <t>Framåtsving (2 st)</t>
  </si>
  <si>
    <t>Knästående</t>
  </si>
  <si>
    <t>Avgång inåt</t>
  </si>
  <si>
    <t xml:space="preserve">/ 6  övningar  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</si>
  <si>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</si>
  <si>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Mixklass lag typ 2</t>
  </si>
  <si>
    <t>Uppsala</t>
  </si>
  <si>
    <t>Fortuna Team Juno</t>
  </si>
  <si>
    <t>Fortuna Voltigeförening</t>
  </si>
  <si>
    <t>Camilla Borgefjord</t>
  </si>
  <si>
    <t>SE</t>
  </si>
  <si>
    <t>Hvilja Björklund</t>
  </si>
  <si>
    <t>Ella Eriksson</t>
  </si>
  <si>
    <t>Ruth Åkerlind</t>
  </si>
  <si>
    <t>Ellen Hellström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</si>
  <si>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</si>
  <si>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</si>
  <si>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</si>
  <si>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Anteckningar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</si>
  <si>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</si>
  <si>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</si>
  <si>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</si>
  <si>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</si>
  <si>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</si>
  <si>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</si>
  <si>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</si>
  <si>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</si>
  <si>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</si>
  <si>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Sems</t>
  </si>
  <si>
    <t>Anna Andersson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</si>
</sst>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29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sz val="7"/>
      <color rgb="FF000000"/>
      <name val="Cambria"/>
      <family val="1"/>
      <scheme val="major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5" fillId="0" borderId="0"/>
    <xf numFmtId="0" fontId="2" fillId="0" borderId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8" fillId="0" borderId="14" xfId="6" applyFont="1" applyBorder="1" applyAlignment="1">
      <alignment vertical="center"/>
    </xf>
    <xf numFmtId="0" fontId="8" fillId="0" borderId="15" xfId="6" applyFont="1" applyBorder="1" applyAlignment="1">
      <alignment vertical="center"/>
    </xf>
    <xf numFmtId="0" fontId="8" fillId="0" borderId="16" xfId="6" applyFont="1" applyBorder="1" applyAlignment="1">
      <alignment vertical="center"/>
    </xf>
    <xf numFmtId="167" fontId="3" fillId="0" borderId="12" xfId="6" applyNumberFormat="1" applyFont="1" applyBorder="1" applyAlignment="1">
      <alignment horizontal="center" vertical="center"/>
    </xf>
    <xf numFmtId="167" fontId="3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2" xfId="6" applyFont="1" applyBorder="1" applyAlignment="1">
      <alignment vertical="center"/>
    </xf>
    <xf numFmtId="0" fontId="3" fillId="0" borderId="10" xfId="6" applyFont="1" applyBorder="1" applyAlignment="1">
      <alignment horizontal="left" vertical="top"/>
    </xf>
    <xf numFmtId="0" fontId="3" fillId="0" borderId="1" xfId="6" applyFont="1" applyBorder="1" applyAlignment="1">
      <alignment horizontal="left" vertical="top"/>
    </xf>
    <xf numFmtId="0" fontId="3" fillId="0" borderId="9" xfId="6" applyFont="1" applyBorder="1" applyAlignment="1">
      <alignment horizontal="left" vertical="top"/>
    </xf>
    <xf numFmtId="0" fontId="3" fillId="0" borderId="8" xfId="6" applyFont="1" applyBorder="1" applyAlignment="1">
      <alignment horizontal="left" vertical="top"/>
    </xf>
    <xf numFmtId="0" fontId="3" fillId="0" borderId="0" xfId="6" applyFont="1" applyAlignment="1">
      <alignment horizontal="left" vertical="top"/>
    </xf>
    <xf numFmtId="0" fontId="3" fillId="0" borderId="7" xfId="6" applyFont="1" applyBorder="1" applyAlignment="1">
      <alignment horizontal="left" vertical="top"/>
    </xf>
    <xf numFmtId="0" fontId="3" fillId="0" borderId="6" xfId="6" applyFont="1" applyBorder="1" applyAlignment="1">
      <alignment horizontal="left" vertical="top"/>
    </xf>
    <xf numFmtId="0" fontId="3" fillId="0" borderId="5" xfId="6" applyFont="1" applyBorder="1" applyAlignment="1">
      <alignment horizontal="left" vertical="top"/>
    </xf>
    <xf numFmtId="0" fontId="3" fillId="0" borderId="4" xfId="6" applyFont="1" applyBorder="1" applyAlignment="1">
      <alignment horizontal="left" vertical="top"/>
    </xf>
    <xf numFmtId="0" fontId="11" fillId="0" borderId="22" xfId="2" applyFont="1" applyBorder="1" applyAlignment="1">
      <alignment horizontal="left" vertical="justify" wrapText="1"/>
    </xf>
    <xf numFmtId="0" fontId="11" fillId="0" borderId="18" xfId="2" applyFont="1" applyBorder="1" applyAlignment="1">
      <alignment horizontal="left" vertical="justify" wrapText="1"/>
    </xf>
    <xf numFmtId="0" fontId="23" fillId="0" borderId="13" xfId="2" applyFont="1" applyBorder="1" applyAlignment="1">
      <alignment horizontal="left" vertical="center"/>
    </xf>
    <xf numFmtId="0" fontId="23" fillId="0" borderId="2" xfId="2" applyFont="1" applyBorder="1" applyAlignment="1">
      <alignment horizontal="left" vertical="center"/>
    </xf>
    <xf numFmtId="0" fontId="23" fillId="0" borderId="11" xfId="2" applyFont="1" applyBorder="1" applyAlignment="1">
      <alignment horizontal="left" vertical="center"/>
    </xf>
    <xf numFmtId="0" fontId="21" fillId="0" borderId="2" xfId="2" applyFont="1" applyBorder="1" applyAlignment="1">
      <alignment horizontal="left" vertical="justify" wrapText="1"/>
    </xf>
    <xf numFmtId="0" fontId="23" fillId="0" borderId="13" xfId="2" applyFont="1" applyBorder="1" applyAlignment="1">
      <alignment horizontal="left" vertical="center" wrapText="1"/>
    </xf>
    <xf numFmtId="0" fontId="23" fillId="0" borderId="2" xfId="2" applyFont="1" applyBorder="1" applyAlignment="1">
      <alignment horizontal="left" vertical="center" wrapText="1"/>
    </xf>
    <xf numFmtId="0" fontId="23" fillId="0" borderId="11" xfId="2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justify" wrapText="1"/>
    </xf>
    <xf numFmtId="0" fontId="11" fillId="0" borderId="11" xfId="2" applyFont="1" applyBorder="1" applyAlignment="1">
      <alignment horizontal="left" vertical="justify" wrapText="1"/>
    </xf>
    <xf numFmtId="0" fontId="21" fillId="0" borderId="13" xfId="2" applyFont="1" applyBorder="1" applyAlignment="1">
      <alignment horizontal="left" vertical="justify" wrapText="1"/>
    </xf>
    <xf numFmtId="0" fontId="21" fillId="0" borderId="11" xfId="2" applyFont="1" applyBorder="1" applyAlignment="1">
      <alignment horizontal="left" vertical="justify" wrapText="1"/>
    </xf>
    <xf numFmtId="0" fontId="16" fillId="0" borderId="21" xfId="2" applyFont="1" applyBorder="1" applyAlignment="1">
      <alignment horizontal="left" vertical="center" wrapText="1"/>
    </xf>
    <xf numFmtId="0" fontId="16" fillId="0" borderId="12" xfId="2" applyFont="1" applyBorder="1" applyAlignment="1">
      <alignment horizontal="left" vertical="center" wrapText="1"/>
    </xf>
    <xf numFmtId="0" fontId="10" fillId="0" borderId="20" xfId="0" applyNumberFormat="1" applyFont="1" applyFill="1" applyBorder="1" applyAlignment="1" applyProtection="1">
      <alignment horizontal="center" vertical="center" textRotation="90" wrapText="1"/>
    </xf>
    <xf numFmtId="0" fontId="10" fillId="0" borderId="19" xfId="0" applyNumberFormat="1" applyFont="1" applyFill="1" applyBorder="1" applyAlignment="1" applyProtection="1">
      <alignment horizontal="center" vertical="center" textRotation="90" wrapText="1"/>
    </xf>
    <xf numFmtId="0" fontId="10" fillId="0" borderId="21" xfId="0" applyNumberFormat="1" applyFont="1" applyFill="1" applyBorder="1" applyAlignment="1" applyProtection="1">
      <alignment horizontal="center" vertical="center" textRotation="90" wrapText="1"/>
    </xf>
    <xf numFmtId="0" fontId="17" fillId="0" borderId="6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13" xfId="2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center" wrapText="1"/>
    </xf>
    <xf numFmtId="0" fontId="3" fillId="0" borderId="2" xfId="6" applyFont="1" applyBorder="1"/>
    <xf numFmtId="0" fontId="3" fillId="0" borderId="2" xfId="6" applyFont="1" applyBorder="1" applyAlignment="1">
      <alignment horizontal="left"/>
    </xf>
    <xf numFmtId="0" fontId="3" fillId="0" borderId="1" xfId="6" applyFont="1" applyBorder="1" applyAlignment="1">
      <alignment horizontal="center"/>
    </xf>
    <xf numFmtId="0" fontId="3" fillId="0" borderId="1" xfId="0" applyFont="1" applyFill="1" applyBorder="1"/>
    <xf numFmtId="0" fontId="3" fillId="0" borderId="1" xfId="6" applyFont="1" applyBorder="1" applyAlignment="1">
      <alignment horizontal="left"/>
    </xf>
    <xf numFmtId="0" fontId="3" fillId="0" borderId="2" xfId="6" applyFont="1" applyBorder="1" applyAlignment="1">
      <alignment horizontal="center"/>
    </xf>
    <xf numFmtId="14" fontId="3" fillId="0" borderId="1" xfId="6" applyNumberFormat="1" applyFont="1" applyBorder="1" applyAlignment="1">
      <alignment horizontal="center"/>
    </xf>
    <xf numFmtId="0" fontId="0" fillId="0" borderId="10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9" xfId="0" applyNumberFormat="1" applyFill="1" applyBorder="1" applyAlignment="1" applyProtection="1">
      <alignment horizontal="left" vertical="center"/>
    </xf>
    <xf numFmtId="0" fontId="18" fillId="0" borderId="22" xfId="2" applyFont="1" applyBorder="1" applyAlignment="1">
      <alignment horizontal="left" vertical="justify" wrapText="1"/>
    </xf>
    <xf numFmtId="0" fontId="18" fillId="0" borderId="18" xfId="2" applyFont="1" applyBorder="1" applyAlignment="1">
      <alignment horizontal="left" vertical="justify" wrapText="1"/>
    </xf>
    <xf numFmtId="0" fontId="19" fillId="0" borderId="13" xfId="2" applyFont="1" applyBorder="1" applyAlignment="1">
      <alignment horizontal="left" vertical="center"/>
    </xf>
    <xf numFmtId="0" fontId="19" fillId="0" borderId="2" xfId="2" applyFont="1" applyBorder="1" applyAlignment="1">
      <alignment horizontal="left" vertical="center"/>
    </xf>
    <xf numFmtId="0" fontId="19" fillId="0" borderId="11" xfId="2" applyFont="1" applyBorder="1" applyAlignment="1">
      <alignment horizontal="left" vertical="center"/>
    </xf>
    <xf numFmtId="0" fontId="19" fillId="0" borderId="13" xfId="2" applyFont="1" applyBorder="1" applyAlignment="1">
      <alignment horizontal="left" vertical="center" wrapText="1"/>
    </xf>
    <xf numFmtId="0" fontId="19" fillId="0" borderId="2" xfId="2" applyFont="1" applyBorder="1" applyAlignment="1">
      <alignment horizontal="left" vertical="center" wrapText="1"/>
    </xf>
    <xf numFmtId="0" fontId="19" fillId="0" borderId="11" xfId="2" applyFont="1" applyBorder="1" applyAlignment="1">
      <alignment horizontal="left" vertical="center" wrapText="1"/>
    </xf>
    <xf numFmtId="0" fontId="17" fillId="0" borderId="6" xfId="2" applyFont="1" applyBorder="1" applyAlignment="1" applyProtection="1">
      <alignment horizontal="center" vertical="center" wrapText="1"/>
      <protection locked="0"/>
    </xf>
    <xf numFmtId="0" fontId="17" fillId="0" borderId="4" xfId="2" applyFont="1" applyBorder="1" applyAlignment="1" applyProtection="1">
      <alignment horizontal="center" vertical="center" wrapText="1"/>
      <protection locked="0"/>
    </xf>
    <xf numFmtId="0" fontId="17" fillId="0" borderId="13" xfId="2" applyFont="1" applyBorder="1" applyAlignment="1" applyProtection="1">
      <alignment horizontal="center" vertical="center" wrapText="1"/>
      <protection locked="0"/>
    </xf>
    <xf numFmtId="0" fontId="17" fillId="0" borderId="11" xfId="2" applyFont="1" applyBorder="1" applyAlignment="1" applyProtection="1">
      <alignment horizontal="center" vertical="center" wrapText="1"/>
      <protection locked="0"/>
    </xf>
    <xf numFmtId="0" fontId="18" fillId="0" borderId="2" xfId="2" applyFont="1" applyBorder="1" applyAlignment="1">
      <alignment horizontal="left" vertical="justify" wrapText="1"/>
    </xf>
    <xf numFmtId="0" fontId="18" fillId="0" borderId="11" xfId="2" applyFont="1" applyBorder="1" applyAlignment="1">
      <alignment horizontal="left" vertical="justify" wrapText="1"/>
    </xf>
    <xf numFmtId="167" fontId="3" fillId="0" borderId="21" xfId="7" applyNumberFormat="1" applyFont="1" applyBorder="1" applyAlignment="1">
      <alignment horizontal="center" vertical="center" wrapText="1"/>
    </xf>
    <xf numFmtId="167" fontId="3" fillId="0" borderId="12" xfId="7" applyNumberFormat="1" applyFont="1" applyBorder="1" applyAlignment="1">
      <alignment horizontal="center" vertical="center" wrapText="1"/>
    </xf>
    <xf numFmtId="169" fontId="4" fillId="2" borderId="21" xfId="0" applyNumberFormat="1" applyFont="1" applyFill="1" applyBorder="1" applyAlignment="1" applyProtection="1">
      <alignment horizontal="center" vertical="center"/>
      <protection locked="0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16" fillId="0" borderId="2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9" fontId="16" fillId="0" borderId="12" xfId="2" applyNumberFormat="1" applyFont="1" applyBorder="1" applyAlignment="1">
      <alignment horizontal="center" vertical="center" wrapText="1"/>
    </xf>
    <xf numFmtId="0" fontId="21" fillId="0" borderId="13" xfId="2" applyFont="1" applyBorder="1" applyAlignment="1" applyProtection="1">
      <alignment horizontal="center" vertical="center" wrapText="1"/>
      <protection locked="0"/>
    </xf>
    <xf numFmtId="0" fontId="21" fillId="0" borderId="11" xfId="2" applyFont="1" applyBorder="1" applyAlignment="1" applyProtection="1">
      <alignment horizontal="center" vertical="center" wrapText="1"/>
      <protection locked="0"/>
    </xf>
    <xf numFmtId="0" fontId="22" fillId="0" borderId="13" xfId="2" applyFont="1" applyBorder="1" applyAlignment="1">
      <alignment horizontal="left" vertical="justify" wrapText="1"/>
    </xf>
    <xf numFmtId="0" fontId="22" fillId="0" borderId="11" xfId="2" applyFont="1" applyBorder="1" applyAlignment="1">
      <alignment horizontal="left" vertical="justify" wrapText="1"/>
    </xf>
    <xf numFmtId="0" fontId="20" fillId="0" borderId="21" xfId="2" applyFont="1" applyBorder="1" applyAlignment="1">
      <alignment horizontal="left" vertical="center" wrapText="1"/>
    </xf>
    <xf numFmtId="0" fontId="20" fillId="0" borderId="12" xfId="2" applyFont="1" applyBorder="1" applyAlignment="1">
      <alignment horizontal="left" vertical="center" wrapText="1"/>
    </xf>
    <xf numFmtId="0" fontId="4" fillId="0" borderId="20" xfId="2" applyFont="1" applyBorder="1" applyAlignment="1">
      <alignment horizontal="center" vertical="center" textRotation="90" wrapText="1"/>
    </xf>
    <xf numFmtId="0" fontId="4" fillId="0" borderId="19" xfId="2" applyFont="1" applyBorder="1" applyAlignment="1">
      <alignment horizontal="center" vertical="center" textRotation="90" wrapText="1"/>
    </xf>
    <xf numFmtId="0" fontId="4" fillId="0" borderId="21" xfId="2" applyFont="1" applyBorder="1" applyAlignment="1">
      <alignment horizontal="center" vertical="center" textRotation="90" wrapText="1"/>
    </xf>
    <xf numFmtId="0" fontId="5" fillId="0" borderId="6" xfId="2" applyFont="1" applyBorder="1" applyAlignment="1">
      <alignment horizontal="center" wrapText="1"/>
    </xf>
    <xf numFmtId="0" fontId="5" fillId="0" borderId="5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0" borderId="6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3" fillId="0" borderId="13" xfId="13" applyFont="1" applyBorder="1" applyAlignment="1">
      <alignment vertical="center" wrapText="1"/>
    </xf>
    <xf numFmtId="0" fontId="3" fillId="0" borderId="2" xfId="13" applyFont="1" applyBorder="1" applyAlignment="1">
      <alignment vertical="center" wrapText="1"/>
    </xf>
    <xf numFmtId="0" fontId="3" fillId="0" borderId="11" xfId="13" applyFont="1" applyBorder="1" applyAlignment="1">
      <alignment vertical="center" wrapText="1"/>
    </xf>
    <xf numFmtId="0" fontId="3" fillId="0" borderId="13" xfId="6" applyFont="1" applyBorder="1" applyAlignment="1">
      <alignment vertical="center" shrinkToFit="1"/>
    </xf>
    <xf numFmtId="0" fontId="3" fillId="0" borderId="2" xfId="6" applyFont="1" applyBorder="1" applyAlignment="1">
      <alignment vertical="center" shrinkToFit="1"/>
    </xf>
    <xf numFmtId="0" fontId="3" fillId="0" borderId="11" xfId="6" applyFont="1" applyBorder="1" applyAlignment="1">
      <alignment vertical="center" shrinkToFit="1"/>
    </xf>
    <xf numFmtId="0" fontId="3" fillId="0" borderId="13" xfId="6" applyFont="1" applyBorder="1" applyAlignment="1">
      <alignment vertical="center"/>
    </xf>
    <xf numFmtId="0" fontId="3" fillId="0" borderId="2" xfId="6" applyFont="1" applyBorder="1" applyAlignment="1">
      <alignment vertical="center"/>
    </xf>
    <xf numFmtId="0" fontId="3" fillId="0" borderId="11" xfId="6" applyFont="1" applyBorder="1" applyAlignment="1">
      <alignment vertical="center"/>
    </xf>
    <xf numFmtId="0" fontId="3" fillId="0" borderId="13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3" fillId="0" borderId="11" xfId="6" applyFont="1" applyBorder="1" applyAlignment="1">
      <alignment horizontal="left" vertical="center"/>
    </xf>
    <xf numFmtId="0" fontId="3" fillId="0" borderId="2" xfId="13" applyFont="1" applyBorder="1" applyProtection="1">
      <protection locked="0"/>
    </xf>
    <xf numFmtId="0" fontId="3" fillId="0" borderId="2" xfId="13" applyFont="1" applyBorder="1" applyAlignment="1" applyProtection="1">
      <alignment horizontal="left"/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3" fillId="0" borderId="1" xfId="13" applyFont="1" applyBorder="1" applyProtection="1">
      <protection locked="0"/>
    </xf>
    <xf numFmtId="0" fontId="3" fillId="0" borderId="1" xfId="13" applyFont="1" applyBorder="1" applyAlignment="1" applyProtection="1">
      <alignment horizontal="left"/>
      <protection locked="0"/>
    </xf>
    <xf numFmtId="0" fontId="3" fillId="0" borderId="2" xfId="13" applyFont="1" applyBorder="1" applyAlignment="1" applyProtection="1">
      <alignment horizontal="center"/>
      <protection locked="0"/>
    </xf>
    <xf numFmtId="14" fontId="3" fillId="0" borderId="1" xfId="13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4" fillId="0" borderId="0" xfId="4" applyFont="1"/>
    <xf numFmtId="0" fontId="3" fillId="0" borderId="0" xfId="6" applyFont="1"/>
    <xf numFmtId="166" fontId="4" fillId="0" borderId="0" xfId="6" applyNumberFormat="1" applyFont="1" applyAlignment="1">
      <alignment horizontal="center"/>
    </xf>
    <xf numFmtId="0" fontId="3" fillId="0" borderId="0" xfId="6" applyFont="1" applyAlignment="1">
      <alignment horizontal="right"/>
    </xf>
    <xf numFmtId="0" fontId="6" fillId="0" borderId="0" xfId="6" applyFont="1" applyAlignment="1">
      <alignment horizontal="right"/>
    </xf>
    <xf numFmtId="0" fontId="6" fillId="0" borderId="0" xfId="6" applyFont="1"/>
    <xf numFmtId="0" fontId="4" fillId="0" borderId="0" xfId="6" applyFont="1" applyAlignment="1">
      <alignment horizontal="left"/>
    </xf>
    <xf numFmtId="0" fontId="4" fillId="0" borderId="1" xfId="6" applyFont="1" applyBorder="1" applyAlignment="1">
      <alignment horizontal="left"/>
    </xf>
    <xf numFmtId="0" fontId="3" fillId="0" borderId="1" xfId="6" applyFont="1" applyBorder="1" applyAlignment="1">
      <alignment horizontal="left"/>
    </xf>
    <xf numFmtId="167" fontId="4" fillId="0" borderId="17" xfId="6" applyNumberFormat="1" applyFont="1" applyBorder="1" applyAlignment="1">
      <alignment horizontal="center"/>
    </xf>
    <xf numFmtId="0" fontId="8" fillId="0" borderId="14" xfId="6" applyFont="1" applyBorder="1" applyAlignment="1">
      <alignment horizontal="right"/>
    </xf>
    <xf numFmtId="0" fontId="8" fillId="0" borderId="15" xfId="6" applyFont="1" applyBorder="1" applyAlignment="1">
      <alignment horizontal="right"/>
    </xf>
    <xf numFmtId="0" fontId="6" fillId="0" borderId="16" xfId="6" applyFont="1" applyBorder="1"/>
    <xf numFmtId="167" fontId="3" fillId="0" borderId="17" xfId="6" applyNumberFormat="1" applyFont="1" applyBorder="1" applyAlignment="1">
      <alignment horizontal="center" vertical="center"/>
    </xf>
    <xf numFmtId="0" fontId="8" fillId="0" borderId="0" xfId="6" applyFont="1" applyAlignment="1">
      <alignment horizontal="right"/>
    </xf>
    <xf numFmtId="0" fontId="4" fillId="0" borderId="0" xfId="6" applyFont="1" applyAlignment="1">
      <alignment horizontal="right"/>
    </xf>
    <xf numFmtId="0" fontId="3" fillId="0" borderId="0" xfId="6" applyFont="1" applyAlignment="1">
      <alignment horizontal="left"/>
    </xf>
    <xf numFmtId="0" fontId="4" fillId="0" borderId="24" xfId="6" applyFont="1" applyBorder="1" applyAlignment="1">
      <alignment horizontal="right"/>
    </xf>
    <xf numFmtId="167" fontId="3" fillId="0" borderId="12" xfId="7" applyNumberFormat="1" applyFont="1" applyBorder="1" applyAlignment="1">
      <alignment horizontal="center" vertical="center" wrapText="1"/>
    </xf>
    <xf numFmtId="169" fontId="4" fillId="0" borderId="12" xfId="7" applyNumberFormat="1" applyFont="1" applyBorder="1" applyAlignment="1" applyProtection="1">
      <alignment horizontal="center" vertical="center"/>
      <protection locked="0"/>
    </xf>
    <xf numFmtId="9" fontId="16" fillId="0" borderId="12" xfId="2" applyNumberFormat="1" applyFont="1" applyBorder="1" applyAlignment="1">
      <alignment horizontal="center" vertical="center" wrapText="1"/>
    </xf>
    <xf numFmtId="0" fontId="8" fillId="0" borderId="0" xfId="2" applyFont="1" applyAlignment="1">
      <alignment vertical="center"/>
    </xf>
    <xf numFmtId="166" fontId="8" fillId="0" borderId="17" xfId="6" applyNumberFormat="1" applyFont="1" applyBorder="1" applyAlignment="1">
      <alignment horizontal="center" vertical="center"/>
    </xf>
    <xf numFmtId="0" fontId="3" fillId="0" borderId="14" xfId="6" applyFont="1" applyBorder="1" applyAlignment="1">
      <alignment horizontal="right" vertical="center"/>
    </xf>
    <xf numFmtId="0" fontId="6" fillId="0" borderId="15" xfId="6" applyFont="1" applyBorder="1" applyAlignment="1">
      <alignment horizontal="right" vertical="center"/>
    </xf>
    <xf numFmtId="0" fontId="8" fillId="0" borderId="16" xfId="6" applyFont="1" applyBorder="1" applyAlignment="1">
      <alignment horizontal="left" vertical="center"/>
    </xf>
    <xf numFmtId="165" fontId="3" fillId="0" borderId="0" xfId="6" applyNumberFormat="1" applyFont="1" applyAlignment="1">
      <alignment horizontal="center"/>
    </xf>
    <xf numFmtId="0" fontId="3" fillId="0" borderId="7" xfId="6" applyFont="1" applyBorder="1"/>
    <xf numFmtId="0" fontId="3" fillId="0" borderId="9" xfId="6" applyFont="1" applyBorder="1"/>
    <xf numFmtId="166" fontId="3" fillId="0" borderId="17" xfId="6" applyNumberFormat="1" applyFont="1" applyBorder="1" applyAlignment="1">
      <alignment horizontal="center" vertical="center"/>
    </xf>
    <xf numFmtId="0" fontId="3" fillId="0" borderId="8" xfId="6" applyFont="1" applyBorder="1"/>
    <xf numFmtId="165" fontId="3" fillId="0" borderId="12" xfId="6" applyNumberFormat="1" applyFont="1" applyBorder="1" applyAlignment="1">
      <alignment horizontal="center" vertical="center"/>
    </xf>
    <xf numFmtId="0" fontId="3" fillId="0" borderId="5" xfId="6" applyFont="1" applyBorder="1"/>
    <xf numFmtId="0" fontId="3" fillId="0" borderId="4" xfId="6" applyFont="1" applyBorder="1"/>
    <xf numFmtId="0" fontId="3" fillId="0" borderId="0" xfId="6" applyFont="1" applyAlignment="1">
      <alignment vertical="center"/>
    </xf>
    <xf numFmtId="0" fontId="3" fillId="0" borderId="12" xfId="6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0" xfId="6" applyFont="1" applyAlignment="1">
      <alignment vertical="center"/>
    </xf>
    <xf numFmtId="0" fontId="3" fillId="0" borderId="2" xfId="6" applyFont="1" applyBorder="1"/>
    <xf numFmtId="9" fontId="10" fillId="0" borderId="0" xfId="6" applyNumberFormat="1" applyFont="1" applyAlignment="1">
      <alignment horizontal="center" textRotation="90" wrapText="1"/>
    </xf>
    <xf numFmtId="0" fontId="4" fillId="0" borderId="14" xfId="6" applyFont="1" applyBorder="1" applyAlignment="1">
      <alignment horizontal="center" vertical="center"/>
    </xf>
    <xf numFmtId="0" fontId="3" fillId="0" borderId="23" xfId="6" applyFont="1" applyBorder="1"/>
    <xf numFmtId="0" fontId="8" fillId="0" borderId="15" xfId="6" applyFont="1" applyBorder="1" applyAlignment="1">
      <alignment horizontal="left" vertical="center"/>
    </xf>
    <xf numFmtId="0" fontId="4" fillId="0" borderId="16" xfId="6" applyFont="1" applyBorder="1" applyAlignment="1">
      <alignment horizontal="center" vertical="center"/>
    </xf>
    <xf numFmtId="0" fontId="3" fillId="0" borderId="15" xfId="6" applyFont="1" applyBorder="1"/>
    <xf numFmtId="0" fontId="3" fillId="0" borderId="1" xfId="6" applyFont="1" applyBorder="1" applyAlignment="1">
      <alignment horizontal="center"/>
    </xf>
    <xf numFmtId="0" fontId="8" fillId="0" borderId="0" xfId="6" applyFont="1"/>
    <xf numFmtId="0" fontId="3" fillId="0" borderId="3" xfId="6" applyFont="1" applyBorder="1"/>
    <xf numFmtId="167" fontId="3" fillId="0" borderId="20" xfId="6" applyNumberFormat="1" applyFont="1" applyBorder="1" applyAlignment="1">
      <alignment horizontal="center" vertical="center"/>
    </xf>
    <xf numFmtId="168" fontId="3" fillId="0" borderId="12" xfId="7" applyNumberFormat="1" applyFont="1" applyBorder="1" applyAlignment="1">
      <alignment horizontal="center" vertical="center"/>
    </xf>
    <xf numFmtId="167" fontId="3" fillId="0" borderId="12" xfId="6" applyNumberFormat="1" applyFont="1" applyBorder="1" applyAlignment="1">
      <alignment horizontal="center" vertical="center"/>
    </xf>
    <xf numFmtId="43" fontId="3" fillId="0" borderId="0" xfId="7" applyNumberFormat="1" applyFont="1"/>
    <xf numFmtId="167" fontId="3" fillId="0" borderId="0" xfId="6" applyNumberFormat="1" applyFont="1" applyAlignment="1">
      <alignment horizontal="center" vertical="center"/>
    </xf>
    <xf numFmtId="167" fontId="4" fillId="0" borderId="14" xfId="7" applyNumberFormat="1" applyFont="1" applyBorder="1" applyAlignment="1">
      <alignment horizontal="center" vertical="center"/>
    </xf>
    <xf numFmtId="167" fontId="4" fillId="0" borderId="0" xfId="7" applyNumberFormat="1" applyFont="1" applyAlignment="1">
      <alignment horizontal="center" vertical="center"/>
    </xf>
    <xf numFmtId="169" fontId="4" fillId="0" borderId="21" xfId="7" applyNumberFormat="1" applyFont="1" applyFill="1" applyBorder="1" applyAlignment="1" applyProtection="1">
      <alignment horizontal="center" vertical="center"/>
      <protection locked="0"/>
    </xf>
    <xf numFmtId="0" fontId="10" fillId="0" borderId="12" xfId="6" applyFont="1" applyBorder="1"/>
    <xf numFmtId="0" fontId="10" fillId="0" borderId="2" xfId="0" applyFont="1" applyBorder="1"/>
    <xf numFmtId="0" fontId="10" fillId="0" borderId="13" xfId="0" applyFont="1" applyBorder="1"/>
    <xf numFmtId="0" fontId="3" fillId="0" borderId="1" xfId="13" applyFont="1" applyBorder="1" applyProtection="1">
      <protection locked="0"/>
    </xf>
    <xf numFmtId="0" fontId="3" fillId="0" borderId="2" xfId="13" applyFont="1" applyBorder="1" applyProtection="1"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24" fillId="0" borderId="0" xfId="13" applyFont="1"/>
    <xf numFmtId="0" fontId="24" fillId="0" borderId="12" xfId="13" applyFont="1" applyBorder="1"/>
    <xf numFmtId="0" fontId="3" fillId="0" borderId="0" xfId="13" applyFont="1" applyProtection="1">
      <protection locked="0"/>
    </xf>
    <xf numFmtId="0" fontId="4" fillId="0" borderId="14" xfId="13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/>
    <xf numFmtId="0" fontId="0" fillId="0" borderId="12" xfId="0" applyNumberFormat="1" applyFill="1" applyBorder="1" applyAlignment="1" applyProtection="1">
      <alignment vertical="center" wrapText="1"/>
    </xf>
    <xf numFmtId="0" fontId="1" fillId="0" borderId="12" xfId="0" applyNumberFormat="1" applyFont="1" applyFill="1" applyBorder="1" applyAlignment="1" applyProtection="1">
      <alignment vertical="center"/>
    </xf>
    <xf numFmtId="0" fontId="0" fillId="0" borderId="12" xfId="0" applyNumberFormat="1" applyFill="1" applyBorder="1" applyAlignment="1" applyProtection="1">
      <alignment wrapText="1"/>
    </xf>
    <xf numFmtId="0" fontId="1" fillId="0" borderId="12" xfId="0" applyNumberFormat="1" applyFont="1" applyFill="1" applyBorder="1" applyAlignment="1" applyProtection="1"/>
    <xf numFmtId="165" fontId="3" fillId="2" borderId="12" xfId="0" applyNumberFormat="1" applyFont="1" applyFill="1" applyBorder="1" applyAlignment="1" applyProtection="1">
      <alignment horizontal="center" vertical="center"/>
      <protection locked="0"/>
    </xf>
    <xf numFmtId="1" fontId="3" fillId="2" borderId="12" xfId="0" applyNumberFormat="1" applyFont="1" applyFill="1" applyBorder="1" applyAlignment="1" applyProtection="1">
      <alignment horizontal="right"/>
      <protection locked="0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12" xfId="0" applyNumberFormat="1" applyFont="1" applyFill="1" applyBorder="1" applyAlignment="1" applyProtection="1">
      <alignment horizontal="center" vertical="center" wrapText="1"/>
    </xf>
    <xf numFmtId="167" fontId="3" fillId="2" borderId="19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2" xfId="0" applyNumberFormat="1" applyFont="1" applyFill="1" applyBorder="1" applyAlignment="1" applyProtection="1">
      <alignment horizontal="center" vertical="center"/>
    </xf>
    <xf numFmtId="1" fontId="3" fillId="2" borderId="12" xfId="0" applyNumberFormat="1" applyFont="1" applyFill="1" applyBorder="1" applyAlignment="1" applyProtection="1">
      <alignment horizontal="right"/>
    </xf>
    <xf numFmtId="167" fontId="3" fillId="2" borderId="19" xfId="0" applyNumberFormat="1" applyFont="1" applyFill="1" applyBorder="1" applyAlignment="1" applyProtection="1">
      <alignment horizontal="center" vertical="center" wrapText="1"/>
    </xf>
    <xf numFmtId="167" fontId="3" fillId="2" borderId="20" xfId="0" applyNumberFormat="1" applyFont="1" applyFill="1" applyBorder="1" applyAlignment="1" applyProtection="1">
      <alignment horizontal="center" vertical="center" wrapText="1"/>
    </xf>
  </cellXfs>
  <cellStyles count="15">
    <cellStyle name="Dezimal 2" xfId="1" xr:uid="{00000000-0005-0000-0000-000000000000}"/>
    <cellStyle name="Dezimal 2 2" xfId="3" xr:uid="{00000000-0005-0000-0000-000001000000}"/>
    <cellStyle name="Dezimal 2 2 2" xfId="9" xr:uid="{EFB222DA-B141-440F-9D37-97054BC5259B}"/>
    <cellStyle name="Dezimal 2 3" xfId="8" xr:uid="{4DEDAF64-34BA-45D6-BE41-C0EBDA29ABAF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3 2" xfId="13" xr:uid="{5116C722-A0E9-4426-A4E5-2C61A61CFE31}"/>
    <cellStyle name="Normal 3 3" xfId="10" xr:uid="{285BE033-CBB0-429D-A418-A88458D3BE93}"/>
    <cellStyle name="Normal 4" xfId="12" xr:uid="{C070A2DB-2DD1-4FB6-9E72-2D81BAD40E64}"/>
    <cellStyle name="Standard 2" xfId="2" xr:uid="{00000000-0005-0000-0000-000006000000}"/>
    <cellStyle name="Tusental 2" xfId="7" xr:uid="{00000000-0005-0000-0000-000008000000}"/>
    <cellStyle name="Tusental 2 2" xfId="14" xr:uid="{A45EB711-64A7-4155-8E57-0079402DDFD0}"/>
    <cellStyle name="Tusental 2 3" xfId="11" xr:uid="{E08227B7-FAE1-42A2-A432-399F581D4003}"/>
  </cellStyles>
  <dxfs count="9"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44"/>
  <sheetViews>
    <sheetView topLeftCell="A5" workbookViewId="0">
      <selection activeCell="A22" sqref="A22"/>
    </sheetView>
  </sheetViews>
  <sheetFormatPr defaultRowHeight="12.75" x14ac:dyDescent="0.35"/>
  <cols>
    <col min="1" max="18" width="15.73046875" customWidth="1"/>
  </cols>
  <sheetData>
    <row r="1" spans="1:4" ht="20.65" customHeight="1" x14ac:dyDescent="0.6">
      <c r="A1" s="110" t="s">
        <v>0</v>
      </c>
    </row>
    <row r="2" spans="1:4" x14ac:dyDescent="0.35">
      <c r="A2" t="s">
        <v>1</v>
      </c>
    </row>
    <row r="3" spans="1:4" s="176" customFormat="1" ht="21.75" customHeight="1" x14ac:dyDescent="0.45">
      <c r="A3" s="176" t="s">
        <v>2</v>
      </c>
    </row>
    <row r="4" spans="1:4" s="176" customFormat="1" ht="19.5" customHeight="1" x14ac:dyDescent="0.45">
      <c r="A4" s="176" t="s">
        <v>3</v>
      </c>
    </row>
    <row r="5" spans="1:4" s="176" customFormat="1" ht="14.25" customHeight="1" x14ac:dyDescent="0.45"/>
    <row r="7" spans="1:4" s="105" customFormat="1" ht="17.25" customHeight="1" x14ac:dyDescent="0.45">
      <c r="A7" s="105" t="s">
        <v>4</v>
      </c>
    </row>
    <row r="9" spans="1:4" x14ac:dyDescent="0.35">
      <c r="A9" t="s">
        <v>5</v>
      </c>
    </row>
    <row r="10" spans="1:4" x14ac:dyDescent="0.35">
      <c r="A10" t="s">
        <v>6</v>
      </c>
    </row>
    <row r="11" spans="1:4" x14ac:dyDescent="0.35">
      <c r="A11" t="s">
        <v>7</v>
      </c>
    </row>
    <row r="13" spans="1:4" s="106" customFormat="1" ht="13.15" customHeight="1" x14ac:dyDescent="0.4">
      <c r="A13" s="106" t="s">
        <v>8</v>
      </c>
    </row>
    <row r="14" spans="1:4" ht="19.5" customHeight="1" x14ac:dyDescent="0.35">
      <c r="B14" s="107" t="s">
        <v>9</v>
      </c>
    </row>
    <row r="15" spans="1:4" ht="20.100000000000001" customHeight="1" x14ac:dyDescent="0.4">
      <c r="B15" s="167" t="s">
        <v>10</v>
      </c>
      <c r="C15" s="168" t="s">
        <v>11</v>
      </c>
      <c r="D15" s="166" t="s">
        <v>12</v>
      </c>
    </row>
    <row r="16" spans="1:4" ht="24.95" customHeight="1" x14ac:dyDescent="0.35">
      <c r="A16" t="s">
        <v>13</v>
      </c>
      <c r="B16" s="177" t="s">
        <v>14</v>
      </c>
      <c r="C16" s="177" t="s">
        <v>14</v>
      </c>
      <c r="D16" s="178" t="s">
        <v>15</v>
      </c>
    </row>
    <row r="17" spans="1:8" ht="24.95" customHeight="1" x14ac:dyDescent="0.45">
      <c r="B17" s="179" t="s">
        <v>16</v>
      </c>
      <c r="C17" s="179" t="s">
        <v>16</v>
      </c>
      <c r="D17" s="180"/>
    </row>
    <row r="18" spans="1:8" ht="24.95" customHeight="1" x14ac:dyDescent="0.45">
      <c r="B18" s="108"/>
      <c r="C18" s="108"/>
      <c r="D18" s="176"/>
    </row>
    <row r="19" spans="1:8" s="176" customFormat="1" ht="24.95" customHeight="1" x14ac:dyDescent="0.45">
      <c r="A19" t="s">
        <v>17</v>
      </c>
      <c r="B19" s="178" t="s">
        <v>18</v>
      </c>
      <c r="C19" s="178" t="s">
        <v>18</v>
      </c>
      <c r="D19" s="178" t="s">
        <v>15</v>
      </c>
    </row>
    <row r="20" spans="1:8" ht="24.95" customHeight="1" x14ac:dyDescent="0.45">
      <c r="B20" s="179" t="s">
        <v>16</v>
      </c>
      <c r="C20" s="179" t="s">
        <v>16</v>
      </c>
      <c r="D20" s="180"/>
      <c r="E20" s="108"/>
      <c r="F20" s="108"/>
      <c r="G20" s="108"/>
    </row>
    <row r="21" spans="1:8" ht="24.95" customHeight="1" x14ac:dyDescent="0.35">
      <c r="B21" s="108"/>
      <c r="C21" s="108"/>
      <c r="D21" s="108"/>
      <c r="E21" s="108"/>
      <c r="F21" s="108"/>
      <c r="G21" s="108"/>
      <c r="H21" s="108"/>
    </row>
    <row r="22" spans="1:8" ht="13.9" customHeight="1" x14ac:dyDescent="0.4">
      <c r="A22" s="106" t="s">
        <v>19</v>
      </c>
      <c r="B22" s="172"/>
      <c r="C22" s="172"/>
      <c r="D22" s="172"/>
    </row>
    <row r="23" spans="1:8" ht="13.5" customHeight="1" x14ac:dyDescent="0.35">
      <c r="A23" s="172" t="s">
        <v>20</v>
      </c>
      <c r="B23" s="172"/>
      <c r="C23" s="172"/>
      <c r="D23" s="172"/>
    </row>
    <row r="24" spans="1:8" ht="13.5" customHeight="1" x14ac:dyDescent="0.35">
      <c r="A24" s="172" t="s">
        <v>21</v>
      </c>
      <c r="B24" s="172"/>
      <c r="C24" s="172"/>
      <c r="D24" s="172"/>
    </row>
    <row r="25" spans="1:8" ht="19.5" customHeight="1" x14ac:dyDescent="0.35">
      <c r="A25" s="172"/>
      <c r="B25" s="172"/>
      <c r="C25" s="172"/>
      <c r="D25" s="172"/>
    </row>
    <row r="26" spans="1:8" ht="20.100000000000001" customHeight="1" x14ac:dyDescent="0.4">
      <c r="A26" s="166" t="s">
        <v>22</v>
      </c>
      <c r="B26" s="166" t="s">
        <v>23</v>
      </c>
      <c r="C26" s="166" t="s">
        <v>24</v>
      </c>
      <c r="D26" s="172"/>
    </row>
    <row r="27" spans="1:8" ht="24.95" customHeight="1" x14ac:dyDescent="0.35">
      <c r="A27" s="173" t="s">
        <v>25</v>
      </c>
      <c r="B27" s="173" t="s">
        <v>26</v>
      </c>
      <c r="C27" s="173"/>
      <c r="D27" s="172"/>
    </row>
    <row r="28" spans="1:8" ht="24.95" customHeight="1" x14ac:dyDescent="0.35">
      <c r="A28" s="173" t="s">
        <v>27</v>
      </c>
      <c r="B28" s="173" t="s">
        <v>28</v>
      </c>
      <c r="C28" s="173"/>
      <c r="D28" s="172"/>
    </row>
    <row r="29" spans="1:8" ht="24.95" customHeight="1" x14ac:dyDescent="0.35">
      <c r="A29" s="173" t="s">
        <v>29</v>
      </c>
      <c r="B29" s="173"/>
      <c r="C29" s="173" t="s">
        <v>30</v>
      </c>
      <c r="D29" s="172"/>
    </row>
    <row r="30" spans="1:8" ht="24.95" customHeight="1" x14ac:dyDescent="0.35">
      <c r="A30" s="172"/>
      <c r="B30" s="172"/>
      <c r="C30" s="172"/>
      <c r="D30" s="172"/>
    </row>
    <row r="31" spans="1:8" ht="13.5" customHeight="1" x14ac:dyDescent="0.35">
      <c r="A31" s="172"/>
      <c r="B31" s="172"/>
      <c r="C31" s="172"/>
      <c r="D31" s="172"/>
    </row>
    <row r="32" spans="1:8" ht="13.15" customHeight="1" x14ac:dyDescent="0.4">
      <c r="A32" s="166" t="s">
        <v>31</v>
      </c>
      <c r="B32" s="166" t="s">
        <v>23</v>
      </c>
      <c r="C32" s="166" t="s">
        <v>32</v>
      </c>
      <c r="D32" s="166" t="s">
        <v>24</v>
      </c>
    </row>
    <row r="33" spans="1:17" ht="13.5" customHeight="1" x14ac:dyDescent="0.35">
      <c r="A33" s="173" t="s">
        <v>25</v>
      </c>
      <c r="B33" s="173" t="s">
        <v>26</v>
      </c>
      <c r="C33" s="173" t="s">
        <v>26</v>
      </c>
      <c r="D33" s="173" t="s">
        <v>33</v>
      </c>
    </row>
    <row r="34" spans="1:17" ht="20.100000000000001" customHeight="1" x14ac:dyDescent="0.35">
      <c r="A34" s="173" t="s">
        <v>27</v>
      </c>
      <c r="B34" s="173" t="s">
        <v>28</v>
      </c>
      <c r="C34" s="173" t="s">
        <v>28</v>
      </c>
      <c r="D34" s="173" t="s">
        <v>34</v>
      </c>
      <c r="N34" s="107"/>
    </row>
    <row r="35" spans="1:17" ht="20.100000000000001" customHeight="1" x14ac:dyDescent="0.4">
      <c r="A35" s="173" t="s">
        <v>29</v>
      </c>
      <c r="B35" s="173"/>
      <c r="C35" s="173"/>
      <c r="D35" s="173" t="s">
        <v>35</v>
      </c>
      <c r="N35" s="106"/>
      <c r="O35" s="106"/>
      <c r="P35" s="106"/>
      <c r="Q35" s="106"/>
    </row>
    <row r="36" spans="1:17" ht="24.95" customHeight="1" x14ac:dyDescent="0.35"/>
    <row r="37" spans="1:17" ht="24.95" customHeight="1" x14ac:dyDescent="0.35"/>
    <row r="41" spans="1:17" s="109" customFormat="1" ht="13.15" customHeight="1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108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108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108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6267-4146-4851-B41D-2BD9B56875E3}">
  <sheetPr codeName="Blad6">
    <pageSetUpPr fitToPage="1"/>
  </sheetPr>
  <dimension ref="A1:L70"/>
  <sheetViews>
    <sheetView showZeros="0" zoomScaleNormal="120" workbookViewId="0">
      <selection activeCell="C70" sqref="C70"/>
    </sheetView>
  </sheetViews>
  <sheetFormatPr defaultColWidth="9" defaultRowHeight="12.4" x14ac:dyDescent="0.3"/>
  <cols>
    <col min="1" max="2" width="8.73046875" style="111" customWidth="1"/>
    <col min="3" max="3" width="11.265625" style="111" customWidth="1"/>
    <col min="4" max="10" width="7.59765625" style="111" customWidth="1"/>
    <col min="11" max="11" width="7.33203125" style="111" customWidth="1"/>
    <col min="12" max="12" width="7.73046875" style="111" hidden="1" customWidth="1"/>
    <col min="13" max="13" width="9" style="111" customWidth="1"/>
    <col min="14" max="16384" width="9" style="111"/>
  </cols>
  <sheetData>
    <row r="1" spans="1:11" customFormat="1" ht="6" customHeight="1" thickBot="1" x14ac:dyDescent="0.4"/>
    <row r="2" spans="1:11" customFormat="1" ht="24" customHeight="1" thickBot="1" x14ac:dyDescent="0.4">
      <c r="A2" s="156" t="s">
        <v>13</v>
      </c>
      <c r="G2" s="153"/>
      <c r="H2" s="152" t="s">
        <v>36</v>
      </c>
      <c r="I2" s="154"/>
      <c r="J2" s="150"/>
      <c r="K2" s="175"/>
    </row>
    <row r="3" spans="1:11" customFormat="1" ht="24" customHeight="1" thickBot="1" x14ac:dyDescent="0.4">
      <c r="A3" s="131" t="s">
        <v>26</v>
      </c>
      <c r="B3" s="174"/>
      <c r="C3" s="174"/>
      <c r="D3" s="174"/>
      <c r="E3" s="174"/>
      <c r="G3" s="153"/>
      <c r="H3" s="152" t="s">
        <v>37</v>
      </c>
      <c r="I3" s="154"/>
      <c r="J3" s="150"/>
      <c r="K3" s="175"/>
    </row>
    <row r="4" spans="1:11" customFormat="1" ht="24" customHeight="1" thickBot="1" x14ac:dyDescent="0.4">
      <c r="A4" s="104" t="s">
        <v>38</v>
      </c>
      <c r="B4" s="169"/>
      <c r="C4" s="103"/>
      <c r="D4" s="103"/>
      <c r="E4" s="171"/>
      <c r="G4" s="153"/>
      <c r="H4" s="152" t="s">
        <v>39</v>
      </c>
      <c r="I4" s="154"/>
      <c r="J4" s="150"/>
      <c r="K4" s="175"/>
    </row>
    <row r="5" spans="1:11" customFormat="1" ht="20.25" customHeight="1" thickBot="1" x14ac:dyDescent="0.4">
      <c r="A5" s="148" t="s">
        <v>40</v>
      </c>
      <c r="B5" s="170"/>
      <c r="C5" s="102"/>
      <c r="D5" s="102"/>
      <c r="E5" s="102"/>
      <c r="G5" s="153"/>
      <c r="H5" s="152" t="s">
        <v>41</v>
      </c>
      <c r="I5" s="151"/>
      <c r="J5" s="150"/>
      <c r="K5" s="175"/>
    </row>
    <row r="6" spans="1:11" customFormat="1" ht="17.25" customHeight="1" x14ac:dyDescent="0.35">
      <c r="A6" s="111" t="s">
        <v>42</v>
      </c>
      <c r="B6" s="174"/>
      <c r="C6" s="174"/>
      <c r="D6" s="174"/>
      <c r="E6" s="174"/>
      <c r="G6" s="111" t="s">
        <v>43</v>
      </c>
    </row>
    <row r="7" spans="1:11" customFormat="1" ht="17.2" customHeight="1" x14ac:dyDescent="0.35">
      <c r="A7" s="148" t="s">
        <v>44</v>
      </c>
      <c r="B7" s="170"/>
      <c r="C7" s="102"/>
      <c r="D7" s="102"/>
      <c r="E7" s="102"/>
      <c r="G7" s="104" t="s">
        <v>45</v>
      </c>
      <c r="H7" s="101"/>
      <c r="I7" s="100"/>
      <c r="J7" s="100"/>
      <c r="K7" s="100"/>
    </row>
    <row r="8" spans="1:11" customFormat="1" ht="17.2" customHeight="1" x14ac:dyDescent="0.35">
      <c r="A8" s="104" t="s">
        <v>46</v>
      </c>
      <c r="B8" s="169"/>
      <c r="C8" s="99"/>
      <c r="D8" s="99"/>
      <c r="E8" s="99"/>
      <c r="G8" s="148" t="s">
        <v>47</v>
      </c>
      <c r="H8" s="98"/>
      <c r="I8" s="97"/>
      <c r="J8" s="97"/>
      <c r="K8" s="97"/>
    </row>
    <row r="9" spans="1:11" customFormat="1" ht="17.2" customHeight="1" x14ac:dyDescent="0.35">
      <c r="A9" s="148" t="s">
        <v>48</v>
      </c>
      <c r="B9" s="170"/>
      <c r="C9" s="102"/>
      <c r="D9" s="102"/>
      <c r="E9" s="102"/>
      <c r="G9" s="148" t="s">
        <v>49</v>
      </c>
      <c r="H9" s="98"/>
      <c r="I9" s="97"/>
      <c r="J9" s="97"/>
      <c r="K9" s="97"/>
    </row>
    <row r="10" spans="1:11" customFormat="1" ht="17.2" customHeight="1" x14ac:dyDescent="0.35">
      <c r="A10" s="148" t="s">
        <v>50</v>
      </c>
      <c r="B10" s="170"/>
      <c r="C10" s="102"/>
      <c r="D10" s="102"/>
      <c r="E10" s="102"/>
      <c r="G10" s="148" t="s">
        <v>51</v>
      </c>
      <c r="H10" s="98"/>
      <c r="I10" s="97"/>
      <c r="J10" s="97"/>
      <c r="K10" s="97"/>
    </row>
    <row r="11" spans="1:11" customFormat="1" ht="17.2" customHeight="1" x14ac:dyDescent="0.35">
      <c r="G11" s="148" t="s">
        <v>52</v>
      </c>
      <c r="H11" s="98"/>
      <c r="I11" s="97"/>
      <c r="J11" s="97"/>
      <c r="K11" s="97"/>
    </row>
    <row r="12" spans="1:11" customFormat="1" ht="17.2" customHeight="1" x14ac:dyDescent="0.35">
      <c r="C12" s="149"/>
      <c r="G12" s="148" t="s">
        <v>53</v>
      </c>
      <c r="H12" s="98"/>
      <c r="I12" s="97"/>
      <c r="J12" s="97"/>
      <c r="K12" s="97"/>
    </row>
    <row r="13" spans="1:11" customFormat="1" ht="10.5" customHeight="1" x14ac:dyDescent="0.35">
      <c r="A13" s="147"/>
      <c r="B13" s="146"/>
    </row>
    <row r="14" spans="1:11" customFormat="1" ht="15.75" customHeight="1" x14ac:dyDescent="0.35">
      <c r="D14" s="145">
        <v>1</v>
      </c>
      <c r="E14" s="145">
        <v>2</v>
      </c>
      <c r="F14" s="145">
        <v>3</v>
      </c>
      <c r="G14" s="145">
        <v>4</v>
      </c>
      <c r="H14" s="145">
        <v>5</v>
      </c>
      <c r="I14" s="145">
        <v>6</v>
      </c>
      <c r="J14" s="145" t="s">
        <v>54</v>
      </c>
    </row>
    <row r="15" spans="1:11" customFormat="1" ht="18.75" customHeight="1" x14ac:dyDescent="0.35">
      <c r="A15" s="96" t="s">
        <v>55</v>
      </c>
      <c r="B15" s="95"/>
      <c r="C15" s="94"/>
      <c r="D15" s="181"/>
      <c r="E15" s="181"/>
      <c r="F15" s="181"/>
      <c r="G15" s="181"/>
      <c r="H15" s="181"/>
      <c r="I15" s="181"/>
      <c r="J15" s="141">
        <f t="shared" ref="J15:J21" si="0">SUM(D15:I15)</f>
        <v>0</v>
      </c>
    </row>
    <row r="16" spans="1:11" customFormat="1" ht="21.75" customHeight="1" x14ac:dyDescent="0.35">
      <c r="A16" s="96" t="s">
        <v>56</v>
      </c>
      <c r="B16" s="95"/>
      <c r="C16" s="94"/>
      <c r="D16" s="181"/>
      <c r="E16" s="181"/>
      <c r="F16" s="181"/>
      <c r="G16" s="181"/>
      <c r="H16" s="181"/>
      <c r="I16" s="181"/>
      <c r="J16" s="141">
        <f t="shared" si="0"/>
        <v>0</v>
      </c>
    </row>
    <row r="17" spans="1:11" customFormat="1" ht="21.75" customHeight="1" x14ac:dyDescent="0.35">
      <c r="A17" s="93" t="s">
        <v>57</v>
      </c>
      <c r="B17" s="92"/>
      <c r="C17" s="91"/>
      <c r="D17" s="181"/>
      <c r="E17" s="181"/>
      <c r="F17" s="181"/>
      <c r="G17" s="181"/>
      <c r="H17" s="181"/>
      <c r="I17" s="181"/>
      <c r="J17" s="141">
        <f t="shared" si="0"/>
        <v>0</v>
      </c>
    </row>
    <row r="18" spans="1:11" customFormat="1" ht="21.4" customHeight="1" x14ac:dyDescent="0.35">
      <c r="A18" s="93" t="s">
        <v>58</v>
      </c>
      <c r="B18" s="92"/>
      <c r="C18" s="91"/>
      <c r="D18" s="181"/>
      <c r="E18" s="181"/>
      <c r="F18" s="181"/>
      <c r="G18" s="181"/>
      <c r="H18" s="181"/>
      <c r="I18" s="181"/>
      <c r="J18" s="141">
        <f t="shared" si="0"/>
        <v>0</v>
      </c>
    </row>
    <row r="19" spans="1:11" customFormat="1" ht="21" customHeight="1" x14ac:dyDescent="0.35">
      <c r="A19" s="90" t="s">
        <v>59</v>
      </c>
      <c r="B19" s="89"/>
      <c r="C19" s="88"/>
      <c r="D19" s="181"/>
      <c r="E19" s="181"/>
      <c r="F19" s="181"/>
      <c r="G19" s="181"/>
      <c r="H19" s="181"/>
      <c r="I19" s="181"/>
      <c r="J19" s="141">
        <f t="shared" si="0"/>
        <v>0</v>
      </c>
    </row>
    <row r="20" spans="1:11" customFormat="1" ht="20.65" customHeight="1" x14ac:dyDescent="0.35">
      <c r="A20" s="93" t="s">
        <v>60</v>
      </c>
      <c r="B20" s="92"/>
      <c r="C20" s="91"/>
      <c r="D20" s="181"/>
      <c r="E20" s="181"/>
      <c r="F20" s="181"/>
      <c r="G20" s="181"/>
      <c r="H20" s="181"/>
      <c r="I20" s="181"/>
      <c r="J20" s="141">
        <f t="shared" si="0"/>
        <v>0</v>
      </c>
    </row>
    <row r="21" spans="1:11" customFormat="1" ht="22.5" customHeight="1" x14ac:dyDescent="0.35">
      <c r="A21" s="87" t="s">
        <v>61</v>
      </c>
      <c r="B21" s="86"/>
      <c r="C21" s="85"/>
      <c r="D21" s="181"/>
      <c r="E21" s="181"/>
      <c r="F21" s="181"/>
      <c r="G21" s="181"/>
      <c r="H21" s="181"/>
      <c r="I21" s="181"/>
      <c r="J21" s="141">
        <f t="shared" si="0"/>
        <v>0</v>
      </c>
    </row>
    <row r="22" spans="1:11" customFormat="1" ht="8.25" customHeight="1" x14ac:dyDescent="0.35">
      <c r="J22" s="144"/>
    </row>
    <row r="23" spans="1:11" customFormat="1" ht="12.75" customHeight="1" thickBot="1" x14ac:dyDescent="0.4">
      <c r="A23" s="143" t="s">
        <v>62</v>
      </c>
      <c r="B23" s="142"/>
      <c r="C23" s="142"/>
      <c r="D23" s="142"/>
      <c r="E23" s="142"/>
      <c r="F23" s="137"/>
      <c r="I23" s="113" t="s">
        <v>63</v>
      </c>
      <c r="J23" s="141">
        <f>SUM(J15:J21)</f>
        <v>0</v>
      </c>
    </row>
    <row r="24" spans="1:11" customFormat="1" ht="12.75" customHeight="1" thickBot="1" x14ac:dyDescent="0.4">
      <c r="A24" s="137"/>
      <c r="E24" s="140"/>
      <c r="G24" s="113" t="s">
        <v>64</v>
      </c>
      <c r="H24" s="182"/>
      <c r="I24" s="126"/>
      <c r="J24" s="139">
        <f>IFERROR(+J23/H24,0)</f>
        <v>0</v>
      </c>
    </row>
    <row r="25" spans="1:11" customFormat="1" ht="11.25" customHeight="1" x14ac:dyDescent="0.35">
      <c r="A25" s="138"/>
      <c r="B25" s="104"/>
      <c r="C25" s="104"/>
      <c r="D25" s="104"/>
      <c r="E25" s="104"/>
      <c r="F25" s="137"/>
      <c r="J25" s="136"/>
    </row>
    <row r="26" spans="1:11" customFormat="1" ht="12.75" customHeight="1" thickBot="1" x14ac:dyDescent="0.4">
      <c r="J26" s="113" t="s">
        <v>65</v>
      </c>
    </row>
    <row r="27" spans="1:11" customFormat="1" ht="13.9" customHeight="1" thickBot="1" x14ac:dyDescent="0.4">
      <c r="G27" s="135" t="s">
        <v>66</v>
      </c>
      <c r="H27" s="134"/>
      <c r="I27" s="133"/>
      <c r="J27" s="132">
        <f>IFERROR(+J24/7,3)</f>
        <v>0</v>
      </c>
    </row>
    <row r="28" spans="1:11" customFormat="1" ht="9" customHeight="1" x14ac:dyDescent="0.35">
      <c r="E28" s="116"/>
      <c r="G28" s="115"/>
      <c r="H28" s="115"/>
      <c r="I28" s="114"/>
      <c r="J28" s="113"/>
      <c r="K28" s="112"/>
    </row>
    <row r="29" spans="1:11" customFormat="1" ht="13.9" customHeight="1" x14ac:dyDescent="0.35">
      <c r="A29" s="131" t="s">
        <v>67</v>
      </c>
      <c r="G29" s="84" t="s">
        <v>62</v>
      </c>
      <c r="H29" s="83"/>
      <c r="I29" s="82" t="s">
        <v>68</v>
      </c>
      <c r="J29" s="81"/>
      <c r="K29" s="80"/>
    </row>
    <row r="30" spans="1:11" x14ac:dyDescent="0.3">
      <c r="A30" s="79" t="s">
        <v>69</v>
      </c>
      <c r="B30" s="76" t="s">
        <v>70</v>
      </c>
      <c r="C30" s="76" t="s">
        <v>71</v>
      </c>
      <c r="D30" s="76"/>
      <c r="E30" s="74" t="s">
        <v>72</v>
      </c>
      <c r="F30" s="73"/>
      <c r="G30" s="72"/>
      <c r="H30" s="71"/>
      <c r="I30" s="70">
        <v>0.2</v>
      </c>
      <c r="J30" s="67"/>
      <c r="K30" s="65">
        <f>J30*0.2</f>
        <v>0</v>
      </c>
    </row>
    <row r="31" spans="1:11" customFormat="1" ht="46.5" customHeight="1" x14ac:dyDescent="0.35">
      <c r="A31" s="78"/>
      <c r="B31" s="76"/>
      <c r="C31" s="76" t="s">
        <v>73</v>
      </c>
      <c r="D31" s="76"/>
      <c r="E31" s="63" t="s">
        <v>74</v>
      </c>
      <c r="F31" s="62"/>
      <c r="G31" s="61"/>
      <c r="H31" s="60"/>
      <c r="I31" s="69"/>
      <c r="J31" s="67"/>
      <c r="K31" s="65"/>
    </row>
    <row r="32" spans="1:11" customFormat="1" ht="28.9" customHeight="1" x14ac:dyDescent="0.35">
      <c r="A32" s="77"/>
      <c r="B32" s="75"/>
      <c r="C32" s="75" t="s">
        <v>75</v>
      </c>
      <c r="D32" s="75"/>
      <c r="E32" s="63" t="s">
        <v>76</v>
      </c>
      <c r="F32" s="62"/>
      <c r="G32" s="59"/>
      <c r="H32" s="58"/>
      <c r="I32" s="68"/>
      <c r="J32" s="66"/>
      <c r="K32" s="64"/>
    </row>
    <row r="33" spans="1:11" customFormat="1" ht="30.4" customHeight="1" x14ac:dyDescent="0.35">
      <c r="A33" s="79" t="s">
        <v>77</v>
      </c>
      <c r="B33" s="57" t="s">
        <v>78</v>
      </c>
      <c r="C33" s="56"/>
      <c r="D33" s="55"/>
      <c r="E33" s="63" t="s">
        <v>79</v>
      </c>
      <c r="F33" s="62"/>
      <c r="G33" s="61"/>
      <c r="H33" s="60"/>
      <c r="I33" s="130">
        <v>0.4</v>
      </c>
      <c r="J33" s="183"/>
      <c r="K33" s="128">
        <f>J33*0.4</f>
        <v>0</v>
      </c>
    </row>
    <row r="34" spans="1:11" customFormat="1" ht="66.75" customHeight="1" thickBot="1" x14ac:dyDescent="0.4">
      <c r="A34" s="77"/>
      <c r="B34" s="54" t="s">
        <v>80</v>
      </c>
      <c r="C34" s="53"/>
      <c r="D34" s="52"/>
      <c r="E34" s="51" t="s">
        <v>81</v>
      </c>
      <c r="F34" s="50"/>
      <c r="G34" s="61"/>
      <c r="H34" s="60"/>
      <c r="I34" s="130">
        <v>0.4</v>
      </c>
      <c r="J34" s="183"/>
      <c r="K34" s="128">
        <f>J34*0.4</f>
        <v>0</v>
      </c>
    </row>
    <row r="35" spans="1:11" customFormat="1" ht="13.5" customHeight="1" thickBot="1" x14ac:dyDescent="0.4">
      <c r="A35" s="184" t="s">
        <v>82</v>
      </c>
      <c r="B35" s="49" t="s">
        <v>83</v>
      </c>
      <c r="C35" s="48"/>
      <c r="D35" s="48"/>
      <c r="E35" s="48"/>
      <c r="F35" s="48"/>
      <c r="G35" s="48"/>
      <c r="H35" s="48"/>
      <c r="I35" s="47"/>
      <c r="J35" s="165"/>
      <c r="K35" s="185"/>
    </row>
    <row r="36" spans="1:11" customFormat="1" ht="18" customHeight="1" thickBot="1" x14ac:dyDescent="0.4">
      <c r="G36" s="126"/>
      <c r="H36" s="126"/>
      <c r="I36" s="127"/>
      <c r="J36" s="121" t="s">
        <v>84</v>
      </c>
      <c r="K36" s="123">
        <f>(K30+K33+K34)-K35</f>
        <v>0</v>
      </c>
    </row>
    <row r="37" spans="1:11" customFormat="1" ht="18" customHeight="1" thickBot="1" x14ac:dyDescent="0.4">
      <c r="G37" s="126"/>
      <c r="H37" s="126"/>
      <c r="I37" s="125"/>
      <c r="J37" s="124" t="s">
        <v>85</v>
      </c>
      <c r="K37" s="123">
        <f>(K36*2)</f>
        <v>0</v>
      </c>
    </row>
    <row r="38" spans="1:11" customFormat="1" ht="18" customHeight="1" thickBot="1" x14ac:dyDescent="0.4">
      <c r="G38" s="126"/>
      <c r="H38" s="126"/>
      <c r="I38" s="125" t="s">
        <v>86</v>
      </c>
      <c r="J38" s="124"/>
      <c r="K38" s="123">
        <f>J24+K37</f>
        <v>0</v>
      </c>
    </row>
    <row r="39" spans="1:11" customFormat="1" ht="18" customHeight="1" thickBot="1" x14ac:dyDescent="0.4">
      <c r="E39" s="116"/>
      <c r="G39" s="115"/>
      <c r="H39" s="122"/>
      <c r="I39" s="121" t="s">
        <v>87</v>
      </c>
      <c r="J39" s="120" t="s">
        <v>88</v>
      </c>
      <c r="K39" s="119">
        <f>K38/8</f>
        <v>0</v>
      </c>
    </row>
    <row r="40" spans="1:11" customFormat="1" ht="13.5" customHeight="1" x14ac:dyDescent="0.35"/>
    <row r="41" spans="1:11" x14ac:dyDescent="0.3">
      <c r="A41" s="104" t="s">
        <v>89</v>
      </c>
      <c r="B41" s="118"/>
      <c r="C41" s="118"/>
      <c r="D41" s="118"/>
      <c r="E41" s="118"/>
      <c r="G41" s="104" t="s">
        <v>90</v>
      </c>
      <c r="H41" s="104"/>
      <c r="I41" s="104"/>
      <c r="J41" s="104"/>
      <c r="K41" s="104"/>
    </row>
    <row r="42" spans="1:11" customFormat="1" ht="9" customHeight="1" x14ac:dyDescent="0.35">
      <c r="E42" s="116"/>
      <c r="G42" s="115"/>
      <c r="H42" s="115"/>
      <c r="I42" s="114"/>
      <c r="J42" s="113"/>
      <c r="K42" s="112"/>
    </row>
    <row r="47" spans="1:11" customFormat="1" ht="12" customHeight="1" x14ac:dyDescent="0.35"/>
    <row r="48" spans="1:11" customFormat="1" ht="13.5" customHeight="1" x14ac:dyDescent="0.35"/>
    <row r="70" customFormat="1" ht="12.75" x14ac:dyDescent="0.35"/>
  </sheetData>
  <mergeCells count="43">
    <mergeCell ref="B35:I35"/>
    <mergeCell ref="A33:A34"/>
    <mergeCell ref="B33:D33"/>
    <mergeCell ref="E33:F33"/>
    <mergeCell ref="G33:H33"/>
    <mergeCell ref="B34:D34"/>
    <mergeCell ref="E34:F34"/>
    <mergeCell ref="G34:H34"/>
    <mergeCell ref="I30:I32"/>
    <mergeCell ref="J30:J32"/>
    <mergeCell ref="K30:K32"/>
    <mergeCell ref="C31:D31"/>
    <mergeCell ref="E31:F31"/>
    <mergeCell ref="G31:H31"/>
    <mergeCell ref="C32:D32"/>
    <mergeCell ref="E32:F32"/>
    <mergeCell ref="G32:H32"/>
    <mergeCell ref="A30:A32"/>
    <mergeCell ref="B30:B32"/>
    <mergeCell ref="C30:D30"/>
    <mergeCell ref="E30:F30"/>
    <mergeCell ref="G30:H30"/>
    <mergeCell ref="A19:C19"/>
    <mergeCell ref="A20:C20"/>
    <mergeCell ref="A21:C21"/>
    <mergeCell ref="G29:H29"/>
    <mergeCell ref="I29:K29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K35">
    <cfRule type="cellIs" dxfId="8" priority="1" operator="equal">
      <formula>0</formula>
    </cfRule>
  </conditionalFormatting>
  <conditionalFormatting sqref="J30:K35 K36:K38">
    <cfRule type="cellIs" dxfId="7" priority="2" operator="notBetween">
      <formula>0</formula>
      <formula>10</formula>
    </cfRule>
  </conditionalFormatting>
  <conditionalFormatting sqref="K30:K38">
    <cfRule type="cellIs" dxfId="6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47"/>
  <sheetViews>
    <sheetView showZeros="0" topLeftCell="A10" zoomScaleNormal="120" workbookViewId="0">
      <selection activeCell="H10" sqref="H10 H10:K10"/>
    </sheetView>
  </sheetViews>
  <sheetFormatPr defaultColWidth="9" defaultRowHeight="12.4" x14ac:dyDescent="0.3"/>
  <cols>
    <col min="1" max="2" width="8.73046875" style="111" customWidth="1"/>
    <col min="3" max="10" width="7.59765625" style="111" customWidth="1"/>
    <col min="11" max="11" width="7.3984375" style="111" customWidth="1"/>
    <col min="12" max="12" width="7.73046875" style="111" hidden="1" customWidth="1"/>
    <col min="13" max="13" width="9" style="111" customWidth="1"/>
    <col min="14" max="16384" width="9" style="111"/>
  </cols>
  <sheetData>
    <row r="1" spans="1:11" customFormat="1" ht="6" customHeight="1" thickBot="1" x14ac:dyDescent="0.4"/>
    <row r="2" spans="1:11" customFormat="1" ht="24" customHeight="1" thickBot="1" x14ac:dyDescent="0.4">
      <c r="A2" s="156" t="s">
        <v>17</v>
      </c>
      <c r="G2" s="153"/>
      <c r="H2" s="152" t="s">
        <v>36</v>
      </c>
      <c r="I2" s="154"/>
      <c r="J2" s="150"/>
      <c r="K2" s="150"/>
    </row>
    <row r="3" spans="1:11" customFormat="1" ht="24" customHeight="1" thickBot="1" x14ac:dyDescent="0.4">
      <c r="A3" s="131" t="s">
        <v>26</v>
      </c>
      <c r="G3" s="153"/>
      <c r="H3" s="152" t="s">
        <v>37</v>
      </c>
      <c r="I3" s="154"/>
      <c r="J3" s="150"/>
      <c r="K3" s="150"/>
    </row>
    <row r="4" spans="1:11" customFormat="1" ht="24" customHeight="1" thickBot="1" x14ac:dyDescent="0.4">
      <c r="A4" s="104" t="s">
        <v>38</v>
      </c>
      <c r="B4" s="104"/>
      <c r="C4" s="46"/>
      <c r="D4" s="46"/>
      <c r="E4" s="155"/>
      <c r="G4" s="153"/>
      <c r="H4" s="152" t="s">
        <v>39</v>
      </c>
      <c r="I4" s="154"/>
      <c r="J4" s="150"/>
      <c r="K4" s="150"/>
    </row>
    <row r="5" spans="1:11" customFormat="1" ht="20.25" customHeight="1" thickBot="1" x14ac:dyDescent="0.4">
      <c r="A5" s="148" t="s">
        <v>40</v>
      </c>
      <c r="B5" s="148"/>
      <c r="C5" s="45"/>
      <c r="D5" s="45"/>
      <c r="E5" s="45"/>
      <c r="G5" s="153"/>
      <c r="H5" s="152" t="s">
        <v>41</v>
      </c>
      <c r="I5" s="151"/>
      <c r="J5" s="150"/>
      <c r="K5" s="150"/>
    </row>
    <row r="6" spans="1:11" customFormat="1" ht="17.25" customHeight="1" x14ac:dyDescent="0.35">
      <c r="A6" s="111" t="s">
        <v>42</v>
      </c>
      <c r="G6" s="111" t="s">
        <v>43</v>
      </c>
    </row>
    <row r="7" spans="1:11" customFormat="1" ht="17.100000000000001" customHeight="1" x14ac:dyDescent="0.35">
      <c r="A7" s="148" t="s">
        <v>44</v>
      </c>
      <c r="B7" s="148"/>
      <c r="C7" s="45"/>
      <c r="D7" s="45"/>
      <c r="E7" s="45"/>
      <c r="G7" s="104" t="s">
        <v>45</v>
      </c>
      <c r="H7" s="44"/>
      <c r="I7" s="43"/>
      <c r="J7" s="43"/>
      <c r="K7" s="43"/>
    </row>
    <row r="8" spans="1:11" customFormat="1" ht="17.100000000000001" customHeight="1" x14ac:dyDescent="0.35">
      <c r="A8" s="104" t="s">
        <v>46</v>
      </c>
      <c r="B8" s="104"/>
      <c r="C8" s="42"/>
      <c r="D8" s="42"/>
      <c r="E8" s="42"/>
      <c r="G8" s="148" t="s">
        <v>47</v>
      </c>
      <c r="H8" s="41"/>
      <c r="I8" s="40"/>
      <c r="J8" s="40"/>
      <c r="K8" s="40"/>
    </row>
    <row r="9" spans="1:11" customFormat="1" ht="17.100000000000001" customHeight="1" x14ac:dyDescent="0.35">
      <c r="A9" s="148" t="s">
        <v>48</v>
      </c>
      <c r="B9" s="148"/>
      <c r="C9" s="45"/>
      <c r="D9" s="45"/>
      <c r="E9" s="45"/>
      <c r="G9" s="148" t="s">
        <v>49</v>
      </c>
      <c r="H9" s="41"/>
      <c r="I9" s="40"/>
      <c r="J9" s="40"/>
      <c r="K9" s="40"/>
    </row>
    <row r="10" spans="1:11" customFormat="1" ht="17.100000000000001" customHeight="1" x14ac:dyDescent="0.35">
      <c r="A10" s="148" t="s">
        <v>50</v>
      </c>
      <c r="B10" s="148"/>
      <c r="C10" s="45"/>
      <c r="D10" s="45"/>
      <c r="E10" s="45"/>
      <c r="G10" s="148" t="s">
        <v>51</v>
      </c>
      <c r="H10" s="41"/>
      <c r="I10" s="40"/>
      <c r="J10" s="40"/>
      <c r="K10" s="40"/>
    </row>
    <row r="11" spans="1:11" customFormat="1" ht="17.100000000000001" customHeight="1" x14ac:dyDescent="0.35">
      <c r="G11" s="148" t="s">
        <v>52</v>
      </c>
      <c r="H11" s="41"/>
      <c r="I11" s="40"/>
      <c r="J11" s="40"/>
      <c r="K11" s="40"/>
    </row>
    <row r="12" spans="1:11" customFormat="1" ht="17.100000000000001" customHeight="1" x14ac:dyDescent="0.35">
      <c r="C12" s="149"/>
      <c r="G12" s="148" t="s">
        <v>53</v>
      </c>
      <c r="H12" s="41"/>
      <c r="I12" s="40"/>
      <c r="J12" s="40"/>
      <c r="K12" s="40"/>
    </row>
    <row r="13" spans="1:11" customFormat="1" ht="10.5" customHeight="1" x14ac:dyDescent="0.35">
      <c r="A13" s="147"/>
      <c r="B13" s="146"/>
    </row>
    <row r="14" spans="1:11" customFormat="1" ht="15.75" customHeight="1" x14ac:dyDescent="0.35">
      <c r="D14" s="145">
        <v>1</v>
      </c>
      <c r="E14" s="145">
        <v>2</v>
      </c>
      <c r="F14" s="145">
        <v>3</v>
      </c>
      <c r="G14" s="145">
        <v>4</v>
      </c>
      <c r="H14" s="145">
        <v>5</v>
      </c>
      <c r="I14" s="145">
        <v>6</v>
      </c>
      <c r="J14" s="145" t="s">
        <v>54</v>
      </c>
    </row>
    <row r="15" spans="1:11" customFormat="1" ht="18" customHeight="1" x14ac:dyDescent="0.35">
      <c r="A15" s="96" t="s">
        <v>56</v>
      </c>
      <c r="B15" s="95"/>
      <c r="C15" s="94"/>
      <c r="D15" s="186"/>
      <c r="E15" s="186"/>
      <c r="F15" s="186"/>
      <c r="G15" s="186"/>
      <c r="H15" s="186"/>
      <c r="I15" s="186"/>
      <c r="J15" s="141">
        <f t="shared" ref="J15:J20" si="0">SUM(D15:I15)</f>
        <v>0</v>
      </c>
    </row>
    <row r="16" spans="1:11" customFormat="1" ht="18" customHeight="1" x14ac:dyDescent="0.35">
      <c r="A16" s="93" t="s">
        <v>91</v>
      </c>
      <c r="B16" s="92"/>
      <c r="C16" s="91"/>
      <c r="D16" s="186"/>
      <c r="E16" s="186"/>
      <c r="F16" s="186"/>
      <c r="G16" s="186"/>
      <c r="H16" s="186"/>
      <c r="I16" s="186"/>
      <c r="J16" s="141">
        <f t="shared" si="0"/>
        <v>0</v>
      </c>
    </row>
    <row r="17" spans="1:11" customFormat="1" ht="18" customHeight="1" x14ac:dyDescent="0.35">
      <c r="A17" s="93" t="s">
        <v>92</v>
      </c>
      <c r="B17" s="92"/>
      <c r="C17" s="91"/>
      <c r="D17" s="186"/>
      <c r="E17" s="186"/>
      <c r="F17" s="186"/>
      <c r="G17" s="186"/>
      <c r="H17" s="186"/>
      <c r="I17" s="186"/>
      <c r="J17" s="141">
        <f t="shared" si="0"/>
        <v>0</v>
      </c>
    </row>
    <row r="18" spans="1:11" customFormat="1" ht="18" customHeight="1" x14ac:dyDescent="0.35">
      <c r="A18" s="90" t="s">
        <v>93</v>
      </c>
      <c r="B18" s="89"/>
      <c r="C18" s="88"/>
      <c r="D18" s="186"/>
      <c r="E18" s="186"/>
      <c r="F18" s="186"/>
      <c r="G18" s="186"/>
      <c r="H18" s="186"/>
      <c r="I18" s="186"/>
      <c r="J18" s="141">
        <f t="shared" si="0"/>
        <v>0</v>
      </c>
    </row>
    <row r="19" spans="1:11" customFormat="1" ht="18" customHeight="1" x14ac:dyDescent="0.35">
      <c r="A19" s="93" t="s">
        <v>94</v>
      </c>
      <c r="B19" s="92"/>
      <c r="C19" s="91"/>
      <c r="D19" s="186"/>
      <c r="E19" s="186"/>
      <c r="F19" s="186"/>
      <c r="G19" s="186"/>
      <c r="H19" s="186"/>
      <c r="I19" s="186"/>
      <c r="J19" s="141">
        <f t="shared" si="0"/>
        <v>0</v>
      </c>
    </row>
    <row r="20" spans="1:11" customFormat="1" ht="18" customHeight="1" x14ac:dyDescent="0.35">
      <c r="A20" s="93" t="s">
        <v>95</v>
      </c>
      <c r="B20" s="92"/>
      <c r="C20" s="91"/>
      <c r="D20" s="186"/>
      <c r="E20" s="186"/>
      <c r="F20" s="186"/>
      <c r="G20" s="186"/>
      <c r="H20" s="186"/>
      <c r="I20" s="186"/>
      <c r="J20" s="141">
        <f t="shared" si="0"/>
        <v>0</v>
      </c>
    </row>
    <row r="21" spans="1:11" customFormat="1" ht="8.25" customHeight="1" x14ac:dyDescent="0.35">
      <c r="J21" s="144"/>
    </row>
    <row r="22" spans="1:11" customFormat="1" ht="12.75" customHeight="1" thickBot="1" x14ac:dyDescent="0.4">
      <c r="A22" s="143" t="s">
        <v>62</v>
      </c>
      <c r="B22" s="142"/>
      <c r="C22" s="142"/>
      <c r="D22" s="142"/>
      <c r="E22" s="142"/>
      <c r="F22" s="137"/>
      <c r="I22" s="113" t="s">
        <v>63</v>
      </c>
      <c r="J22" s="141">
        <f>SUM(J15:J20)</f>
        <v>0</v>
      </c>
    </row>
    <row r="23" spans="1:11" customFormat="1" ht="12.75" customHeight="1" thickBot="1" x14ac:dyDescent="0.4">
      <c r="A23" s="137"/>
      <c r="E23" s="140"/>
      <c r="G23" s="113" t="s">
        <v>64</v>
      </c>
      <c r="H23" s="187"/>
      <c r="I23" s="126"/>
      <c r="J23" s="139">
        <f>IFERROR(+J22/H23,0)</f>
        <v>0</v>
      </c>
    </row>
    <row r="24" spans="1:11" customFormat="1" ht="11.25" customHeight="1" x14ac:dyDescent="0.35">
      <c r="A24" s="138"/>
      <c r="B24" s="104"/>
      <c r="C24" s="104"/>
      <c r="D24" s="104"/>
      <c r="E24" s="104"/>
      <c r="F24" s="137"/>
      <c r="J24" s="136"/>
    </row>
    <row r="25" spans="1:11" customFormat="1" ht="12.75" customHeight="1" thickBot="1" x14ac:dyDescent="0.4">
      <c r="J25" s="113" t="s">
        <v>96</v>
      </c>
    </row>
    <row r="26" spans="1:11" customFormat="1" ht="13.9" customHeight="1" thickBot="1" x14ac:dyDescent="0.4">
      <c r="G26" s="135" t="s">
        <v>66</v>
      </c>
      <c r="H26" s="134"/>
      <c r="I26" s="133"/>
      <c r="J26" s="132">
        <f>IFERROR(+J23/6,3)</f>
        <v>0</v>
      </c>
    </row>
    <row r="27" spans="1:11" customFormat="1" ht="9" customHeight="1" x14ac:dyDescent="0.35">
      <c r="E27" s="116"/>
      <c r="G27" s="115"/>
      <c r="H27" s="115"/>
      <c r="I27" s="114"/>
      <c r="J27" s="113"/>
      <c r="K27" s="112"/>
    </row>
    <row r="28" spans="1:11" customFormat="1" ht="13.9" customHeight="1" x14ac:dyDescent="0.35">
      <c r="A28" s="131" t="s">
        <v>67</v>
      </c>
      <c r="G28" s="84" t="s">
        <v>62</v>
      </c>
      <c r="H28" s="83"/>
      <c r="I28" s="82" t="s">
        <v>68</v>
      </c>
      <c r="J28" s="81"/>
      <c r="K28" s="80"/>
    </row>
    <row r="29" spans="1:11" x14ac:dyDescent="0.3">
      <c r="A29" s="79" t="s">
        <v>69</v>
      </c>
      <c r="B29" s="76" t="s">
        <v>70</v>
      </c>
      <c r="C29" s="76" t="s">
        <v>71</v>
      </c>
      <c r="D29" s="76"/>
      <c r="E29" s="74" t="s">
        <v>72</v>
      </c>
      <c r="F29" s="73"/>
      <c r="G29" s="39"/>
      <c r="H29" s="38"/>
      <c r="I29" s="70">
        <v>0.2</v>
      </c>
      <c r="J29" s="67"/>
      <c r="K29" s="65">
        <f>J29*0.2</f>
        <v>0</v>
      </c>
    </row>
    <row r="30" spans="1:11" customFormat="1" ht="46.5" customHeight="1" x14ac:dyDescent="0.35">
      <c r="A30" s="78"/>
      <c r="B30" s="76"/>
      <c r="C30" s="76" t="s">
        <v>73</v>
      </c>
      <c r="D30" s="76"/>
      <c r="E30" s="63" t="s">
        <v>74</v>
      </c>
      <c r="F30" s="62"/>
      <c r="G30" s="37"/>
      <c r="H30" s="36"/>
      <c r="I30" s="69"/>
      <c r="J30" s="67"/>
      <c r="K30" s="65"/>
    </row>
    <row r="31" spans="1:11" customFormat="1" ht="35.25" customHeight="1" x14ac:dyDescent="0.35">
      <c r="A31" s="77"/>
      <c r="B31" s="75"/>
      <c r="C31" s="75" t="s">
        <v>75</v>
      </c>
      <c r="D31" s="75"/>
      <c r="E31" s="63" t="s">
        <v>76</v>
      </c>
      <c r="F31" s="62"/>
      <c r="G31" s="35"/>
      <c r="H31" s="34"/>
      <c r="I31" s="68"/>
      <c r="J31" s="66"/>
      <c r="K31" s="64"/>
    </row>
    <row r="32" spans="1:11" customFormat="1" ht="23.25" customHeight="1" x14ac:dyDescent="0.35">
      <c r="A32" s="79" t="s">
        <v>97</v>
      </c>
      <c r="B32" s="57" t="s">
        <v>78</v>
      </c>
      <c r="C32" s="56"/>
      <c r="D32" s="55"/>
      <c r="E32" s="63" t="s">
        <v>79</v>
      </c>
      <c r="F32" s="62"/>
      <c r="G32" s="37"/>
      <c r="H32" s="36"/>
      <c r="I32" s="130">
        <v>0.4</v>
      </c>
      <c r="J32" s="183"/>
      <c r="K32" s="128">
        <f>J32*0.4</f>
        <v>0</v>
      </c>
    </row>
    <row r="33" spans="1:11" customFormat="1" ht="66.75" customHeight="1" thickBot="1" x14ac:dyDescent="0.4">
      <c r="A33" s="77"/>
      <c r="B33" s="54" t="s">
        <v>80</v>
      </c>
      <c r="C33" s="53"/>
      <c r="D33" s="52"/>
      <c r="E33" s="51" t="s">
        <v>81</v>
      </c>
      <c r="F33" s="50"/>
      <c r="G33" s="37"/>
      <c r="H33" s="36"/>
      <c r="I33" s="130">
        <v>0.4</v>
      </c>
      <c r="J33" s="183"/>
      <c r="K33" s="128">
        <f>J33*0.4</f>
        <v>0</v>
      </c>
    </row>
    <row r="34" spans="1:11" customFormat="1" ht="13.5" customHeight="1" thickBot="1" x14ac:dyDescent="0.4">
      <c r="A34" s="184" t="s">
        <v>82</v>
      </c>
      <c r="B34" s="49" t="s">
        <v>83</v>
      </c>
      <c r="C34" s="48"/>
      <c r="D34" s="48"/>
      <c r="E34" s="48"/>
      <c r="F34" s="48"/>
      <c r="G34" s="48"/>
      <c r="H34" s="48"/>
      <c r="I34" s="47"/>
      <c r="J34" s="165"/>
      <c r="K34" s="188"/>
    </row>
    <row r="35" spans="1:11" customFormat="1" ht="18" customHeight="1" thickBot="1" x14ac:dyDescent="0.4">
      <c r="G35" s="126"/>
      <c r="H35" s="126"/>
      <c r="I35" s="127"/>
      <c r="J35" s="121" t="s">
        <v>84</v>
      </c>
      <c r="K35" s="123">
        <f>(K29+K32+K33)-K34</f>
        <v>0</v>
      </c>
    </row>
    <row r="36" spans="1:11" customFormat="1" ht="18" customHeight="1" thickBot="1" x14ac:dyDescent="0.4">
      <c r="G36" s="126"/>
      <c r="H36" s="126"/>
      <c r="I36" s="125"/>
      <c r="J36" s="124" t="s">
        <v>85</v>
      </c>
      <c r="K36" s="123">
        <f>(K35*2)</f>
        <v>0</v>
      </c>
    </row>
    <row r="37" spans="1:11" customFormat="1" ht="18" customHeight="1" thickBot="1" x14ac:dyDescent="0.4">
      <c r="G37" s="126"/>
      <c r="H37" s="126"/>
      <c r="I37" s="125" t="s">
        <v>86</v>
      </c>
      <c r="J37" s="124"/>
      <c r="K37" s="123">
        <f>J23+K36</f>
        <v>0</v>
      </c>
    </row>
    <row r="38" spans="1:11" customFormat="1" ht="18" customHeight="1" thickBot="1" x14ac:dyDescent="0.4">
      <c r="E38" s="116"/>
      <c r="G38" s="115"/>
      <c r="H38" s="122"/>
      <c r="I38" s="121" t="s">
        <v>87</v>
      </c>
      <c r="J38" s="120" t="s">
        <v>88</v>
      </c>
      <c r="K38" s="119">
        <f>K37/8</f>
        <v>0</v>
      </c>
    </row>
    <row r="39" spans="1:11" customFormat="1" ht="13.5" customHeight="1" x14ac:dyDescent="0.35"/>
    <row r="40" spans="1:11" x14ac:dyDescent="0.3">
      <c r="A40" s="104" t="s">
        <v>89</v>
      </c>
      <c r="B40" s="118"/>
      <c r="C40" s="118"/>
      <c r="D40" s="118"/>
      <c r="E40" s="117"/>
      <c r="G40" s="104" t="s">
        <v>90</v>
      </c>
      <c r="H40" s="104"/>
      <c r="I40" s="104"/>
      <c r="J40" s="104"/>
      <c r="K40" s="104"/>
    </row>
    <row r="41" spans="1:11" customFormat="1" ht="9" customHeight="1" x14ac:dyDescent="0.35">
      <c r="E41" s="116"/>
      <c r="G41" s="115"/>
      <c r="H41" s="115"/>
      <c r="I41" s="114"/>
      <c r="J41" s="113"/>
      <c r="K41" s="112"/>
    </row>
    <row r="46" spans="1:11" customFormat="1" ht="12" customHeight="1" x14ac:dyDescent="0.35"/>
    <row r="47" spans="1:11" customFormat="1" ht="13.5" customHeight="1" x14ac:dyDescent="0.3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K34">
    <cfRule type="cellIs" dxfId="5" priority="1" operator="equal">
      <formula>0</formula>
    </cfRule>
  </conditionalFormatting>
  <conditionalFormatting sqref="J29:K34 K35:K37">
    <cfRule type="cellIs" dxfId="4" priority="2" operator="notBetween">
      <formula>0</formula>
      <formula>10</formula>
    </cfRule>
  </conditionalFormatting>
  <conditionalFormatting sqref="K29:K37"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M44"/>
  <sheetViews>
    <sheetView showZeros="0" tabSelected="1" topLeftCell="A2" workbookViewId="0">
      <selection activeCell="P10" sqref="P10"/>
    </sheetView>
  </sheetViews>
  <sheetFormatPr defaultColWidth="9.1328125" defaultRowHeight="12.4" x14ac:dyDescent="0.3"/>
  <cols>
    <col min="1" max="1" width="8.265625" style="111" customWidth="1"/>
    <col min="2" max="3" width="9.1328125" style="111" customWidth="1"/>
    <col min="4" max="4" width="2.73046875" style="111" customWidth="1"/>
    <col min="5" max="6" width="7.265625" style="111" customWidth="1"/>
    <col min="7" max="7" width="6.86328125" style="111" customWidth="1"/>
    <col min="8" max="8" width="6.59765625" style="111" customWidth="1"/>
    <col min="9" max="9" width="6.1328125" style="111" customWidth="1"/>
    <col min="10" max="11" width="7.265625" style="111" customWidth="1"/>
    <col min="12" max="12" width="8.73046875" style="111" customWidth="1"/>
    <col min="13" max="13" width="7.265625" style="111" hidden="1" customWidth="1"/>
    <col min="14" max="14" width="9.1328125" style="111" customWidth="1"/>
    <col min="15" max="16384" width="9.1328125" style="111"/>
  </cols>
  <sheetData>
    <row r="1" spans="1:13" customFormat="1" ht="6" customHeight="1" thickBot="1" x14ac:dyDescent="0.4"/>
    <row r="2" spans="1:13" customFormat="1" ht="24" customHeight="1" thickBot="1" x14ac:dyDescent="0.4">
      <c r="A2" s="156" t="s">
        <v>98</v>
      </c>
      <c r="H2" s="153"/>
      <c r="I2" s="152" t="s">
        <v>36</v>
      </c>
      <c r="J2" s="154"/>
      <c r="K2" s="150"/>
      <c r="L2" s="150"/>
    </row>
    <row r="3" spans="1:13" customFormat="1" ht="24" customHeight="1" thickBot="1" x14ac:dyDescent="0.4">
      <c r="A3" s="131" t="s">
        <v>27</v>
      </c>
      <c r="H3" s="153"/>
      <c r="I3" s="152" t="s">
        <v>37</v>
      </c>
      <c r="J3" s="154"/>
      <c r="K3" s="150"/>
      <c r="L3" s="150" t="s">
        <v>32</v>
      </c>
      <c r="M3" s="111"/>
    </row>
    <row r="4" spans="1:13" customFormat="1" ht="24" customHeight="1" thickBot="1" x14ac:dyDescent="0.4">
      <c r="A4" s="104" t="s">
        <v>38</v>
      </c>
      <c r="B4" s="104"/>
      <c r="C4" s="46">
        <v>44100</v>
      </c>
      <c r="D4" s="42"/>
      <c r="E4" s="42"/>
      <c r="F4" s="155"/>
      <c r="H4" s="153"/>
      <c r="I4" s="152" t="s">
        <v>39</v>
      </c>
      <c r="J4" s="154"/>
      <c r="K4" s="150"/>
      <c r="L4" s="150"/>
    </row>
    <row r="5" spans="1:13" customFormat="1" ht="24" customHeight="1" thickBot="1" x14ac:dyDescent="0.4">
      <c r="A5" s="148" t="s">
        <v>40</v>
      </c>
      <c r="B5" s="148"/>
      <c r="C5" s="45" t="s">
        <v>99</v>
      </c>
      <c r="D5" s="45"/>
      <c r="E5" s="45"/>
      <c r="F5" s="45"/>
      <c r="H5" s="153"/>
      <c r="I5" s="152" t="s">
        <v>41</v>
      </c>
      <c r="J5" s="151"/>
      <c r="K5" s="150"/>
      <c r="L5" s="150" t="s">
        <v>27</v>
      </c>
    </row>
    <row r="6" spans="1:13" customFormat="1" ht="19.5" customHeight="1" x14ac:dyDescent="0.35">
      <c r="A6" s="111" t="s">
        <v>42</v>
      </c>
      <c r="C6" s="111" t="s">
        <v>100</v>
      </c>
      <c r="H6" s="111" t="s">
        <v>43</v>
      </c>
    </row>
    <row r="7" spans="1:13" customFormat="1" ht="17.100000000000001" customHeight="1" x14ac:dyDescent="0.35">
      <c r="A7" s="148" t="s">
        <v>44</v>
      </c>
      <c r="B7" s="148"/>
      <c r="C7" s="45" t="s">
        <v>101</v>
      </c>
      <c r="D7" s="45"/>
      <c r="E7" s="45"/>
      <c r="F7" s="45"/>
      <c r="H7" s="104" t="s">
        <v>45</v>
      </c>
      <c r="I7" s="44" t="s">
        <v>102</v>
      </c>
      <c r="J7" s="43"/>
      <c r="K7" s="43"/>
      <c r="L7" s="43"/>
    </row>
    <row r="8" spans="1:13" customFormat="1" ht="17.100000000000001" customHeight="1" x14ac:dyDescent="0.35">
      <c r="A8" s="104" t="s">
        <v>46</v>
      </c>
      <c r="B8" s="104"/>
      <c r="C8" s="42" t="s">
        <v>103</v>
      </c>
      <c r="D8" s="42"/>
      <c r="E8" s="42"/>
      <c r="F8" s="42"/>
      <c r="H8" s="148" t="s">
        <v>47</v>
      </c>
      <c r="I8" s="41" t="s">
        <v>104</v>
      </c>
      <c r="J8" s="40"/>
      <c r="K8" s="40"/>
      <c r="L8" s="40"/>
    </row>
    <row r="9" spans="1:13" customFormat="1" ht="17.100000000000001" customHeight="1" x14ac:dyDescent="0.35">
      <c r="A9" s="148" t="s">
        <v>48</v>
      </c>
      <c r="B9" s="148"/>
      <c r="C9" s="45" t="s">
        <v>121</v>
      </c>
      <c r="D9" s="45"/>
      <c r="E9" s="45"/>
      <c r="F9" s="45"/>
      <c r="H9" s="148" t="s">
        <v>49</v>
      </c>
      <c r="I9" s="41" t="s">
        <v>105</v>
      </c>
      <c r="J9" s="40"/>
      <c r="K9" s="40"/>
      <c r="L9" s="40"/>
    </row>
    <row r="10" spans="1:13" customFormat="1" ht="17.100000000000001" customHeight="1" x14ac:dyDescent="0.35">
      <c r="A10" s="148" t="s">
        <v>50</v>
      </c>
      <c r="B10" s="148"/>
      <c r="C10" s="45" t="s">
        <v>122</v>
      </c>
      <c r="D10" s="45"/>
      <c r="E10" s="45"/>
      <c r="F10" s="45"/>
      <c r="H10" s="148" t="s">
        <v>51</v>
      </c>
      <c r="I10" s="41" t="s">
        <v>106</v>
      </c>
      <c r="J10" s="40"/>
      <c r="K10" s="40"/>
      <c r="L10" s="40"/>
    </row>
    <row r="11" spans="1:13" customFormat="1" ht="17.100000000000001" customHeight="1" x14ac:dyDescent="0.35">
      <c r="H11" s="148" t="s">
        <v>52</v>
      </c>
      <c r="I11" s="41" t="s">
        <v>107</v>
      </c>
      <c r="J11" s="40"/>
      <c r="K11" s="40"/>
      <c r="L11" s="40"/>
    </row>
    <row r="12" spans="1:13" customFormat="1" ht="17.100000000000001" customHeight="1" x14ac:dyDescent="0.35">
      <c r="C12" s="149"/>
      <c r="H12" s="148" t="s">
        <v>53</v>
      </c>
      <c r="I12" s="41"/>
      <c r="J12" s="40"/>
      <c r="K12" s="40"/>
      <c r="L12" s="40"/>
    </row>
    <row r="13" spans="1:13" customFormat="1" ht="13.5" customHeight="1" x14ac:dyDescent="0.35">
      <c r="A13" s="147"/>
      <c r="B13" s="146"/>
    </row>
    <row r="14" spans="1:13" customFormat="1" ht="13.9" customHeight="1" x14ac:dyDescent="0.35">
      <c r="A14" s="131" t="s">
        <v>67</v>
      </c>
      <c r="H14" s="84" t="s">
        <v>62</v>
      </c>
      <c r="I14" s="83"/>
      <c r="J14" s="82" t="s">
        <v>68</v>
      </c>
      <c r="K14" s="81"/>
      <c r="L14" s="80"/>
    </row>
    <row r="15" spans="1:13" x14ac:dyDescent="0.3">
      <c r="A15" s="33" t="s">
        <v>108</v>
      </c>
      <c r="B15" s="30" t="s">
        <v>70</v>
      </c>
      <c r="C15" s="30" t="s">
        <v>71</v>
      </c>
      <c r="D15" s="30"/>
      <c r="E15" s="30"/>
      <c r="F15" s="28" t="s">
        <v>72</v>
      </c>
      <c r="G15" s="27"/>
      <c r="H15" s="39"/>
      <c r="I15" s="38"/>
      <c r="J15" s="70">
        <v>0.2</v>
      </c>
      <c r="K15" s="67">
        <v>0</v>
      </c>
      <c r="L15" s="65">
        <f>K15*0.2</f>
        <v>0</v>
      </c>
    </row>
    <row r="16" spans="1:13" customFormat="1" ht="46.5" customHeight="1" x14ac:dyDescent="0.35">
      <c r="A16" s="32"/>
      <c r="B16" s="30"/>
      <c r="C16" s="30" t="s">
        <v>73</v>
      </c>
      <c r="D16" s="30"/>
      <c r="E16" s="30"/>
      <c r="F16" s="26" t="s">
        <v>74</v>
      </c>
      <c r="G16" s="25"/>
      <c r="H16" s="37"/>
      <c r="I16" s="36"/>
      <c r="J16" s="69"/>
      <c r="K16" s="67"/>
      <c r="L16" s="65"/>
    </row>
    <row r="17" spans="1:13" customFormat="1" ht="40.5" customHeight="1" x14ac:dyDescent="0.35">
      <c r="A17" s="31"/>
      <c r="B17" s="29"/>
      <c r="C17" s="29" t="s">
        <v>75</v>
      </c>
      <c r="D17" s="29"/>
      <c r="E17" s="29"/>
      <c r="F17" s="26" t="s">
        <v>76</v>
      </c>
      <c r="G17" s="25"/>
      <c r="H17" s="35"/>
      <c r="I17" s="34"/>
      <c r="J17" s="68"/>
      <c r="K17" s="66"/>
      <c r="L17" s="64"/>
    </row>
    <row r="18" spans="1:13" customFormat="1" ht="27.75" customHeight="1" x14ac:dyDescent="0.35">
      <c r="A18" s="33" t="s">
        <v>109</v>
      </c>
      <c r="B18" s="24" t="s">
        <v>78</v>
      </c>
      <c r="C18" s="23"/>
      <c r="D18" s="23"/>
      <c r="E18" s="22"/>
      <c r="F18" s="28" t="s">
        <v>79</v>
      </c>
      <c r="G18" s="21"/>
      <c r="H18" s="37"/>
      <c r="I18" s="36"/>
      <c r="J18" s="130">
        <v>0.4</v>
      </c>
      <c r="K18" s="183">
        <v>0</v>
      </c>
      <c r="L18" s="128">
        <f>K18*0.4</f>
        <v>0</v>
      </c>
      <c r="M18" s="157"/>
    </row>
    <row r="19" spans="1:13" customFormat="1" ht="54.75" customHeight="1" thickBot="1" x14ac:dyDescent="0.4">
      <c r="A19" s="31"/>
      <c r="B19" s="20" t="s">
        <v>80</v>
      </c>
      <c r="C19" s="19"/>
      <c r="D19" s="19"/>
      <c r="E19" s="18"/>
      <c r="F19" s="17" t="s">
        <v>81</v>
      </c>
      <c r="G19" s="16"/>
      <c r="H19" s="37"/>
      <c r="I19" s="36"/>
      <c r="J19" s="130">
        <v>0.4</v>
      </c>
      <c r="K19" s="183">
        <v>0</v>
      </c>
      <c r="L19" s="128">
        <f>K19*0.4</f>
        <v>0</v>
      </c>
    </row>
    <row r="20" spans="1:13" customFormat="1" ht="13.15" customHeight="1" x14ac:dyDescent="0.35">
      <c r="A20" s="184" t="s">
        <v>82</v>
      </c>
      <c r="B20" s="49" t="s">
        <v>110</v>
      </c>
      <c r="C20" s="48"/>
      <c r="D20" s="48"/>
      <c r="E20" s="48"/>
      <c r="F20" s="48"/>
      <c r="G20" s="48"/>
      <c r="H20" s="48"/>
      <c r="I20" s="48"/>
      <c r="J20" s="47"/>
      <c r="K20" s="129"/>
      <c r="L20" s="189"/>
    </row>
    <row r="21" spans="1:13" customFormat="1" ht="12.75" customHeight="1" x14ac:dyDescent="0.35">
      <c r="H21" s="126"/>
      <c r="I21" s="126"/>
      <c r="L21" s="158">
        <f>(L15+L18+L19)-L20</f>
        <v>0</v>
      </c>
    </row>
    <row r="22" spans="1:13" customFormat="1" ht="12.75" customHeight="1" x14ac:dyDescent="0.35">
      <c r="A22" s="156" t="s">
        <v>27</v>
      </c>
    </row>
    <row r="23" spans="1:13" customFormat="1" ht="12.75" customHeight="1" x14ac:dyDescent="0.35">
      <c r="A23" s="15" t="s">
        <v>111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3"/>
    </row>
    <row r="24" spans="1:13" x14ac:dyDescent="0.3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0"/>
    </row>
    <row r="25" spans="1:13" x14ac:dyDescent="0.3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3" customFormat="1" ht="9" customHeight="1" x14ac:dyDescent="0.3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3" x14ac:dyDescent="0.3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7"/>
    </row>
    <row r="29" spans="1:13" customFormat="1" ht="13.5" customHeight="1" x14ac:dyDescent="0.35">
      <c r="A29" s="6" t="s">
        <v>112</v>
      </c>
      <c r="B29" s="6"/>
      <c r="C29" s="6"/>
      <c r="D29" s="6"/>
      <c r="E29" s="6"/>
      <c r="F29" s="6"/>
      <c r="G29" s="6"/>
      <c r="H29" s="6"/>
      <c r="I29" s="5"/>
      <c r="J29" s="5"/>
      <c r="K29" s="159" t="s">
        <v>113</v>
      </c>
      <c r="L29" s="160">
        <f>I29*1.5</f>
        <v>0</v>
      </c>
    </row>
    <row r="30" spans="1:13" customFormat="1" ht="12" customHeight="1" x14ac:dyDescent="0.35">
      <c r="A30" s="6" t="s">
        <v>114</v>
      </c>
      <c r="B30" s="6"/>
      <c r="C30" s="6"/>
      <c r="D30" s="6"/>
      <c r="E30" s="6"/>
      <c r="F30" s="6"/>
      <c r="G30" s="6"/>
      <c r="H30" s="6"/>
      <c r="I30" s="5"/>
      <c r="J30" s="5"/>
      <c r="K30" s="145" t="s">
        <v>113</v>
      </c>
      <c r="L30" s="160">
        <f>I30*1.5</f>
        <v>0</v>
      </c>
    </row>
    <row r="31" spans="1:13" customFormat="1" ht="13.5" customHeight="1" x14ac:dyDescent="0.35">
      <c r="A31" s="6" t="s">
        <v>115</v>
      </c>
      <c r="B31" s="6"/>
      <c r="C31" s="6"/>
      <c r="D31" s="6"/>
      <c r="E31" s="6"/>
      <c r="F31" s="6"/>
      <c r="G31" s="6"/>
      <c r="H31" s="6"/>
      <c r="I31" s="5"/>
      <c r="J31" s="5"/>
      <c r="K31" s="145" t="s">
        <v>116</v>
      </c>
      <c r="L31" s="160">
        <f>I31*2.5</f>
        <v>0</v>
      </c>
    </row>
    <row r="32" spans="1:13" customFormat="1" ht="13.5" customHeight="1" x14ac:dyDescent="0.35">
      <c r="A32" s="6" t="s">
        <v>117</v>
      </c>
      <c r="B32" s="6"/>
      <c r="C32" s="6"/>
      <c r="D32" s="6"/>
      <c r="E32" s="6"/>
      <c r="F32" s="6"/>
      <c r="G32" s="6"/>
      <c r="H32" s="6"/>
      <c r="I32" s="5"/>
      <c r="J32" s="5"/>
      <c r="K32" s="145" t="s">
        <v>85</v>
      </c>
      <c r="L32" s="160">
        <f>I32*2</f>
        <v>0</v>
      </c>
    </row>
    <row r="33" spans="1:12" customFormat="1" ht="13.5" customHeight="1" x14ac:dyDescent="0.35">
      <c r="A33" s="6" t="s">
        <v>118</v>
      </c>
      <c r="B33" s="6"/>
      <c r="C33" s="6"/>
      <c r="D33" s="6"/>
      <c r="E33" s="6"/>
      <c r="F33" s="6"/>
      <c r="G33" s="6"/>
      <c r="H33" s="6"/>
      <c r="I33" s="4">
        <f>L21</f>
        <v>0</v>
      </c>
      <c r="J33" s="4"/>
      <c r="K33" s="145" t="s">
        <v>116</v>
      </c>
      <c r="L33" s="160">
        <f>I33*2.5</f>
        <v>0</v>
      </c>
    </row>
    <row r="34" spans="1:12" customFormat="1" ht="13.9" customHeight="1" thickBot="1" x14ac:dyDescent="0.4">
      <c r="F34" s="131"/>
      <c r="I34" s="126"/>
      <c r="J34" s="161"/>
      <c r="K34" s="162" t="s">
        <v>119</v>
      </c>
      <c r="L34" s="160">
        <f>(L29+L30+L31+L32+L33)</f>
        <v>0</v>
      </c>
    </row>
    <row r="35" spans="1:12" customFormat="1" ht="13.9" customHeight="1" thickBot="1" x14ac:dyDescent="0.4">
      <c r="F35" s="3" t="s">
        <v>120</v>
      </c>
      <c r="G35" s="2"/>
      <c r="H35" s="2"/>
      <c r="I35" s="2"/>
      <c r="J35" s="2"/>
      <c r="K35" s="1"/>
      <c r="L35" s="163">
        <f>L34/10</f>
        <v>0</v>
      </c>
    </row>
    <row r="36" spans="1:12" customFormat="1" ht="13.5" customHeight="1" x14ac:dyDescent="0.35">
      <c r="F36" s="131"/>
      <c r="G36" s="131"/>
      <c r="H36" s="131"/>
      <c r="I36" s="131"/>
      <c r="J36" s="131"/>
      <c r="K36" s="131"/>
      <c r="L36" s="164"/>
    </row>
    <row r="37" spans="1:12" customFormat="1" ht="13.5" customHeight="1" x14ac:dyDescent="0.35">
      <c r="F37" s="131"/>
      <c r="G37" s="131"/>
      <c r="H37" s="131"/>
      <c r="I37" s="131"/>
      <c r="J37" s="131"/>
      <c r="K37" s="131"/>
      <c r="L37" s="164"/>
    </row>
    <row r="38" spans="1:12" customFormat="1" ht="13.5" customHeight="1" x14ac:dyDescent="0.35">
      <c r="F38" s="131"/>
      <c r="G38" s="131"/>
      <c r="H38" s="131"/>
      <c r="I38" s="131"/>
      <c r="J38" s="131"/>
      <c r="K38" s="131"/>
      <c r="L38" s="164"/>
    </row>
    <row r="39" spans="1:12" customFormat="1" ht="13.5" customHeight="1" x14ac:dyDescent="0.35">
      <c r="F39" s="131"/>
      <c r="G39" s="131"/>
      <c r="H39" s="131"/>
      <c r="I39" s="131"/>
      <c r="J39" s="131"/>
      <c r="K39" s="131"/>
      <c r="L39" s="164"/>
    </row>
    <row r="40" spans="1:12" x14ac:dyDescent="0.3">
      <c r="F40" s="116"/>
      <c r="H40" s="115"/>
      <c r="I40" s="115"/>
      <c r="J40" s="114"/>
      <c r="K40" s="113"/>
      <c r="L40" s="112"/>
    </row>
    <row r="42" spans="1:12" x14ac:dyDescent="0.3">
      <c r="A42" s="104" t="s">
        <v>89</v>
      </c>
      <c r="B42" s="118"/>
      <c r="C42" s="118"/>
      <c r="D42" s="118"/>
      <c r="E42" s="118"/>
      <c r="F42" s="116"/>
      <c r="H42" s="104" t="s">
        <v>90</v>
      </c>
      <c r="I42" s="104"/>
      <c r="J42" s="104"/>
      <c r="K42" s="104"/>
      <c r="L42" s="104"/>
    </row>
    <row r="43" spans="1:12" x14ac:dyDescent="0.3">
      <c r="F43" s="116"/>
      <c r="H43" s="115"/>
      <c r="I43" s="115"/>
      <c r="J43" s="114"/>
      <c r="K43" s="113"/>
      <c r="L43" s="112"/>
    </row>
    <row r="44" spans="1:12" x14ac:dyDescent="0.3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H17:I17"/>
    <mergeCell ref="A18:A19"/>
    <mergeCell ref="B18:E18"/>
    <mergeCell ref="F18:G18"/>
    <mergeCell ref="H18:I18"/>
    <mergeCell ref="B19:E19"/>
    <mergeCell ref="F19:G19"/>
    <mergeCell ref="H19:I19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C9:F9"/>
    <mergeCell ref="I9:L9"/>
    <mergeCell ref="C10:F10"/>
    <mergeCell ref="I10:L10"/>
    <mergeCell ref="I11:L11"/>
    <mergeCell ref="C4:E4"/>
    <mergeCell ref="C5:F5"/>
    <mergeCell ref="C7:F7"/>
    <mergeCell ref="I7:L7"/>
    <mergeCell ref="C8:F8"/>
    <mergeCell ref="I8:L8"/>
  </mergeCells>
  <conditionalFormatting sqref="L20">
    <cfRule type="cellIs" dxfId="2" priority="1" operator="equal">
      <formula>0</formula>
    </cfRule>
  </conditionalFormatting>
  <conditionalFormatting sqref="K15:L20 L21:L39 I29:J33">
    <cfRule type="cellIs" dxfId="1" priority="2" operator="notBetween">
      <formula>0</formula>
      <formula>10</formula>
    </cfRule>
  </conditionalFormatting>
  <conditionalFormatting sqref="L15:L39 I33:J33"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27</vt:i4>
      </vt:variant>
    </vt:vector>
  </HeadingPairs>
  <TitlesOfParts>
    <vt:vector size="31" baseType="lpstr">
      <vt:lpstr>Information</vt:lpstr>
      <vt:lpstr>Mixklass D grund</vt:lpstr>
      <vt:lpstr>Mixklass E grund</vt:lpstr>
      <vt:lpstr>Mixklass lagkür typ 2</vt:lpstr>
      <vt:lpstr>'Mixklass D grund'!bord</vt:lpstr>
      <vt:lpstr>'Mixklass E grund'!bord</vt:lpstr>
      <vt:lpstr>'Mixklass lagkür typ 2'!bord</vt:lpstr>
      <vt:lpstr>'Mixklass D grund'!datum</vt:lpstr>
      <vt:lpstr>'Mixklass E grund'!datum</vt:lpstr>
      <vt:lpstr>'Mixklass lagkür typ 2'!datum</vt:lpstr>
      <vt:lpstr>'Mixklass D grund'!domare</vt:lpstr>
      <vt:lpstr>'Mixklass E grund'!domare</vt:lpstr>
      <vt:lpstr>'Mixklass lagkür typ 2'!domare</vt:lpstr>
      <vt:lpstr>'Mixklass D grund'!firstvaulter</vt:lpstr>
      <vt:lpstr>'Mixklass E grund'!firstvaulter</vt:lpstr>
      <vt:lpstr>'Mixklass lagkür typ 2'!firstvaulter</vt:lpstr>
      <vt:lpstr>'Mixklass D grund'!Hästpoäng</vt:lpstr>
      <vt:lpstr>'Mixklass E grund'!Hästpoäng</vt:lpstr>
      <vt:lpstr>'Mixklass lagkür typ 2'!Hästpoäng</vt:lpstr>
      <vt:lpstr>'Mixklass D grund'!id</vt:lpstr>
      <vt:lpstr>'Mixklass E grund'!id</vt:lpstr>
      <vt:lpstr>'Mixklass lagkür typ 2'!id</vt:lpstr>
      <vt:lpstr>'Mixklass D grund'!klass</vt:lpstr>
      <vt:lpstr>'Mixklass E grund'!klass</vt:lpstr>
      <vt:lpstr>'Mixklass lagkür typ 2'!klass</vt:lpstr>
      <vt:lpstr>'Mixklass D grund'!moment</vt:lpstr>
      <vt:lpstr>'Mixklass E grund'!moment</vt:lpstr>
      <vt:lpstr>'Mixklass lagkür typ 2'!moment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2020-09-19T15:01:22Z</cp:lastPrinted>
  <dcterms:created xsi:type="dcterms:W3CDTF">2005-01-07T14:31:35Z</dcterms:created>
  <dcterms:modified xsi:type="dcterms:W3CDTF">2020-09-25T16:07:07Z</dcterms:modified>
</cp:coreProperties>
</file>