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2827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574E767C-C213-42BA-8C22-AF8D2F92B39E}" xr6:coauthVersionLast="45" xr6:coauthVersionMax="45" xr10:uidLastSave="{00000000-0000-0000-0000-000000000000}"/>
  <x:bookViews>
    <x:workbookView xWindow="-98" yWindow="-98" windowWidth="21795" windowHeight="13096" tabRatio="966" firstSheet="3" activeTab="3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minior'!$C$27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minior'!$L$23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junior'!$C$27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junior'!$L$23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senior'!$C$27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senior'!$L$23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19" i="42"/>
  <x:c r="L23" i="42"/>
  <x:c r="L14" i="41"/>
  <x:c r="L15" i="41"/>
  <x:c r="L16" i="41"/>
  <x:c r="L17" i="41"/>
  <x:c r="L18" i="41"/>
  <x:c r="L19" i="41"/>
  <x:c r="L23" i="41"/>
  <x:c r="L14" i="34"/>
  <x:c r="L15" i="34"/>
  <x:c r="L16" i="34"/>
  <x:c r="L17" i="34"/>
  <x:c r="L18" i="34"/>
  <x:c r="L19" i="34"/>
  <x:c r="L23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<x:sst xmlns:x="http://schemas.openxmlformats.org/spreadsheetml/2006/main" count="209" uniqueCount="209">
  <x:si>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</x:si>
  <x:si>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</x:si>
  <x:si>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</x:si>
  <x:si>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</x:si>
  <x:si>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</x:si>
  <x:si>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</x:si>
  <x:si>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</x:si>
  <x:si>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</x:si>
  <x:si>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</x:si>
  <x:si>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</x:si>
  <x:si>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</x:si>
  <x:si>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</x:si>
  <x:si>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</x:si>
  <x:si>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</x:si>
  <x:si>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</x:si>
  <x:si>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</x:si>
  <x:si>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</x:si>
  <x:si>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</x:si>
  <x:si>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</x:si>
  <x:si>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</x:si>
  <x:si>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</x:si>
  <x:si>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</x:si>
  <x:si>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</x:si>
  <x:si>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</x:si>
  <x:si>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</x:si>
  <x:si>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</x:si>
  <x:si>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</x:si>
  <x:si>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</x:si>
  <x:si>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</x:si>
  <x:si>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</x:si>
  <x:si>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</x:si>
  <x:si>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</x:si>
  <x:si>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</x:si>
  <x:si>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</x:si>
  <x:si>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</x:si>
  <x:si>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</x:si>
  <x:si>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</x:si>
  <x:si>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</x:si>
  <x:si>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</x:si>
  <x:si>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</x:si>
  <x:si>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</x:si>
  <x:si>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</x:si>
  <x:si>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</x:si>
  <x:si>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</x:si>
  <x:si>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</x:si>
  <x:si>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</x:si>
  <x:si>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</x:si>
  <x:si>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</x:si>
  <x:si>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</x:si>
  <x:si>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</x:si>
  <x:si>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</x:si>
  <x:si>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</x:si>
  <x:si>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</x:si>
  <x:si>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</x:si>
  <x:si>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</x:si>
  <x:si>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</x:si>
  <x:si>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</x:si>
  <x:si>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id_12124_6_11935_1_A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</x:si>
  <x:si>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</x:si>
  <x:si>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</x:si>
  <x:si>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</x:si>
  <x:si>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</x:si>
  <x:si>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</x:si>
  <x:si>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</x:si>
  <x:si>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</x:si>
  <x:si>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Uppsala</x:t>
  </x:si>
  <x:si>
    <x:t>Moment</x:t>
  </x:si>
  <x:si>
    <x:t>Voltigör:</x:t>
  </x:si>
  <x:si>
    <x:t>Emilia Bäck</x:t>
  </x:si>
  <x:si>
    <x:t>Klubb:</x:t>
  </x:si>
  <x:si>
    <x:t>Salaortens Ryttarförening</x:t>
  </x:si>
  <x:si>
    <x:t>Arm nr</x:t>
  </x:si>
  <x:si>
    <x:t>Vit 5</x:t>
  </x:si>
  <x:si>
    <x:t>Nation:</x:t>
  </x:si>
  <x:si>
    <x:t>SE</x:t>
  </x:si>
  <x:si>
    <x:t>Häst:</x:t>
  </x:si>
  <x:si>
    <x:t>Akrobat</x:t>
  </x:si>
  <x:si>
    <x:t>Linförare:</x:t>
  </x:si>
  <x:si>
    <x:t>JoAnna Bäck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</x:si>
  <x:si>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</x:si>
  <x:si>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</x:si>
  <x:si>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</x:si>
  <x:si>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</x:si>
  <x:si>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</x:si>
  <x:si>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</x:si>
  <x:si>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</x:si>
  <x:si>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</x:si>
  <x:si>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</x:si>
  <x:si>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</x:si>
  <x:si>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</x:si>
  <x:si>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</x:si>
  <x:si>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</x:si>
  <x:si>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</x:si>
  <x:si>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</x:si>
  <x:si>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</x:si>
  <x:si>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</x:si>
  <x:si>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</x:si>
  <x:si>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</x:si>
  <x:si>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Carina Ingelsson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</x:si>
  <x:si>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</x:si>
  <x:si>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</x:si>
  <x:si>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</x:si>
  <x:si>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</x:si>
  <x:si>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</x:si>
  <x:si>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</x:si>
  <x:si>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</x:si>
  <x:si>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</x:si>
  <x:si>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</x:si>
  <x:si>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</x:si>
  <x:si>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</x:si>
  <x:si>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</x:si>
  <x:si>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</x:si>
  <x:si>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</x:si>
  <x:si>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</x:si>
  <x:si>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id_12124_6_11935_1_C</x:t>
  </x:si>
  <x:si>
    <x:t>Individuell junior</x:t>
  </x:si>
  <x:si>
    <x:t>C</x:t>
  </x:si>
  <x:si>
    <x:t>Kvarn</x:t>
  </x:si>
  <x:si>
    <x:t>Sax del 1</x:t>
  </x:si>
  <x:si>
    <x:t>Sax del 2</x:t>
  </x:si>
  <x:si>
    <x:t>Sidhopp del 1 och avgång inåt med tryck</x:t>
  </x:si>
  <x:si>
    <x:t xml:space="preserve">/ 8  övningar   </x:t>
  </x:si>
  <x:si>
    <x:t>Susanne Sturesson</x:t>
  </x:si>
  <x:si>
    <x:t>Sidhopp del 1</x:t>
  </x:si>
  <x:si>
    <x:t>Sidhopp del 2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</x:si>
  <x:si>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</x:si>
  <x:si>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</x:si>
  <x:si>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</x:si>
  <x:si>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</x:si>
  <x:si>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</x:si>
  <x:si>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</x:si>
  <x:si>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</x:si>
  <x:si>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</x:si>
  <x:si>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</x:si>
  <x:si>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</x:si>
  <x:si>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</x:si>
  <x:si>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</x:si>
  <x:si>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</x:si>
  <x:si>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</x:si>
  <x:si>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</x:si>
  <x:si>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</x:si>
  <x:si>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</x:si>
  <x:si>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</x:si>
  <x:si>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</x:si>
  <x:si>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</x:si>
  <x:si>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</x:si>
  <x:si>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</x:si>
  <x:si>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</x:si>
  <x:si>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</x:si>
  <x:si>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</x:si>
  <x:si>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</x:si>
  <x:si>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</x:si>
  <x:si>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</x:si>
  <x:si>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</x:si>
  <x:si>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</x:si>
  <x:si>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</x:si>
  <x:si>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</x:si>
  <x:si>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</x:si>
  <x:si>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</x:si>
  <x:si>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</x:si>
  <x:si>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C5
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</x:si>
  <x:si>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</x:si>
  <x:si>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</x:si>
  <x:si>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</x:si>
  <x:si>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</x:si>
  <x:si>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</x:si>
  <x:si>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</x:si>
  <x:si>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</x:si>
  <x:si>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</x:si>
  <x:si>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</x:si>
  <x:si>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</x:si>
  <x:si>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</x:si>
  <x:si>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</x:si>
  <x:si>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mellanhopp på in- och utsida.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</x:si>
  <x:si>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</x:si>
  <x:si>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</x:si>
  <x:si>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r>
      <x:rPr>
        <x:b/>
        <x:vertAlign val="baseline"/>
        <x:sz val="9"/>
        <x:color indexed="8"/>
        <x:rFont val="Arial"/>
        <x:family val="2"/>
      </x:rPr>
      <x:t>Kreatitivitet &amp; originalitet</x:t>
    </x:r>
    <x:r>
      <x:rPr>
        <x:vertAlign val="baseline"/>
        <x:sz val="8"/>
        <x:color indexed="8"/>
        <x:rFont val="Arial"/>
        <x:family val="2"/>
      </x:rPr>
      <x:t xml:space="preserve">
• Använder unika övergångar, övningar, positioner, kombinationer och sekvenser av övningar.
• Höjdpunkter
• Individualitet</x:t>
    </x:r>
  </x:si>
  <x:si>
    <x:t>Individuellt tekniskt test</x:t>
  </x:si>
  <x:si>
    <x:t>Tekniska övningar</x:t>
  </x:si>
  <x:si>
    <x:t>Hopp från framlänges knästående till baklänges stående</x:t>
  </x:si>
  <x:si>
    <x:t>Framlänges kullerbytta från korset till sittande på halsen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</x:si>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</x:sst>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00"/>
      </x:patternFill>
    </x:fill>
  </x:fills>
  <x:borders count="63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</x:borders>
  <x:cellStyleXfs count="242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16" applyNumberFormat="1" applyFill="1" applyBorder="1" applyAlignment="1" applyProtection="1">
      <x:protection locked="1" hidden="0"/>
    </x:xf>
    <x:xf numFmtId="172" fontId="2" fillId="0" borderId="46" applyNumberFormat="1" applyFill="1" applyBorder="1" applyAlignment="1" applyProtection="1">
      <x:protection locked="1" hidden="0"/>
    </x:xf>
    <x:xf numFmtId="166" fontId="2" fillId="0" borderId="47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8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47" xfId="1" applyNumberFormat="1" applyFont="1" applyBorder="1" applyAlignment="1">
      <x:alignment horizontal="center" vertical="center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172" fontId="2" fillId="0" borderId="46" xfId="1" applyNumberFormat="1" applyFont="1" applyFill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1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4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5" t="s"/>
      <x:c r="C19" s="415" t="s"/>
      <x:c r="D19" s="415" t="s"/>
      <x:c r="E19" s="246" t="s"/>
      <x:c r="F19" s="415" t="s"/>
      <x:c r="G19" s="415" t="s"/>
      <x:c r="H19" s="415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4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5" t="s"/>
      <x:c r="C21" s="415" t="s"/>
      <x:c r="D21" s="415" t="s"/>
      <x:c r="E21" s="246" t="s"/>
      <x:c r="F21" s="415" t="s"/>
      <x:c r="G21" s="415" t="s"/>
      <x:c r="H21" s="415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4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5" t="s"/>
      <x:c r="C23" s="415" t="s"/>
      <x:c r="D23" s="415" t="s"/>
      <x:c r="E23" s="246" t="s"/>
      <x:c r="F23" s="415" t="s"/>
      <x:c r="G23" s="415" t="s"/>
      <x:c r="H23" s="415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4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4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5" t="s"/>
      <x:c r="C34" s="415" t="s"/>
      <x:c r="D34" s="415" t="s"/>
      <x:c r="E34" s="415" t="s"/>
      <x:c r="F34" s="415" t="s"/>
      <x:c r="G34" s="415" t="s"/>
      <x:c r="H34" s="415" t="s"/>
      <x:c r="I34" s="415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5" t="s"/>
      <x:c r="C36" s="415" t="s"/>
      <x:c r="D36" s="415" t="s"/>
      <x:c r="E36" s="415" t="s"/>
      <x:c r="F36" s="415" t="s"/>
      <x:c r="G36" s="415" t="s"/>
      <x:c r="H36" s="415" t="s"/>
      <x:c r="I36" s="415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5" t="s"/>
      <x:c r="C38" s="415" t="s"/>
      <x:c r="D38" s="415" t="s"/>
      <x:c r="E38" s="415" t="s"/>
      <x:c r="F38" s="415" t="s"/>
      <x:c r="G38" s="415" t="s"/>
      <x:c r="H38" s="415" t="s"/>
      <x:c r="I38" s="415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6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4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4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5" t="s"/>
      <x:c r="C51" s="415" t="s"/>
      <x:c r="D51" s="415" t="s"/>
      <x:c r="E51" s="246" t="s"/>
      <x:c r="F51" s="415" t="s"/>
      <x:c r="G51" s="415" t="s"/>
      <x:c r="H51" s="415" t="s"/>
      <x:c r="J51" s="415" t="s"/>
      <x:c r="K51" s="415" t="s"/>
      <x:c r="L51" s="415" t="s"/>
      <x:c r="M51" s="246" t="s"/>
      <x:c r="N51" s="415" t="s"/>
      <x:c r="O51" s="415" t="s"/>
      <x:c r="P51" s="415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4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4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5" t="s"/>
      <x:c r="C53" s="415" t="s"/>
      <x:c r="D53" s="415" t="s"/>
      <x:c r="E53" s="246" t="s"/>
      <x:c r="F53" s="415" t="s"/>
      <x:c r="G53" s="415" t="s"/>
      <x:c r="H53" s="415" t="s"/>
      <x:c r="J53" s="415" t="s"/>
      <x:c r="K53" s="415" t="s"/>
      <x:c r="L53" s="415" t="s"/>
      <x:c r="M53" s="246" t="s"/>
      <x:c r="N53" s="415" t="s"/>
      <x:c r="O53" s="415" t="s"/>
      <x:c r="P53" s="415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4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4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5" t="s"/>
      <x:c r="C55" s="415" t="s"/>
      <x:c r="D55" s="415" t="s"/>
      <x:c r="E55" s="246" t="s"/>
      <x:c r="F55" s="415" t="s"/>
      <x:c r="G55" s="415" t="s"/>
      <x:c r="H55" s="415" t="s"/>
      <x:c r="J55" s="415" t="s"/>
      <x:c r="K55" s="415" t="s"/>
      <x:c r="L55" s="415" t="s"/>
      <x:c r="M55" s="246" t="s"/>
      <x:c r="N55" s="415" t="s"/>
      <x:c r="O55" s="415" t="s"/>
      <x:c r="P55" s="415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4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4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7" t="s"/>
      <x:c r="K57" s="417" t="s"/>
      <x:c r="L57" s="417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5" t="s"/>
      <x:c r="C64" s="415" t="s"/>
      <x:c r="D64" s="415" t="s"/>
      <x:c r="E64" s="415" t="s"/>
      <x:c r="F64" s="415" t="s"/>
      <x:c r="G64" s="415" t="s"/>
      <x:c r="H64" s="415" t="s"/>
      <x:c r="I64" s="415" t="s"/>
      <x:c r="J64" s="415" t="s"/>
      <x:c r="K64" s="415" t="s"/>
      <x:c r="L64" s="415" t="s"/>
      <x:c r="M64" s="415" t="s"/>
      <x:c r="N64" s="415" t="s"/>
      <x:c r="O64" s="415" t="s"/>
      <x:c r="P64" s="415" t="s"/>
      <x:c r="Q64" s="415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5" t="s"/>
      <x:c r="C66" s="415" t="s"/>
      <x:c r="D66" s="415" t="s"/>
      <x:c r="E66" s="415" t="s"/>
      <x:c r="F66" s="415" t="s"/>
      <x:c r="G66" s="415" t="s"/>
      <x:c r="H66" s="415" t="s"/>
      <x:c r="I66" s="415" t="s"/>
      <x:c r="J66" s="415" t="s"/>
      <x:c r="K66" s="415" t="s"/>
      <x:c r="L66" s="415" t="s"/>
      <x:c r="M66" s="415" t="s"/>
      <x:c r="N66" s="415" t="s"/>
      <x:c r="O66" s="415" t="s"/>
      <x:c r="P66" s="415" t="s"/>
      <x:c r="Q66" s="415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5" t="s"/>
      <x:c r="C68" s="415" t="s"/>
      <x:c r="D68" s="415" t="s"/>
      <x:c r="E68" s="415" t="s"/>
      <x:c r="F68" s="415" t="s"/>
      <x:c r="G68" s="415" t="s"/>
      <x:c r="H68" s="415" t="s"/>
      <x:c r="I68" s="415" t="s"/>
      <x:c r="J68" s="415" t="s"/>
      <x:c r="K68" s="415" t="s"/>
      <x:c r="L68" s="415" t="s"/>
      <x:c r="M68" s="415" t="s"/>
      <x:c r="N68" s="415" t="s"/>
      <x:c r="O68" s="415" t="s"/>
      <x:c r="P68" s="415" t="s"/>
      <x:c r="Q68" s="415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4" t="n">
        <x:v>9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3">
        <x:v>44100</x:v>
      </x:c>
      <x:c r="D3" s="303" t="s"/>
      <x:c r="E3" s="285" t="s"/>
      <x:c r="F3" s="285" t="s"/>
      <x:c r="H3" s="13" t="s"/>
      <x:c r="I3" s="14" t="s">
        <x:v>62</x:v>
      </x:c>
      <x:c r="J3" s="15" t="s"/>
      <x:c r="K3" s="16" t="s"/>
      <x:c r="L3" s="28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2" t="s">
        <x:v>65</x:v>
      </x:c>
      <x:c r="D4" s="302" t="s"/>
      <x:c r="E4" s="302" t="s"/>
      <x:c r="F4" s="302" t="s"/>
      <x:c r="H4" s="13" t="s"/>
      <x:c r="I4" s="14" t="s">
        <x:v>66</x:v>
      </x:c>
      <x:c r="J4" s="17" t="s"/>
      <x:c r="K4" s="16" t="s"/>
      <x:c r="L4" s="284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2" t="s">
        <x:v>68</x:v>
      </x:c>
      <x:c r="D5" s="302" t="s"/>
      <x:c r="E5" s="302" t="s"/>
      <x:c r="F5" s="302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6" t="s">
        <x:v>70</x:v>
      </x:c>
      <x:c r="D6" s="286" t="s"/>
      <x:c r="E6" s="286" t="s"/>
      <x:c r="F6" s="286" t="s"/>
      <x:c r="J6" s="22" t="s">
        <x:v>71</x:v>
      </x:c>
      <x:c r="K6" s="31" t="s"/>
      <x:c r="L6" s="287" t="s">
        <x:v>72</x:v>
      </x:c>
    </x:row>
    <x:row r="7" spans="1:21" customFormat="1" ht="17.2" customHeight="1" x14ac:dyDescent="0.3">
      <x:c r="A7" s="2" t="s">
        <x:v>73</x:v>
      </x:c>
      <x:c r="B7" s="2" t="s"/>
      <x:c r="C7" s="302" t="s">
        <x:v>74</x:v>
      </x:c>
      <x:c r="D7" s="302" t="s"/>
      <x:c r="E7" s="302" t="s"/>
      <x:c r="F7" s="302" t="s"/>
      <x:c r="K7" s="30" t="s"/>
      <x:c r="L7" s="418" t="s"/>
    </x:row>
    <x:row r="8" spans="1:21" customFormat="1" ht="17.2" customHeight="1" x14ac:dyDescent="0.3">
      <x:c r="A8" s="11" t="s">
        <x:v>75</x:v>
      </x:c>
      <x:c r="B8" s="11" t="s"/>
      <x:c r="C8" s="302" t="s">
        <x:v>76</x:v>
      </x:c>
      <x:c r="D8" s="302" t="s"/>
      <x:c r="E8" s="302" t="s"/>
      <x:c r="F8" s="302" t="s"/>
      <x:c r="K8" s="30" t="s"/>
    </x:row>
    <x:row r="9" spans="1:21" customFormat="1" ht="17.2" customHeight="1" x14ac:dyDescent="0.3">
      <x:c r="A9" s="11" t="s">
        <x:v>77</x:v>
      </x:c>
      <x:c r="B9" s="11" t="s"/>
      <x:c r="C9" s="302" t="s">
        <x:v>78</x:v>
      </x:c>
      <x:c r="D9" s="302" t="s"/>
      <x:c r="E9" s="302" t="s"/>
      <x:c r="F9" s="302" t="s"/>
      <x:c r="K9" s="30" t="s"/>
    </x:row>
    <x:row r="10" spans="1:21" customFormat="1" ht="17.2" customHeight="1" thickBot="1" x14ac:dyDescent="0.35">
      <x:c r="C10" s="288" t="s"/>
      <x:c r="D10" s="288" t="s"/>
      <x:c r="E10" s="288" t="s"/>
      <x:c r="F10" s="288" t="s"/>
      <x:c r="K10" s="30" t="s"/>
    </x:row>
    <x:row r="11" spans="1:21" customFormat="1" ht="17.2" customHeight="1" thickBot="1" x14ac:dyDescent="0.35">
      <x:c r="C11" s="288" t="s"/>
      <x:c r="D11" s="288" t="s"/>
      <x:c r="E11" s="288" t="s"/>
      <x:c r="F11" s="288" t="s"/>
      <x:c r="H11" s="304" t="s">
        <x:v>79</x:v>
      </x:c>
      <x:c r="I11" s="305" t="s"/>
      <x:c r="J11" s="306" t="s">
        <x:v>80</x:v>
      </x:c>
      <x:c r="K11" s="307" t="s"/>
      <x:c r="L11" s="308" t="s"/>
    </x:row>
    <x:row r="12" spans="1:21" customFormat="1" ht="34.5" customHeight="1" x14ac:dyDescent="0.3">
      <x:c r="A12" s="250" t="s">
        <x:v>81</x:v>
      </x:c>
      <x:c r="B12" s="313" t="s">
        <x:v>82</x:v>
      </x:c>
      <x:c r="C12" s="314" t="s"/>
      <x:c r="D12" s="314" t="s"/>
      <x:c r="E12" s="314" t="s"/>
      <x:c r="F12" s="314" t="s"/>
      <x:c r="G12" s="314" t="s"/>
      <x:c r="H12" s="419" t="s"/>
      <x:c r="I12" s="420" t="s"/>
      <x:c r="J12" s="323" t="s">
        <x:v>83</x:v>
      </x:c>
      <x:c r="K12" s="421">
        <x:f>SUM(B17:G17)/6</x:f>
      </x:c>
      <x:c r="L12" s="329">
        <x:f>ROUND(K12*0.6,3)</x:f>
      </x:c>
    </x:row>
    <x:row r="13" spans="1:21" customFormat="1" ht="31.5" customHeight="1" x14ac:dyDescent="0.3">
      <x:c r="A13" s="310" t="s"/>
      <x:c r="B13" s="315" t="s"/>
      <x:c r="C13" s="316" t="s"/>
      <x:c r="D13" s="316" t="s"/>
      <x:c r="E13" s="316" t="s"/>
      <x:c r="F13" s="316" t="s"/>
      <x:c r="G13" s="316" t="s"/>
      <x:c r="H13" s="422" t="s"/>
      <x:c r="I13" s="423" t="s"/>
      <x:c r="J13" s="324" t="s"/>
      <x:c r="K13" s="424" t="s"/>
      <x:c r="L13" s="330" t="s"/>
    </x:row>
    <x:row r="14" spans="1:21" customFormat="1" ht="38.25" customHeight="1" x14ac:dyDescent="0.3">
      <x:c r="A14" s="310" t="s"/>
      <x:c r="B14" s="315" t="s"/>
      <x:c r="C14" s="316" t="s"/>
      <x:c r="D14" s="316" t="s"/>
      <x:c r="E14" s="316" t="s"/>
      <x:c r="F14" s="316" t="s"/>
      <x:c r="G14" s="316" t="s"/>
      <x:c r="H14" s="422" t="s"/>
      <x:c r="I14" s="423" t="s"/>
      <x:c r="J14" s="324" t="s"/>
      <x:c r="K14" s="424" t="s"/>
      <x:c r="L14" s="330" t="s"/>
    </x:row>
    <x:row r="15" spans="1:21" customFormat="1" ht="70.5" customHeight="1" thickBot="1" x14ac:dyDescent="0.35">
      <x:c r="A15" s="310" t="s"/>
      <x:c r="B15" s="315" t="s"/>
      <x:c r="C15" s="316" t="s"/>
      <x:c r="D15" s="316" t="s"/>
      <x:c r="E15" s="316" t="s"/>
      <x:c r="F15" s="316" t="s"/>
      <x:c r="G15" s="316" t="s"/>
      <x:c r="H15" s="422" t="s"/>
      <x:c r="I15" s="423" t="s"/>
      <x:c r="J15" s="324" t="s"/>
      <x:c r="K15" s="424" t="s"/>
      <x:c r="L15" s="330" t="s"/>
    </x:row>
    <x:row r="16" spans="1:21" customFormat="1" ht="29" customHeight="1" thickBot="1" x14ac:dyDescent="0.4">
      <x:c r="A16" s="311" t="s"/>
      <x:c r="B16" s="291" t="s">
        <x:v>84</x:v>
      </x:c>
      <x:c r="C16" s="291" t="s">
        <x:v>85</x:v>
      </x:c>
      <x:c r="D16" s="291" t="s">
        <x:v>86</x:v>
      </x:c>
      <x:c r="E16" s="291" t="s">
        <x:v>87</x:v>
      </x:c>
      <x:c r="F16" s="291" t="s">
        <x:v>88</x:v>
      </x:c>
      <x:c r="G16" s="425" t="s">
        <x:v>89</x:v>
      </x:c>
      <x:c r="H16" s="422" t="s"/>
      <x:c r="I16" s="423" t="s"/>
      <x:c r="J16" s="324" t="s"/>
      <x:c r="K16" s="424" t="s"/>
      <x:c r="L16" s="330" t="s"/>
    </x:row>
    <x:row r="17" spans="1:21" s="0" customFormat="1" ht="30" customHeight="1" thickBot="1" x14ac:dyDescent="0.35">
      <x:c r="A17" s="312" t="s"/>
      <x:c r="B17" s="426" t="s"/>
      <x:c r="C17" s="427" t="n">
        <x:v>0</x:v>
      </x:c>
      <x:c r="D17" s="427" t="s"/>
      <x:c r="E17" s="427" t="s"/>
      <x:c r="F17" s="427" t="s"/>
      <x:c r="G17" s="428" t="s"/>
      <x:c r="H17" s="429" t="s"/>
      <x:c r="I17" s="430" t="s"/>
      <x:c r="J17" s="325" t="s"/>
      <x:c r="K17" s="431" t="s"/>
      <x:c r="L17" s="331" t="s"/>
      <x:c r="M17" s="0" t="s"/>
      <x:c r="U17" s="0" t="s"/>
    </x:row>
    <x:row r="18" spans="1:21" customFormat="1" ht="47.25" customHeight="1" x14ac:dyDescent="0.3">
      <x:c r="A18" s="334" t="s">
        <x:v>90</x:v>
      </x:c>
      <x:c r="B18" s="432" t="s">
        <x:v>91</x:v>
      </x:c>
      <x:c r="C18" s="432" t="s"/>
      <x:c r="D18" s="432" t="s"/>
      <x:c r="E18" s="432" t="s"/>
      <x:c r="F18" s="432" t="s"/>
      <x:c r="G18" s="432" t="s"/>
      <x:c r="H18" s="433" t="s"/>
      <x:c r="I18" s="138" t="s"/>
      <x:c r="J18" s="346" t="s">
        <x:v>92</x:v>
      </x:c>
      <x:c r="K18" s="434" t="n">
        <x:v>0</x:v>
      </x:c>
      <x:c r="L18" s="329">
        <x:f>IF(K18-K21 &gt;=0, (ROUND((K18-K21)*0.25,3)),0.00000000001)</x:f>
      </x:c>
    </x:row>
    <x:row r="19" spans="1:21" customFormat="1" ht="18.75" customHeight="1" x14ac:dyDescent="0.3">
      <x:c r="A19" s="335" t="s"/>
      <x:c r="B19" s="435" t="s"/>
      <x:c r="C19" s="435" t="s"/>
      <x:c r="D19" s="435" t="s"/>
      <x:c r="E19" s="435" t="s"/>
      <x:c r="F19" s="435" t="s"/>
      <x:c r="G19" s="435" t="s"/>
      <x:c r="H19" s="436" t="s"/>
      <x:c r="I19" s="437" t="s"/>
      <x:c r="J19" s="347" t="s"/>
      <x:c r="K19" s="438" t="s"/>
      <x:c r="L19" s="330" t="s"/>
    </x:row>
    <x:row r="20" spans="1:21" customFormat="1" ht="13.5" customHeight="1" thickBot="1" x14ac:dyDescent="0.35">
      <x:c r="A20" s="335" t="s"/>
      <x:c r="B20" s="439" t="s"/>
      <x:c r="C20" s="439" t="s"/>
      <x:c r="D20" s="439" t="s"/>
      <x:c r="E20" s="439" t="s"/>
      <x:c r="F20" s="439" t="s"/>
      <x:c r="G20" s="435" t="s"/>
      <x:c r="H20" s="436" t="s"/>
      <x:c r="I20" s="437" t="s"/>
      <x:c r="J20" s="347" t="s"/>
      <x:c r="K20" s="438" t="s"/>
      <x:c r="L20" s="330" t="s"/>
    </x:row>
    <x:row r="21" spans="1:21" customFormat="1" ht="28.25" customHeight="1" thickBot="1" x14ac:dyDescent="0.35">
      <x:c r="A21" s="336" t="s"/>
      <x:c r="B21" s="440" t="s">
        <x:v>93</x:v>
      </x:c>
      <x:c r="C21" s="441" t="n">
        <x:v>0</x:v>
      </x:c>
      <x:c r="D21" s="441" t="s"/>
      <x:c r="E21" s="441" t="s"/>
      <x:c r="F21" s="441" t="s"/>
      <x:c r="G21" s="441" t="s"/>
      <x:c r="H21" s="348" t="s"/>
      <x:c r="I21" s="442" t="s"/>
      <x:c r="J21" s="348" t="s"/>
      <x:c r="K21" s="443">
        <x:f>SUM(C21:G21)</x:f>
      </x:c>
      <x:c r="L21" s="351" t="s"/>
    </x:row>
    <x:row r="22" spans="1:21" customFormat="1" ht="87.5" customHeight="1" thickBot="1" x14ac:dyDescent="0.35">
      <x:c r="A22" s="334" t="s">
        <x:v>94</x:v>
      </x:c>
      <x:c r="B22" s="432" t="s">
        <x:v>95</x:v>
      </x:c>
      <x:c r="C22" s="352" t="s"/>
      <x:c r="D22" s="352" t="s"/>
      <x:c r="E22" s="352" t="s"/>
      <x:c r="F22" s="352" t="s"/>
      <x:c r="G22" s="353" t="s"/>
      <x:c r="H22" s="354" t="s"/>
      <x:c r="I22" s="355" t="s"/>
      <x:c r="J22" s="324" t="s">
        <x:v>96</x:v>
      </x:c>
      <x:c r="K22" s="444" t="n">
        <x:v>0</x:v>
      </x:c>
      <x:c r="L22" s="330">
        <x:f>IF((K22-K23)&gt;=0,(ROUND((K22-K23)*0.15,3)),0.000000001)</x:f>
      </x:c>
    </x:row>
    <x:row r="23" spans="1:21" customFormat="1" ht="28.25" customHeight="1" thickBot="1" x14ac:dyDescent="0.35">
      <x:c r="A23" s="336" t="s"/>
      <x:c r="B23" s="445" t="s">
        <x:v>93</x:v>
      </x:c>
      <x:c r="C23" s="441" t="n">
        <x:v>0</x:v>
      </x:c>
      <x:c r="D23" s="441" t="n">
        <x:v>0</x:v>
      </x:c>
      <x:c r="E23" s="441" t="n">
        <x:v>0</x:v>
      </x:c>
      <x:c r="F23" s="441" t="s"/>
      <x:c r="G23" s="441" t="s"/>
      <x:c r="H23" s="356" t="s"/>
      <x:c r="I23" s="357" t="s"/>
      <x:c r="J23" s="358" t="s"/>
      <x:c r="K23" s="443">
        <x:f>SUM(C23:G23)</x:f>
      </x:c>
      <x:c r="L23" s="35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2">
        <x:f>SUM(L12:L22)</x:f>
      </x:c>
      <x:c r="L25" s="333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301" t="s">
        <x:v>98</x:v>
      </x:c>
      <x:c r="D29" s="301" t="s"/>
      <x:c r="E29" s="301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4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4" customFormat="1" ht="17.1" customHeight="1" x14ac:dyDescent="0.3">
      <x:c r="A8" s="2" t="s">
        <x:v>73</x:v>
      </x:c>
      <x:c r="B8" s="2" t="s"/>
      <x:c r="C8" s="261" t="s"/>
      <x:c r="D8" s="261" t="s"/>
      <x:c r="E8" s="261" t="s"/>
      <x:c r="F8" s="261" t="s"/>
    </x:row>
    <x:row r="9" spans="1:14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4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6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6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6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6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6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6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6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26" workbookViewId="0">
      <x:selection activeCell="O36" sqref="O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1" customWidth="1"/>
    <x:col min="15" max="15" width="9.132812" style="0" customWidth="1"/>
    <x:col min="16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114</x:v>
      </x:c>
    </x:row>
    <x:row r="2" spans="1:21" customFormat="1" ht="24" customHeight="1" thickBot="1" x14ac:dyDescent="0.4">
      <x:c r="A2" s="3" t="s">
        <x:v>115</x:v>
      </x:c>
      <x:c r="H2" s="13" t="s"/>
      <x:c r="I2" s="14" t="s">
        <x:v>56</x:v>
      </x:c>
      <x:c r="J2" s="15" t="s"/>
      <x:c r="K2" s="16" t="s"/>
      <x:c r="L2" s="16" t="n">
        <x:v>9</x:v>
      </x:c>
    </x:row>
    <x:row r="3" spans="1:21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>
        <x:v>116</x:v>
      </x:c>
    </x:row>
    <x:row r="4" spans="1:21" customFormat="1" ht="24" customHeight="1" thickBot="1" x14ac:dyDescent="0.35">
      <x:c r="A4" s="2" t="s">
        <x:v>61</x:v>
      </x:c>
      <x:c r="B4" s="2" t="s"/>
      <x:c r="C4" s="259">
        <x:v>44100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1" t="s">
        <x:v>65</x:v>
      </x:c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>
        <x:v>43</x:v>
      </x:c>
    </x:row>
    <x:row r="6" spans="1:21" customFormat="1" ht="19.5" customHeight="1" thickBot="1" x14ac:dyDescent="0.35">
      <x:c r="A6" s="11" t="s">
        <x:v>67</x:v>
      </x:c>
      <x:c r="B6" s="11" t="s"/>
      <x:c r="C6" s="261" t="s">
        <x:v>68</x:v>
      </x:c>
      <x:c r="D6" s="261" t="s"/>
      <x:c r="E6" s="261" t="s"/>
      <x:c r="F6" s="261" t="s"/>
      <x:c r="K6" s="30" t="s"/>
    </x:row>
    <x:row r="7" spans="1:21" customFormat="1" ht="17.1" customHeight="1" thickBot="1" x14ac:dyDescent="0.35">
      <x:c r="A7" s="11" t="s">
        <x:v>69</x:v>
      </x:c>
      <x:c r="B7" s="11" t="s"/>
      <x:c r="C7" s="261" t="s">
        <x:v>70</x:v>
      </x:c>
      <x:c r="D7" s="261" t="s"/>
      <x:c r="E7" s="261" t="s"/>
      <x:c r="F7" s="261" t="s"/>
      <x:c r="J7" s="22" t="s">
        <x:v>71</x:v>
      </x:c>
      <x:c r="K7" s="31" t="s"/>
      <x:c r="L7" s="27" t="s">
        <x:v>72</x:v>
      </x:c>
    </x:row>
    <x:row r="8" spans="1:21" customFormat="1" ht="17.1" customHeight="1" x14ac:dyDescent="0.3">
      <x:c r="A8" s="2" t="s">
        <x:v>73</x:v>
      </x:c>
      <x:c r="B8" s="2" t="s"/>
      <x:c r="C8" s="29" t="s">
        <x:v>74</x:v>
      </x:c>
      <x:c r="D8" s="29" t="s"/>
      <x:c r="E8" s="29" t="s"/>
      <x:c r="F8" s="29" t="s"/>
      <x:c r="L8" s="418" t="s"/>
    </x:row>
    <x:row r="9" spans="1:21" customFormat="1" ht="17.1" customHeight="1" x14ac:dyDescent="0.3">
      <x:c r="A9" s="11" t="s">
        <x:v>75</x:v>
      </x:c>
      <x:c r="B9" s="11" t="s"/>
      <x:c r="C9" s="261" t="s">
        <x:v>76</x:v>
      </x:c>
      <x:c r="D9" s="261" t="s"/>
      <x:c r="E9" s="261" t="s"/>
      <x:c r="F9" s="261" t="s"/>
    </x:row>
    <x:row r="10" spans="1:21" customFormat="1" ht="17.1" customHeight="1" x14ac:dyDescent="0.3">
      <x:c r="A10" s="11" t="s">
        <x:v>77</x:v>
      </x:c>
      <x:c r="B10" s="11" t="s"/>
      <x:c r="C10" s="261" t="s">
        <x:v>78</x:v>
      </x:c>
      <x:c r="D10" s="261" t="s"/>
      <x:c r="E10" s="261" t="s"/>
      <x:c r="F10" s="261" t="s"/>
    </x:row>
    <x:row r="11" spans="1:21" customFormat="1" ht="17.1" customHeight="1" x14ac:dyDescent="0.3"/>
    <x:row r="12" spans="1:21" customFormat="1" ht="17.1" customHeight="1" x14ac:dyDescent="0.3"/>
    <x:row r="13" spans="1:21" customFormat="1" ht="39.75" customHeight="1" x14ac:dyDescent="0.3"/>
    <x:row r="14" spans="1:21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21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6" t="s"/>
    </x:row>
    <x:row r="16" spans="1:21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6" t="s"/>
    </x:row>
    <x:row r="17" spans="1:21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6" t="s"/>
    </x:row>
    <x:row r="18" spans="1:21" customFormat="1" ht="20.1" customHeight="1" x14ac:dyDescent="0.3">
      <x:c r="A18" s="221" t="s">
        <x:v>117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6" t="s"/>
    </x:row>
    <x:row r="19" spans="1:21" customFormat="1" ht="20.1" customHeight="1" x14ac:dyDescent="0.3">
      <x:c r="A19" s="221" t="s">
        <x:v>118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6" t="s"/>
    </x:row>
    <x:row r="20" spans="1:21" customFormat="1" ht="20.1" customHeight="1" x14ac:dyDescent="0.3">
      <x:c r="A20" s="221" t="s">
        <x:v>119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6" t="s"/>
    </x:row>
    <x:row r="21" spans="1:21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6" t="s"/>
    </x:row>
    <x:row r="22" spans="1:21" customFormat="1" ht="20.1" customHeight="1" x14ac:dyDescent="0.3">
      <x:c r="A22" s="221" t="s">
        <x:v>120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6" t="s"/>
    </x:row>
    <x:row r="23" spans="1:21" customFormat="1" ht="20.1" customHeight="1" x14ac:dyDescent="0.3">
      <x:c r="K23" s="37" t="s"/>
      <x:c r="L23" s="37" t="s"/>
    </x:row>
    <x:row r="24" spans="1:21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21" customFormat="1" ht="18.75" customHeight="1" x14ac:dyDescent="0.3">
      <x:c r="K25" s="38" t="s">
        <x:v>121</x:v>
      </x:c>
      <x:c r="L25" s="39" t="s"/>
    </x:row>
    <x:row r="26" spans="1:21" customFormat="1" ht="18.75" customHeight="1" thickBot="1" x14ac:dyDescent="0.35">
      <x:c r="F26" s="40" t="s"/>
      <x:c r="I26" s="38" t="s"/>
      <x:c r="J26" s="41" t="s"/>
    </x:row>
    <x:row r="27" spans="1:21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21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21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21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21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21" customFormat="1" ht="18" customHeight="1" x14ac:dyDescent="0.3">
      <x:c r="A32" s="2" t="s">
        <x:v>97</x:v>
      </x:c>
      <x:c r="B32" s="29" t="s"/>
      <x:c r="C32" s="29" t="s">
        <x:v>122</x:v>
      </x:c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21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21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  <x:c r="O36" s="0" t="s"/>
      <x:c r="U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3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6" t="s"/>
    </x:row>
    <x:row r="17" spans="1:13" customFormat="1" ht="19.5" customHeight="1" x14ac:dyDescent="0.3">
      <x:c r="A17" s="221" t="s">
        <x:v>117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6" t="s"/>
    </x:row>
    <x:row r="18" spans="1:13" customFormat="1" ht="19.5" customHeight="1" x14ac:dyDescent="0.3">
      <x:c r="A18" s="221" t="s">
        <x:v>118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6" t="s"/>
    </x:row>
    <x:row r="19" spans="1:13" customFormat="1" ht="19.5" customHeight="1" x14ac:dyDescent="0.3">
      <x:c r="A19" s="221" t="s">
        <x:v>119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6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6" t="s"/>
    </x:row>
    <x:row r="21" spans="1:13" customFormat="1" ht="19.5" customHeight="1" x14ac:dyDescent="0.3">
      <x:c r="A21" s="221" t="s">
        <x:v>123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6" t="s"/>
    </x:row>
    <x:row r="22" spans="1:13" customFormat="1" ht="19.5" customHeight="1" x14ac:dyDescent="0.3">
      <x:c r="A22" s="221" t="s">
        <x:v>124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121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2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customFormat="1" ht="15" customHeight="1" x14ac:dyDescent="0.3">
      <x:c r="B26" s="54" t="s">
        <x:v>133</x:v>
      </x:c>
      <x:c r="C26" s="25" t="s"/>
      <x:c r="D26" s="55" t="s"/>
      <x:c r="E26" s="447" t="n">
        <x:v>0</x:v>
      </x:c>
      <x:c r="F26" s="54" t="s">
        <x:v>134</x:v>
      </x:c>
      <x:c r="G26" s="55" t="s"/>
      <x:c r="H26" s="448" t="n">
        <x:v>0</x:v>
      </x:c>
      <x:c r="I26" s="94">
        <x:f>IFERROR(ROUND(E26/H26,3),"")</x:f>
      </x:c>
      <x:c r="J26" s="95" t="s"/>
      <x:c r="K26" s="282">
        <x:f>IFERROR((10-I26),"")</x:f>
      </x:c>
    </x:row>
    <x:row r="27" spans="1:12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4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0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6" t="s"/>
      <x:c r="B13" s="450" t="s"/>
      <x:c r="C13" s="450" t="s"/>
      <x:c r="D13" s="450" t="s"/>
      <x:c r="E13" s="450" t="s"/>
      <x:c r="F13" s="450" t="s"/>
      <x:c r="G13" s="450" t="s"/>
      <x:c r="H13" s="450" t="s"/>
      <x:c r="I13" s="450" t="s"/>
      <x:c r="J13" s="450" t="s"/>
      <x:c r="K13" s="450" t="s"/>
      <x:c r="L13" s="368" t="s"/>
    </x:row>
    <x:row r="14" spans="1:16140" customFormat="1" ht="39" customHeight="1" x14ac:dyDescent="0.3">
      <x:c r="A14" s="369" t="s"/>
      <x:c r="B14" s="370" t="s"/>
      <x:c r="C14" s="370" t="s"/>
      <x:c r="D14" s="370" t="s"/>
      <x:c r="E14" s="370" t="s"/>
      <x:c r="F14" s="370" t="s"/>
      <x:c r="G14" s="370" t="s"/>
      <x:c r="H14" s="370" t="s"/>
      <x:c r="I14" s="370" t="s"/>
      <x:c r="J14" s="370" t="s"/>
      <x:c r="K14" s="370" t="s"/>
      <x:c r="L14" s="37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139</x:v>
      </x:c>
      <x:c r="C18" s="54" t="s"/>
      <x:c r="D18" s="55" t="s"/>
      <x:c r="E18" s="44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140</x:v>
      </x:c>
      <x:c r="C19" s="54" t="s"/>
      <x:c r="D19" s="55" t="s"/>
      <x:c r="E19" s="44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4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4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4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4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1"/>
  <x:sheetViews>
    <x:sheetView showZeros="0" topLeftCell="A13" workbookViewId="0"/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149</x:v>
      </x:c>
      <x:c r="B14" s="381" t="s">
        <x:v>150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151</x:v>
      </x:c>
      <x:c r="K14" s="451" t="s"/>
      <x:c r="L14" s="149">
        <x:f>K14*0.3</x:f>
      </x:c>
    </x:row>
    <x:row r="15" spans="1:16141" customFormat="1" ht="69" customHeight="1" thickBot="1" x14ac:dyDescent="0.35">
      <x:c r="A15" s="310" t="s"/>
      <x:c r="B15" s="384" t="s">
        <x:v>152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153</x:v>
      </x:c>
      <x:c r="K15" s="452" t="s"/>
      <x:c r="L15" s="252">
        <x:f>K15*0.25</x:f>
      </x:c>
    </x:row>
    <x:row r="16" spans="1:16141" customFormat="1" ht="64.5" customHeight="1" x14ac:dyDescent="0.3">
      <x:c r="A16" s="250" t="s">
        <x:v>154</x:v>
      </x:c>
      <x:c r="B16" s="375" t="s">
        <x:v>155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s"/>
      <x:c r="L16" s="147">
        <x:f>K16*0.35</x:f>
      </x:c>
    </x:row>
    <x:row r="17" spans="1:16141" customFormat="1" ht="80.25" customHeight="1" x14ac:dyDescent="0.3">
      <x:c r="A17" s="310" t="s"/>
      <x:c r="B17" s="377" t="s">
        <x:v>157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158</x:v>
      </x:c>
      <x:c r="K17" s="454" t="s"/>
      <x:c r="L17" s="145">
        <x:f>K17*0.1</x:f>
      </x:c>
    </x:row>
    <x:row r="18" spans="1:16141" customFormat="1" ht="66.75" customHeight="1" thickBot="1" x14ac:dyDescent="0.35">
      <x:c r="A18" s="374" t="s"/>
      <x:c r="B18" s="379" t="s">
        <x:v>159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s"/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1"/>
  <x:sheetViews>
    <x:sheetView showZeros="0" topLeftCell="A16" workbookViewId="0">
      <x:selection activeCell="L18" sqref="L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137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customFormat="1" ht="59.25" customHeight="1" x14ac:dyDescent="0.3">
      <x:c r="A14" s="250" t="s">
        <x:v>162</x:v>
      </x:c>
      <x:c r="B14" s="381" t="s">
        <x:v>163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</x:row>
    <x:row r="15" spans="1:16141" customFormat="1" ht="60.75" customHeight="1" thickBot="1" x14ac:dyDescent="0.35">
      <x:c r="A15" s="374" t="s"/>
      <x:c r="B15" s="384" t="s">
        <x:v>165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168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169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s="0" customFormat="1" ht="59.25" customHeight="1" thickBot="1" x14ac:dyDescent="0.35">
      <x:c r="A18" s="374" t="s"/>
      <x:c r="B18" s="379" t="s">
        <x:v>171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  <x:c r="WVU18" s="0" t="s"/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1"/>
  <x:sheetViews>
    <x:sheetView showZeros="0" topLeftCell="A7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6141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50" t="s">
        <x:v>162</x:v>
      </x:c>
      <x:c r="B14" s="381" t="s">
        <x:v>172</x:v>
      </x:c>
      <x:c r="C14" s="382" t="s"/>
      <x:c r="D14" s="382" t="s"/>
      <x:c r="E14" s="382" t="s"/>
      <x:c r="F14" s="382" t="s"/>
      <x:c r="G14" s="382" t="s"/>
      <x:c r="H14" s="382" t="s"/>
      <x:c r="I14" s="383" t="s"/>
      <x:c r="J14" s="18" t="s">
        <x:v>164</x:v>
      </x:c>
      <x:c r="K14" s="451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74" t="s"/>
      <x:c r="B15" s="384" t="s">
        <x:v>173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166</x:v>
      </x:c>
      <x:c r="K15" s="452" t="n">
        <x:v>0</x:v>
      </x:c>
      <x:c r="L15" s="252">
        <x:f>K15*0.15</x:f>
      </x:c>
    </x:row>
    <x:row r="16" spans="1:16141" customFormat="1" ht="85.5" customHeight="1" x14ac:dyDescent="0.3">
      <x:c r="A16" s="250" t="s">
        <x:v>167</x:v>
      </x:c>
      <x:c r="B16" s="375" t="s">
        <x:v>174</x:v>
      </x:c>
      <x:c r="C16" s="376" t="s"/>
      <x:c r="D16" s="376" t="s"/>
      <x:c r="E16" s="376" t="s"/>
      <x:c r="F16" s="376" t="s"/>
      <x:c r="G16" s="376" t="s"/>
      <x:c r="H16" s="376" t="s"/>
      <x:c r="I16" s="376" t="s"/>
      <x:c r="J16" s="18" t="s">
        <x:v>156</x:v>
      </x:c>
      <x:c r="K16" s="453" t="n">
        <x:v>0</x:v>
      </x:c>
      <x:c r="L16" s="147">
        <x:f>K16*0.35</x:f>
      </x:c>
    </x:row>
    <x:row r="17" spans="1:16141" customFormat="1" ht="72" customHeight="1" x14ac:dyDescent="0.3">
      <x:c r="A17" s="310" t="s"/>
      <x:c r="B17" s="377" t="s">
        <x:v>175</x:v>
      </x:c>
      <x:c r="C17" s="378" t="s"/>
      <x:c r="D17" s="378" t="s"/>
      <x:c r="E17" s="378" t="s"/>
      <x:c r="F17" s="378" t="s"/>
      <x:c r="G17" s="378" t="s"/>
      <x:c r="H17" s="378" t="s"/>
      <x:c r="I17" s="378" t="s"/>
      <x:c r="J17" s="19" t="s">
        <x:v>170</x:v>
      </x:c>
      <x:c r="K17" s="454" t="n">
        <x:v>0</x:v>
      </x:c>
      <x:c r="L17" s="145">
        <x:f>K17*0.3</x:f>
      </x:c>
    </x:row>
    <x:row r="18" spans="1:16141" customFormat="1" ht="59.25" customHeight="1" thickBot="1" x14ac:dyDescent="0.35">
      <x:c r="A18" s="374" t="s"/>
      <x:c r="B18" s="379" t="s">
        <x:v>176</x:v>
      </x:c>
      <x:c r="C18" s="380" t="s"/>
      <x:c r="D18" s="380" t="s"/>
      <x:c r="E18" s="380" t="s"/>
      <x:c r="F18" s="380" t="s"/>
      <x:c r="G18" s="380" t="s"/>
      <x:c r="H18" s="380" t="s"/>
      <x:c r="I18" s="380" t="s"/>
      <x:c r="J18" s="20" t="s">
        <x:v>160</x:v>
      </x:c>
      <x:c r="K18" s="283" t="n">
        <x:v>0</x:v>
      </x:c>
      <x:c r="L18" s="251">
        <x:f>K18*0</x:f>
      </x:c>
    </x:row>
    <x:row r="19" spans="1:16141" customFormat="1" ht="18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53">
        <x:f>SUM(L14:L18)</x:f>
      </x:c>
      <x:c r="M19" s="0" t="s"/>
    </x:row>
    <x:row r="20" spans="1:16141" customFormat="1" ht="7.5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0" t="s"/>
      <x:c r="M20" s="0" t="s"/>
    </x:row>
    <x:row r="21" spans="1:16141" customFormat="1" ht="18" customHeight="1" x14ac:dyDescent="0.35">
      <x:c r="A21" s="0" t="s"/>
      <x:c r="B21" s="54" t="s">
        <x:v>132</x:v>
      </x:c>
      <x:c r="C21" s="55" t="s"/>
      <x:c r="D21" s="25" t="s"/>
      <x:c r="E21" s="25" t="s"/>
      <x:c r="F21" s="25" t="s"/>
      <x:c r="G21" s="25" t="s"/>
      <x:c r="H21" s="25" t="s"/>
      <x:c r="I21" s="25" t="s"/>
      <x:c r="J21" s="25" t="s"/>
      <x:c r="K21" s="25" t="s"/>
      <x:c r="L21" s="449" t="s"/>
      <x:c r="M21" s="0" t="s"/>
    </x:row>
    <x:row r="22" spans="1:16141" customFormat="1" ht="7.5" customHeight="1" thickBot="1" x14ac:dyDescent="0.35"/>
    <x:row r="23" spans="1:16141" customFormat="1" ht="18.75" customHeight="1" thickBot="1" x14ac:dyDescent="0.35">
      <x:c r="I23" s="22" t="s">
        <x:v>161</x:v>
      </x:c>
      <x:c r="J23" s="23" t="s"/>
      <x:c r="K23" s="23" t="s"/>
      <x:c r="L23" s="57">
        <x:f>SUM(L14:L18)-L21</x:f>
      </x:c>
    </x:row>
    <x:row r="24" spans="1:16141" customFormat="1" ht="18.75" customHeight="1" x14ac:dyDescent="0.3"/>
    <x:row r="25" spans="1:16141" customFormat="1" ht="21.75" customHeight="1" x14ac:dyDescent="0.3"/>
    <x:row r="26" spans="1:16141" customFormat="1" ht="18" customHeight="1" x14ac:dyDescent="0.3"/>
    <x:row r="27" spans="1:16141" customFormat="1" ht="18" customHeight="1" x14ac:dyDescent="0.3">
      <x:c r="A27" s="2" t="s">
        <x:v>97</x:v>
      </x:c>
      <x:c r="B27" s="29" t="s"/>
      <x:c r="C27" s="29" t="s"/>
      <x:c r="D27" s="29" t="s"/>
      <x:c r="E27" s="29" t="s"/>
      <x:c r="H27" s="2" t="s">
        <x:v>113</x:v>
      </x:c>
      <x:c r="I27" s="2" t="s"/>
      <x:c r="J27" s="2" t="s"/>
      <x:c r="K27" s="2" t="s"/>
      <x:c r="L27" s="2" t="s"/>
    </x:row>
    <x:row r="28" spans="1:16141" customFormat="1" ht="18" customHeight="1" x14ac:dyDescent="0.3"/>
    <x:row r="29" spans="1:16141" customFormat="1" ht="18" customHeight="1" x14ac:dyDescent="0.3"/>
    <x:row r="30" spans="1:16141" x14ac:dyDescent="0.3">
      <x:c r="F30" s="47" t="s"/>
      <x:c r="H30" s="42" t="s"/>
      <x:c r="I30" s="42" t="s"/>
      <x:c r="J30" s="48" t="s"/>
      <x:c r="K30" s="38" t="s"/>
      <x:c r="L30" s="49" t="s"/>
    </x:row>
    <x:row r="31" spans="1:16141" x14ac:dyDescent="0.3">
      <x:c r="F31" s="47" t="s"/>
      <x:c r="H31" s="42" t="s"/>
      <x:c r="I31" s="42" t="s"/>
      <x:c r="J31" s="48" t="s"/>
      <x:c r="K31" s="38" t="s"/>
      <x:c r="L31" s="49" t="s"/>
    </x:row>
  </x:sheetData>
  <x:mergeCells count="12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8"/>
    <x:mergeCell ref="B16:I16"/>
    <x:mergeCell ref="B17:I17"/>
    <x:mergeCell ref="B18:I18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16" workbookViewId="0">
      <x:selection activeCell="A19" sqref="A19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177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178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</x:row>
    <x:row r="10" spans="1:18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178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5" t="s">
        <x:v>179</x:v>
      </x:c>
      <x:c r="B15" s="386" t="s"/>
      <x:c r="C15" s="386" t="s"/>
      <x:c r="D15" s="386" t="s"/>
      <x:c r="E15" s="386" t="s"/>
      <x:c r="F15" s="387" t="s"/>
      <x:c r="G15" s="33" t="s"/>
      <x:c r="H15" s="33" t="s"/>
      <x:c r="I15" s="11" t="s"/>
      <x:c r="J15" s="11" t="s"/>
      <x:c r="K15" s="36" t="s"/>
      <x:c r="L15" s="446" t="s"/>
    </x:row>
    <x:row r="16" spans="1:18" customFormat="1" ht="30" customHeight="1" x14ac:dyDescent="0.3">
      <x:c r="A16" s="385" t="s">
        <x:v>180</x:v>
      </x:c>
      <x:c r="B16" s="386" t="s"/>
      <x:c r="C16" s="386" t="s"/>
      <x:c r="D16" s="386" t="s"/>
      <x:c r="E16" s="386" t="s"/>
      <x:c r="F16" s="387" t="s"/>
      <x:c r="G16" s="33" t="s"/>
      <x:c r="H16" s="33" t="s"/>
      <x:c r="I16" s="11" t="s"/>
      <x:c r="J16" s="11" t="s"/>
      <x:c r="K16" s="26" t="s"/>
      <x:c r="L16" s="446" t="s"/>
    </x:row>
    <x:row r="17" spans="1:18" customFormat="1" ht="30" customHeight="1" x14ac:dyDescent="0.3">
      <x:c r="A17" s="221" t="s">
        <x:v>181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6" t="s"/>
    </x:row>
    <x:row r="18" spans="1:18" customFormat="1" ht="30" customHeight="1" x14ac:dyDescent="0.3">
      <x:c r="A18" s="221" t="s">
        <x:v>182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6" t="s"/>
    </x:row>
    <x:row r="19" spans="1:18" customFormat="1" ht="30" customHeight="1" x14ac:dyDescent="0.3">
      <x:c r="A19" s="221" t="s">
        <x:v>183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1" t="s">
        <x:v>184</x:v>
      </x:c>
      <x:c r="B21" s="392" t="s"/>
      <x:c r="C21" s="392" t="s"/>
      <x:c r="D21" s="392" t="s"/>
      <x:c r="E21" s="392" t="s"/>
      <x:c r="F21" s="392" t="s"/>
      <x:c r="G21" s="392" t="s"/>
      <x:c r="H21" s="392" t="s"/>
      <x:c r="I21" s="392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5" t="s">
        <x:v>127</x:v>
      </x:c>
      <x:c r="B22" s="456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7" t="s">
        <x:v>185</x:v>
      </x:c>
      <x:c r="B23" s="458" t="s"/>
      <x:c r="C23" s="459" t="s"/>
      <x:c r="D23" s="460" t="s">
        <x:v>144</x:v>
      </x:c>
      <x:c r="E23" s="461" t="s"/>
      <x:c r="F23" s="462" t="s"/>
      <x:c r="G23" s="463" t="s">
        <x:v>186</x:v>
      </x:c>
      <x:c r="H23" s="464">
        <x:f>IFERROR(IF(ROUND(C23/F23,3)&gt;10,10,ROUND(C23/F23,3)),10)</x:f>
      </x:c>
      <x:c r="I23" s="465" t="s">
        <x:v>187</x:v>
      </x:c>
      <x:c r="J23" s="463" t="s">
        <x:v>186</x:v>
      </x:c>
      <x:c r="K23" s="466">
        <x:f>10-H23</x:f>
      </x:c>
      <x:c r="N23" s="134" t="s"/>
      <x:c r="R23" s="133" t="s"/>
    </x:row>
    <x:row r="24" spans="1:18" customFormat="1" ht="20.1" customHeight="1" thickBot="1" x14ac:dyDescent="0.35">
      <x:c r="A24" s="467" t="s">
        <x:v>128</x:v>
      </x:c>
      <x:c r="B24" s="468" t="s"/>
      <x:c r="C24" s="468" t="s"/>
      <x:c r="D24" s="469" t="s"/>
      <x:c r="E24" s="469" t="s"/>
      <x:c r="F24" s="469" t="s"/>
      <x:c r="G24" s="469" t="s"/>
      <x:c r="H24" s="469" t="s"/>
      <x:c r="I24" s="469" t="s"/>
      <x:c r="J24" s="470" t="s"/>
      <x:c r="K24" s="471" t="s"/>
      <x:c r="R24" s="133" t="s"/>
    </x:row>
    <x:row r="25" spans="1:18" customFormat="1" ht="16.35" customHeight="1" thickBot="1" x14ac:dyDescent="0.35">
      <x:c r="A25" s="388" t="s">
        <x:v>188</x:v>
      </x:c>
      <x:c r="B25" s="389" t="s"/>
      <x:c r="C25" s="389" t="s"/>
      <x:c r="D25" s="389" t="s"/>
      <x:c r="E25" s="389" t="s"/>
      <x:c r="F25" s="389" t="s"/>
      <x:c r="G25" s="389" t="s"/>
      <x:c r="H25" s="389" t="s"/>
      <x:c r="I25" s="389" t="s"/>
      <x:c r="J25" s="389" t="s"/>
      <x:c r="K25" s="390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189</x:v>
      </x:c>
      <x:c r="L27" s="472">
        <x:f>SUM(L15:L25)</x:f>
      </x:c>
    </x:row>
    <x:row r="28" spans="1:18" customFormat="1" ht="18.75" customHeight="1" x14ac:dyDescent="0.3">
      <x:c r="L28" s="473" t="s">
        <x:v>190</x:v>
      </x:c>
    </x:row>
    <x:row r="29" spans="1:18" customFormat="1" ht="12" customHeight="1" thickBot="1" x14ac:dyDescent="0.35">
      <x:c r="F29" s="40" t="s"/>
      <x:c r="I29" s="38" t="s"/>
      <x:c r="J29" s="474" t="s"/>
    </x:row>
    <x:row r="30" spans="1:18" customFormat="1" ht="21.75" customHeight="1" thickBot="1" x14ac:dyDescent="0.35">
      <x:c r="H30" s="124" t="s"/>
      <x:c r="I30" s="43" t="s">
        <x:v>191</x:v>
      </x:c>
      <x:c r="J30" s="44" t="s"/>
      <x:c r="K30" s="45" t="s"/>
      <x:c r="L30" s="475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6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6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6" t="s"/>
    </x:row>
    <x:row r="34" spans="1:18" customFormat="1" ht="12.75" customHeight="1" x14ac:dyDescent="0.3">
      <x:c r="A34" s="2" t="s">
        <x:v>97</x:v>
      </x:c>
      <x:c r="B34" s="477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6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1" t="s">
        <x:v>192</x:v>
      </x:c>
      <x:c r="B2" s="401" t="s"/>
      <x:c r="C2" s="401" t="s"/>
      <x:c r="D2" s="401" t="s"/>
      <x:c r="E2" s="401" t="s"/>
      <x:c r="F2" s="401" t="s"/>
      <x:c r="G2" s="401" t="s"/>
      <x:c r="H2" s="401" t="s"/>
      <x:c r="I2" s="401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9" t="s"/>
      <x:c r="D4" s="12" t="s"/>
      <x:c r="E4" s="12" t="s"/>
      <x:c r="F4" s="12" t="s"/>
      <x:c r="G4" s="478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1" t="s"/>
      <x:c r="D5" s="261" t="s"/>
      <x:c r="E5" s="261" t="s"/>
      <x:c r="F5" s="261" t="s"/>
      <x:c r="G5" s="478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61" t="s"/>
      <x:c r="D6" s="261" t="s"/>
      <x:c r="E6" s="261" t="s"/>
      <x:c r="F6" s="261" t="s"/>
      <x:c r="G6" s="479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61" t="s"/>
      <x:c r="D7" s="261" t="s"/>
      <x:c r="E7" s="261" t="s"/>
      <x:c r="F7" s="261" t="s"/>
      <x:c r="G7" s="480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80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61" t="s"/>
      <x:c r="D9" s="261" t="s"/>
      <x:c r="E9" s="261" t="s"/>
      <x:c r="F9" s="261" t="s"/>
      <x:c r="G9" s="480" t="s"/>
      <x:c r="H9" s="479" t="s"/>
      <x:c r="I9" s="479" t="s"/>
      <x:c r="J9" s="479" t="s"/>
      <x:c r="K9" s="479" t="s"/>
    </x:row>
    <x:row r="10" spans="1:16127" customFormat="1" ht="17.1" customHeight="1" x14ac:dyDescent="0.3">
      <x:c r="A10" s="11" t="s">
        <x:v>77</x:v>
      </x:c>
      <x:c r="B10" s="11" t="s"/>
      <x:c r="C10" s="261" t="s"/>
      <x:c r="D10" s="261" t="s"/>
      <x:c r="E10" s="261" t="s"/>
      <x:c r="F10" s="261" t="s"/>
      <x:c r="G10" s="480" t="s"/>
      <x:c r="H10" s="479" t="s"/>
      <x:c r="I10" s="479" t="s"/>
      <x:c r="J10" s="401" t="s"/>
      <x:c r="K10" s="401" t="s"/>
      <x:c r="L10" s="152" t="s"/>
    </x:row>
    <x:row r="11" spans="1:16127" customFormat="1" ht="17.1" customHeight="1" x14ac:dyDescent="0.3">
      <x:c r="H11" s="479" t="s"/>
      <x:c r="I11" s="479" t="s"/>
      <x:c r="J11" s="479" t="s"/>
      <x:c r="K11" s="479" t="s"/>
      <x:c r="L11" s="479" t="s"/>
    </x:row>
    <x:row r="12" spans="1:16127" customFormat="1" ht="17.1" customHeight="1" thickBot="1" x14ac:dyDescent="0.35">
      <x:c r="B12" s="1" t="s">
        <x:v>193</x:v>
      </x:c>
      <x:c r="H12" s="479" t="s"/>
      <x:c r="I12" s="479" t="s"/>
      <x:c r="J12" s="479" t="s"/>
      <x:c r="K12" s="479" t="s"/>
      <x:c r="L12" s="479" t="s"/>
    </x:row>
    <x:row r="13" spans="1:16127" customFormat="1" ht="28.5" customHeight="1" thickBot="1" x14ac:dyDescent="0.35">
      <x:c r="B13" s="255" t="s">
        <x:v>194</x:v>
      </x:c>
      <x:c r="C13" s="256" t="s">
        <x:v>195</x:v>
      </x:c>
      <x:c r="D13" s="257" t="s">
        <x:v>196</x:v>
      </x:c>
      <x:c r="E13" s="407" t="s"/>
      <x:c r="F13" s="256" t="s">
        <x:v>197</x:v>
      </x:c>
      <x:c r="G13" s="256" t="s">
        <x:v>198</x:v>
      </x:c>
      <x:c r="H13" s="257" t="s">
        <x:v>199</x:v>
      </x:c>
      <x:c r="I13" s="258" t="s">
        <x:v>40</x:v>
      </x:c>
      <x:c r="J13" s="410" t="s">
        <x:v>200</x:v>
      </x:c>
      <x:c r="K13" s="411" t="s"/>
      <x:c r="L13" s="479" t="s"/>
    </x:row>
    <x:row r="14" spans="1:16127" customFormat="1" ht="39" customHeight="1" thickBot="1" x14ac:dyDescent="0.35">
      <x:c r="B14" s="481" t="s"/>
      <x:c r="C14" s="482" t="s"/>
      <x:c r="D14" s="483" t="s"/>
      <x:c r="E14" s="484" t="s"/>
      <x:c r="F14" s="482" t="s"/>
      <x:c r="G14" s="482" t="s"/>
      <x:c r="H14" s="483" t="s"/>
      <x:c r="I14" s="278">
        <x:f>SUM(B14:H14)</x:f>
      </x:c>
      <x:c r="J14" s="412">
        <x:f>I14/6</x:f>
      </x:c>
      <x:c r="K14" s="413" t="s"/>
      <x:c r="L14" s="479" t="s"/>
    </x:row>
    <x:row r="15" spans="1:16127" customFormat="1" ht="17.1" customHeight="1" thickBot="1" x14ac:dyDescent="0.35">
      <x:c r="K15" s="17" t="s"/>
      <x:c r="L15" s="479" t="s"/>
    </x:row>
    <x:row r="16" spans="1:16127" customFormat="1" ht="13.15" customHeight="1" thickBot="1" x14ac:dyDescent="0.35">
      <x:c r="K16" s="254" t="s">
        <x:v>148</x:v>
      </x:c>
    </x:row>
    <x:row r="17" spans="1:16127" s="0" customFormat="1" ht="61.9" customHeight="1" thickBot="1" x14ac:dyDescent="0.35">
      <x:c r="A17" s="250" t="s">
        <x:v>201</x:v>
      </x:c>
      <x:c r="B17" s="402" t="s">
        <x:v>202</x:v>
      </x:c>
      <x:c r="C17" s="403" t="s"/>
      <x:c r="D17" s="403" t="s"/>
      <x:c r="E17" s="403" t="s"/>
      <x:c r="F17" s="403" t="s"/>
      <x:c r="G17" s="403" t="s"/>
      <x:c r="H17" s="403" t="s"/>
      <x:c r="I17" s="404" t="s"/>
      <x:c r="J17" s="18" t="s">
        <x:v>203</x:v>
      </x:c>
      <x:c r="K17" s="485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204</x:v>
      </x:c>
      <x:c r="B18" s="375" t="s">
        <x:v>205</x:v>
      </x:c>
      <x:c r="C18" s="376" t="s"/>
      <x:c r="D18" s="376" t="s"/>
      <x:c r="E18" s="376" t="s"/>
      <x:c r="F18" s="376" t="s"/>
      <x:c r="G18" s="376" t="s"/>
      <x:c r="H18" s="376" t="s"/>
      <x:c r="I18" s="376" t="s"/>
      <x:c r="J18" s="18" t="s">
        <x:v>206</x:v>
      </x:c>
      <x:c r="K18" s="453" t="s"/>
      <x:c r="L18" s="147">
        <x:f>K18*0.3</x:f>
      </x:c>
    </x:row>
    <x:row r="19" spans="1:16127" customFormat="1" ht="72" customHeight="1" x14ac:dyDescent="0.3">
      <x:c r="A19" s="310" t="s"/>
      <x:c r="B19" s="377" t="s">
        <x:v>207</x:v>
      </x:c>
      <x:c r="C19" s="378" t="s"/>
      <x:c r="D19" s="378" t="s"/>
      <x:c r="E19" s="378" t="s"/>
      <x:c r="F19" s="378" t="s"/>
      <x:c r="G19" s="378" t="s"/>
      <x:c r="H19" s="378" t="s"/>
      <x:c r="I19" s="378" t="s"/>
      <x:c r="J19" s="19" t="s">
        <x:v>208</x:v>
      </x:c>
      <x:c r="K19" s="454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161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9" t="s"/>
      <x:c r="C27" s="479" t="s"/>
      <x:c r="D27" s="479" t="s"/>
      <x:c r="E27" s="479" t="s"/>
      <x:c r="F27" s="479" t="s"/>
      <x:c r="G27" s="479" t="s"/>
      <x:c r="H27" s="479" t="s"/>
      <x:c r="I27" s="479" t="s"/>
      <x:c r="J27" s="479" t="s"/>
      <x:c r="K27" s="479" t="s"/>
      <x:c r="L27" s="479" t="s"/>
    </x:row>
    <x:row r="28" spans="1:16127" customFormat="1" ht="12.75" customHeight="1" x14ac:dyDescent="0.3">
      <x:c r="A28" s="2" t="s">
        <x:v>97</x:v>
      </x:c>
      <x:c r="B28" s="477" t="s"/>
      <x:c r="C28" s="477" t="s"/>
      <x:c r="D28" s="477" t="s"/>
      <x:c r="E28" s="477" t="s"/>
      <x:c r="F28" s="486" t="s"/>
      <x:c r="G28" s="479" t="s"/>
      <x:c r="H28" s="486" t="s">
        <x:v>113</x:v>
      </x:c>
      <x:c r="I28" s="486" t="s"/>
      <x:c r="J28" s="486" t="s"/>
      <x:c r="K28" s="487" t="s"/>
      <x:c r="L28" s="486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6" t="s"/>
    </x:row>
    <x:row r="32" spans="1:16127" x14ac:dyDescent="0.3">
      <x:c r="F32" s="47" t="s"/>
      <x:c r="H32" s="42" t="s"/>
      <x:c r="I32" s="42" t="s"/>
      <x:c r="J32" s="48" t="s"/>
      <x:c r="K32" s="38" t="s"/>
      <x:c r="L32" s="476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2020-09-28T17:42:46.6058848Z</dcterms:modified>
</coreProperties>
</file>