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74E767C-C213-42BA-8C22-AF8D2F92B39E}" xr6:coauthVersionLast="45" xr6:coauthVersionMax="45" xr10:uidLastSave="{00000000-0000-0000-0000-000000000000}"/>
  <x:bookViews>
    <x:workbookView xWindow="-98" yWindow="-98" windowWidth="21795" windowHeight="13096" tabRatio="966" firstSheet="9" activeTab="9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<x:sst xmlns:x="http://schemas.openxmlformats.org/spreadsheetml/2006/main" count="211" uniqueCount="211">
  <x:si>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</x:si>
  <x:si>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</x:si>
  <x:si>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</x:si>
  <x:si>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</x:si>
  <x:si>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</x:si>
  <x:si>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</x:si>
  <x:si>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</x:si>
  <x:si>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</x:si>
  <x:si>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</x:si>
  <x:si>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</x:si>
  <x:si>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</x:si>
  <x:si>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</x:si>
  <x:si>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</x:si>
  <x:si>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</x:si>
  <x:si>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</x:si>
  <x:si>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</x:si>
  <x:si>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</x:si>
  <x:si>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</x:si>
  <x:si>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</x:si>
  <x:si>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</x:si>
  <x:si>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</x:si>
  <x:si>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</x:si>
  <x:si>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</x:si>
  <x:si>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</x:si>
  <x:si>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</x:si>
  <x:si>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</x:si>
  <x:si>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</x:si>
  <x:si>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</x:si>
  <x:si>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</x:si>
  <x:si>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</x:si>
  <x:si>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</x:si>
  <x:si>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</x:si>
  <x:si>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</x:si>
  <x:si>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</x:si>
  <x:si>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</x:si>
  <x:si>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</x:si>
  <x:si>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</x:si>
  <x:si>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</x:si>
  <x:si>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</x:si>
  <x:si>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</x:si>
  <x:si>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</x:si>
  <x:si>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</x:si>
  <x:si>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</x:si>
  <x:si>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</x:si>
  <x:si>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</x:si>
  <x:si>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</x:si>
  <x:si>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</x:si>
  <x:si>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</x:si>
  <x:si>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</x:si>
  <x:si>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</x:si>
  <x:si>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</x:si>
  <x:si>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</x:si>
  <x:si>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</x:si>
  <x:si>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</x:si>
  <x:si>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</x:si>
  <x:si>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</x:si>
  <x:si>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</x:si>
  <x:si>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id_13109_6_12930_2_A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</x:si>
  <x:si>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</x:si>
  <x:si>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</x:si>
  <x:si>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</x:si>
  <x:si>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</x:si>
  <x:si>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</x:si>
  <x:si>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</x:si>
  <x:si>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</x:si>
  <x:si>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Uppsala</x:t>
  </x:si>
  <x:si>
    <x:t>Moment</x:t>
  </x:si>
  <x:si>
    <x:t>Kür</x:t>
  </x:si>
  <x:si>
    <x:t>Voltigör:</x:t>
  </x:si>
  <x:si>
    <x:t>Nora Sandberg Müller</x:t>
  </x:si>
  <x:si>
    <x:t>Klubb:</x:t>
  </x:si>
  <x:si>
    <x:t>Föreningen Uppsala Voltige</x:t>
  </x:si>
  <x:si>
    <x:t>Arm nr</x:t>
  </x:si>
  <x:si>
    <x:t>Nation:</x:t>
  </x:si>
  <x:si>
    <x:t>SE</x:t>
  </x:si>
  <x:si>
    <x:t>Häst:</x:t>
  </x:si>
  <x:si>
    <x:t>Monte Cassino af Wasbek</x:t>
  </x:si>
  <x:si>
    <x:t>Linförare:</x:t>
  </x:si>
  <x:si>
    <x:t>Erika Sohlberg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</x:si>
  <x:si>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</x:si>
  <x:si>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</x:si>
  <x:si>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</x:si>
  <x:si>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</x:si>
  <x:si>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</x:si>
  <x:si>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</x:si>
  <x:si>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</x:si>
  <x:si>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</x:si>
  <x:si>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</x:si>
  <x:si>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</x:si>
  <x:si>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</x:si>
  <x:si>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</x:si>
  <x:si>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</x:si>
  <x:si>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</x:si>
  <x:si>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</x:si>
  <x:si>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</x:si>
  <x:si>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</x:si>
  <x:si>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</x:si>
  <x:si>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</x:si>
  <x:si>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Torssander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</x:si>
  <x:si>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</x:si>
  <x:si>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</x:si>
  <x:si>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</x:si>
  <x:si>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</x:si>
  <x:si>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</x:si>
  <x:si>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</x:si>
  <x:si>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</x:si>
  <x:si>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</x:si>
  <x:si>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</x:si>
  <x:si>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</x:si>
  <x:si>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</x:si>
  <x:si>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</x:si>
  <x:si>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</x:si>
  <x:si>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</x:si>
  <x:si>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</x:si>
  <x:si>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</x:si>
  <x:si>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</x:si>
  <x:si>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</x:si>
  <x:si>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</x:si>
  <x:si>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</x:si>
  <x:si>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</x:si>
  <x:si>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</x:si>
  <x:si>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</x:si>
  <x:si>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</x:si>
  <x:si>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</x:si>
  <x:si>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</x:si>
  <x:si>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</x:si>
  <x:si>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</x:si>
  <x:si>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</x:si>
  <x:si>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</x:si>
  <x:si>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</x:si>
  <x:si>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</x:si>
  <x:si>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</x:si>
  <x:si>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</x:si>
  <x:si>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</x:si>
  <x:si>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id_13109_6_12930_2_B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</x:si>
  <x:si>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</x:si>
  <x:si>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</x:si>
  <x:si>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</x:si>
  <x:si>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</x:si>
  <x:si>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</x:si>
  <x:si>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</x:si>
  <x:si>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</x:si>
  <x:si>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</x:si>
  <x:si>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</x:si>
  <x:si>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Susanne Sturesson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</x:si>
  <x:si>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</x:si>
  <x:si>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</x:si>
  <x:si>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</x:si>
  <x:si>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</x:si>
  <x:si>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</x:si>
  <x:si>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</x:si>
  <x:si>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</x:si>
  <x:si>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</x:si>
  <x:si>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</x:si>
  <x:si>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</x:si>
  <x:si>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</x:si>
  <x:si>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</x:si>
  <x:si>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</x:si>
  <x:si>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</x:si>
  <x:si>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</x:si>
  <x:si>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</x:si>
  <x:si>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id_13109_6_12930_2_C</x:t>
  </x:si>
  <x:si>
    <x:t>C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</x:si>
  <x:si>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</x:si>
  <x:si>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</x:si>
  <x:si>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</x:si>
  <x:si>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</x:si>
  <x:si>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</x:si>
  <x:si>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</x:si>
  <x:si>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</x:si>
  <x:si>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</x:si>
  <x:si>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</x:si>
  <x:si>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</x:si>
  <x:si>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Carina Ingelsson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</x:si>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</x:sst>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00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3">
        <x:v>44366</x:v>
      </x:c>
      <x:c r="D3" s="303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2" t="s">
        <x:v>65</x:v>
      </x:c>
      <x:c r="D4" s="302" t="s"/>
      <x:c r="E4" s="302" t="s"/>
      <x:c r="F4" s="302" t="s"/>
      <x:c r="H4" s="13" t="s"/>
      <x:c r="I4" s="14" t="s">
        <x:v>66</x:v>
      </x:c>
      <x:c r="J4" s="17" t="s"/>
      <x:c r="K4" s="16" t="s"/>
      <x:c r="L4" s="28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2" t="s">
        <x:v>69</x:v>
      </x:c>
      <x:c r="D5" s="302" t="s"/>
      <x:c r="E5" s="302" t="s"/>
      <x:c r="F5" s="30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6" t="s">
        <x:v>71</x:v>
      </x:c>
      <x:c r="D6" s="286" t="s"/>
      <x:c r="E6" s="286" t="s"/>
      <x:c r="F6" s="286" t="s"/>
      <x:c r="J6" s="22" t="s">
        <x:v>72</x:v>
      </x:c>
      <x:c r="K6" s="31" t="s"/>
      <x:c r="L6" s="287" t="s"/>
    </x:row>
    <x:row r="7" spans="1:21" customFormat="1" ht="17.2" customHeight="1" x14ac:dyDescent="0.3">
      <x:c r="A7" s="2" t="s">
        <x:v>73</x:v>
      </x:c>
      <x:c r="B7" s="2" t="s"/>
      <x:c r="C7" s="302" t="s">
        <x:v>74</x:v>
      </x:c>
      <x:c r="D7" s="302" t="s"/>
      <x:c r="E7" s="302" t="s"/>
      <x:c r="F7" s="302" t="s"/>
      <x:c r="K7" s="30" t="s"/>
      <x:c r="L7" s="418" t="s"/>
    </x:row>
    <x:row r="8" spans="1:21" customFormat="1" ht="17.2" customHeight="1" x14ac:dyDescent="0.3">
      <x:c r="A8" s="11" t="s">
        <x:v>75</x:v>
      </x:c>
      <x:c r="B8" s="11" t="s"/>
      <x:c r="C8" s="302" t="s">
        <x:v>76</x:v>
      </x:c>
      <x:c r="D8" s="302" t="s"/>
      <x:c r="E8" s="302" t="s"/>
      <x:c r="F8" s="302" t="s"/>
      <x:c r="K8" s="30" t="s"/>
    </x:row>
    <x:row r="9" spans="1:21" customFormat="1" ht="17.2" customHeight="1" x14ac:dyDescent="0.3">
      <x:c r="A9" s="11" t="s">
        <x:v>77</x:v>
      </x:c>
      <x:c r="B9" s="11" t="s"/>
      <x:c r="C9" s="302" t="s">
        <x:v>78</x:v>
      </x:c>
      <x:c r="D9" s="302" t="s"/>
      <x:c r="E9" s="302" t="s"/>
      <x:c r="F9" s="302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04" t="s">
        <x:v>79</x:v>
      </x:c>
      <x:c r="I11" s="305" t="s"/>
      <x:c r="J11" s="306" t="s">
        <x:v>80</x:v>
      </x:c>
      <x:c r="K11" s="307" t="s"/>
      <x:c r="L11" s="308" t="s"/>
    </x:row>
    <x:row r="12" spans="1:21" customFormat="1" ht="34.5" customHeight="1" x14ac:dyDescent="0.3">
      <x:c r="A12" s="250" t="s">
        <x:v>81</x:v>
      </x:c>
      <x:c r="B12" s="313" t="s">
        <x:v>82</x:v>
      </x:c>
      <x:c r="C12" s="314" t="s"/>
      <x:c r="D12" s="314" t="s"/>
      <x:c r="E12" s="314" t="s"/>
      <x:c r="F12" s="314" t="s"/>
      <x:c r="G12" s="314" t="s"/>
      <x:c r="H12" s="419" t="s"/>
      <x:c r="I12" s="420" t="s"/>
      <x:c r="J12" s="323" t="s">
        <x:v>83</x:v>
      </x:c>
      <x:c r="K12" s="421">
        <x:f>SUM(B17:G17)/6</x:f>
      </x:c>
      <x:c r="L12" s="329">
        <x:f>ROUND(K12*0.6,3)</x:f>
      </x:c>
    </x:row>
    <x:row r="13" spans="1:21" customFormat="1" ht="31.5" customHeight="1" x14ac:dyDescent="0.3">
      <x:c r="A13" s="310" t="s"/>
      <x:c r="B13" s="315" t="s"/>
      <x:c r="C13" s="316" t="s"/>
      <x:c r="D13" s="316" t="s"/>
      <x:c r="E13" s="316" t="s"/>
      <x:c r="F13" s="316" t="s"/>
      <x:c r="G13" s="316" t="s"/>
      <x:c r="H13" s="422" t="s"/>
      <x:c r="I13" s="423" t="s"/>
      <x:c r="J13" s="324" t="s"/>
      <x:c r="K13" s="424" t="s"/>
      <x:c r="L13" s="330" t="s"/>
    </x:row>
    <x:row r="14" spans="1:21" customFormat="1" ht="38.25" customHeight="1" x14ac:dyDescent="0.3">
      <x:c r="A14" s="310" t="s"/>
      <x:c r="B14" s="315" t="s"/>
      <x:c r="C14" s="316" t="s"/>
      <x:c r="D14" s="316" t="s"/>
      <x:c r="E14" s="316" t="s"/>
      <x:c r="F14" s="316" t="s"/>
      <x:c r="G14" s="316" t="s"/>
      <x:c r="H14" s="422" t="s"/>
      <x:c r="I14" s="423" t="s"/>
      <x:c r="J14" s="324" t="s"/>
      <x:c r="K14" s="424" t="s"/>
      <x:c r="L14" s="330" t="s"/>
    </x:row>
    <x:row r="15" spans="1:21" customFormat="1" ht="70.5" customHeight="1" thickBot="1" x14ac:dyDescent="0.35">
      <x:c r="A15" s="310" t="s"/>
      <x:c r="B15" s="315" t="s"/>
      <x:c r="C15" s="316" t="s"/>
      <x:c r="D15" s="316" t="s"/>
      <x:c r="E15" s="316" t="s"/>
      <x:c r="F15" s="316" t="s"/>
      <x:c r="G15" s="316" t="s"/>
      <x:c r="H15" s="422" t="s"/>
      <x:c r="I15" s="423" t="s"/>
      <x:c r="J15" s="324" t="s"/>
      <x:c r="K15" s="424" t="s"/>
      <x:c r="L15" s="330" t="s"/>
    </x:row>
    <x:row r="16" spans="1:21" customFormat="1" ht="29" customHeight="1" thickBot="1" x14ac:dyDescent="0.4">
      <x:c r="A16" s="311" t="s"/>
      <x:c r="B16" s="291" t="s">
        <x:v>84</x:v>
      </x:c>
      <x:c r="C16" s="291" t="s">
        <x:v>85</x:v>
      </x:c>
      <x:c r="D16" s="291" t="s">
        <x:v>86</x:v>
      </x:c>
      <x:c r="E16" s="291" t="s">
        <x:v>87</x:v>
      </x:c>
      <x:c r="F16" s="291" t="s">
        <x:v>88</x:v>
      </x:c>
      <x:c r="G16" s="425" t="s">
        <x:v>89</x:v>
      </x:c>
      <x:c r="H16" s="422" t="s"/>
      <x:c r="I16" s="423" t="s"/>
      <x:c r="J16" s="324" t="s"/>
      <x:c r="K16" s="424" t="s"/>
      <x:c r="L16" s="330" t="s"/>
    </x:row>
    <x:row r="17" spans="1:21" s="0" customFormat="1" ht="30" customHeight="1" thickBot="1" x14ac:dyDescent="0.35">
      <x:c r="A17" s="312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25" t="s"/>
      <x:c r="K17" s="431" t="s"/>
      <x:c r="L17" s="331" t="s"/>
      <x:c r="M17" s="0" t="s"/>
      <x:c r="U17" s="0" t="s"/>
    </x:row>
    <x:row r="18" spans="1:21" customFormat="1" ht="47.25" customHeight="1" x14ac:dyDescent="0.3">
      <x:c r="A18" s="334" t="s">
        <x:v>90</x:v>
      </x:c>
      <x:c r="B18" s="432" t="s">
        <x:v>91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46" t="s">
        <x:v>92</x:v>
      </x:c>
      <x:c r="K18" s="434" t="n">
        <x:v>0</x:v>
      </x:c>
      <x:c r="L18" s="329">
        <x:f>IF(K18-K21 &gt;=0, (ROUND((K18-K21)*0.25,3)),0.00000000001)</x:f>
      </x:c>
    </x:row>
    <x:row r="19" spans="1:21" customFormat="1" ht="18.75" customHeight="1" x14ac:dyDescent="0.3">
      <x:c r="A19" s="335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47" t="s"/>
      <x:c r="K19" s="438" t="s"/>
      <x:c r="L19" s="330" t="s"/>
    </x:row>
    <x:row r="20" spans="1:21" customFormat="1" ht="13.5" customHeight="1" thickBot="1" x14ac:dyDescent="0.35">
      <x:c r="A20" s="335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47" t="s"/>
      <x:c r="K20" s="438" t="s"/>
      <x:c r="L20" s="330" t="s"/>
    </x:row>
    <x:row r="21" spans="1:21" customFormat="1" ht="28.25" customHeight="1" thickBot="1" x14ac:dyDescent="0.35">
      <x:c r="A21" s="336" t="s"/>
      <x:c r="B21" s="440" t="s">
        <x:v>93</x:v>
      </x:c>
      <x:c r="C21" s="441" t="n">
        <x:v>0</x:v>
      </x:c>
      <x:c r="D21" s="441" t="s"/>
      <x:c r="E21" s="441" t="s"/>
      <x:c r="F21" s="441" t="s"/>
      <x:c r="G21" s="441" t="s"/>
      <x:c r="H21" s="348" t="s"/>
      <x:c r="I21" s="442" t="s"/>
      <x:c r="J21" s="348" t="s"/>
      <x:c r="K21" s="443">
        <x:f>SUM(C21:G21)</x:f>
      </x:c>
      <x:c r="L21" s="351" t="s"/>
    </x:row>
    <x:row r="22" spans="1:21" customFormat="1" ht="87.5" customHeight="1" thickBot="1" x14ac:dyDescent="0.35">
      <x:c r="A22" s="334" t="s">
        <x:v>94</x:v>
      </x:c>
      <x:c r="B22" s="432" t="s">
        <x:v>95</x:v>
      </x:c>
      <x:c r="C22" s="352" t="s"/>
      <x:c r="D22" s="352" t="s"/>
      <x:c r="E22" s="352" t="s"/>
      <x:c r="F22" s="352" t="s"/>
      <x:c r="G22" s="353" t="s"/>
      <x:c r="H22" s="354" t="s"/>
      <x:c r="I22" s="355" t="s"/>
      <x:c r="J22" s="324" t="s">
        <x:v>96</x:v>
      </x:c>
      <x:c r="K22" s="444" t="n">
        <x:v>0</x:v>
      </x:c>
      <x:c r="L22" s="330">
        <x:f>IF((K22-K23)&gt;=0,(ROUND((K22-K23)*0.15,3)),0.000000001)</x:f>
      </x:c>
    </x:row>
    <x:row r="23" spans="1:21" customFormat="1" ht="28.25" customHeight="1" thickBot="1" x14ac:dyDescent="0.35">
      <x:c r="A23" s="336" t="s"/>
      <x:c r="B23" s="445" t="s">
        <x:v>93</x:v>
      </x:c>
      <x:c r="C23" s="441" t="n">
        <x:v>0</x:v>
      </x:c>
      <x:c r="D23" s="441" t="n">
        <x:v>0</x:v>
      </x:c>
      <x:c r="E23" s="441" t="n">
        <x:v>0</x:v>
      </x:c>
      <x:c r="F23" s="441" t="s"/>
      <x:c r="G23" s="441" t="s"/>
      <x:c r="H23" s="356" t="s"/>
      <x:c r="I23" s="357" t="s"/>
      <x:c r="J23" s="358" t="s"/>
      <x:c r="K23" s="443">
        <x:f>SUM(C23:G23)</x:f>
      </x:c>
      <x:c r="L23" s="35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2">
        <x:f>SUM(L12:L22)</x:f>
      </x:c>
      <x:c r="L25" s="333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301" t="s">
        <x:v>98</x:v>
      </x:c>
      <x:c r="D29" s="301" t="s"/>
      <x:c r="E29" s="301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1" t="s"/>
      <x:c r="D8" s="261" t="s"/>
      <x:c r="E8" s="261" t="s"/>
      <x:c r="F8" s="261" t="s"/>
    </x:row>
    <x:row r="9" spans="1:14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4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5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5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5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5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15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15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15" customFormat="1" ht="20.1" customHeight="1" x14ac:dyDescent="0.3">
      <x:c r="A18" s="221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15" customFormat="1" ht="20.1" customHeight="1" x14ac:dyDescent="0.3">
      <x:c r="A19" s="221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15" customFormat="1" ht="20.1" customHeight="1" x14ac:dyDescent="0.3">
      <x:c r="A20" s="221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15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15" customFormat="1" ht="20.1" customHeight="1" x14ac:dyDescent="0.3">
      <x:c r="A22" s="221" t="s">
        <x:v>118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5" customFormat="1" ht="18.75" customHeight="1" x14ac:dyDescent="0.3">
      <x:c r="K25" s="38" t="s">
        <x:v>119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120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121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2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2" customFormat="1" ht="33.75" customHeight="1" x14ac:dyDescent="0.3"/>
    <x:row r="12" spans="1:12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126</x:v>
      </x:c>
    </x:row>
    <x:row r="17" spans="1:12" customFormat="1" ht="15" customHeight="1" thickBot="1" x14ac:dyDescent="0.35">
      <x:c r="H17" s="176" t="s"/>
      <x:c r="I17" s="71" t="s"/>
      <x:c r="K17" s="177" t="s">
        <x:v>127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128</x:v>
      </x:c>
    </x:row>
    <x:row r="25" spans="1:12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130</x:v>
      </x:c>
      <x:c r="C26" s="25" t="s"/>
      <x:c r="D26" s="55" t="s"/>
      <x:c r="E26" s="447" t="n">
        <x:v>0</x:v>
      </x:c>
      <x:c r="F26" s="54" t="s">
        <x:v>131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125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132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133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134</x:v>
      </x:c>
    </x:row>
    <x:row r="2" spans="1:16140" customFormat="1" ht="22.5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n">
        <x:v>3</x:v>
      </x:c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9">
        <x:v>44366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61" t="s">
        <x:v>65</x:v>
      </x:c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61" t="s">
        <x:v>69</x:v>
      </x:c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>
        <x:v>71</x:v>
      </x:c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18" t="s"/>
    </x:row>
    <x:row r="9" spans="1:16140" customFormat="1" ht="17.1" customHeight="1" x14ac:dyDescent="0.3">
      <x:c r="A9" s="11" t="s">
        <x:v>75</x:v>
      </x:c>
      <x:c r="B9" s="11" t="s"/>
      <x:c r="C9" s="261" t="s">
        <x:v>76</x:v>
      </x:c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>
        <x:v>78</x:v>
      </x:c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47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>
        <x:v>144</x:v>
      </x:c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47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148</x:v>
      </x:c>
      <x:c r="B14" s="381" t="s">
        <x:v>149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150</x:v>
      </x:c>
      <x:c r="K14" s="451" t="s"/>
      <x:c r="L14" s="149">
        <x:f>K14*0.3</x:f>
      </x:c>
    </x:row>
    <x:row r="15" spans="1:16141" customFormat="1" ht="69" customHeight="1" thickBot="1" x14ac:dyDescent="0.35">
      <x:c r="A15" s="310" t="s"/>
      <x:c r="B15" s="384" t="s">
        <x:v>151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152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153</x:v>
      </x:c>
      <x:c r="B16" s="375" t="s">
        <x:v>154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155</x:v>
      </x:c>
      <x:c r="K16" s="453" t="s"/>
      <x:c r="L16" s="147">
        <x:f>K16*0.35</x:f>
      </x:c>
    </x:row>
    <x:row r="17" spans="1:16141" customFormat="1" ht="80.25" customHeight="1" x14ac:dyDescent="0.3">
      <x:c r="A17" s="310" t="s"/>
      <x:c r="B17" s="377" t="s">
        <x:v>156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157</x:v>
      </x:c>
      <x:c r="K17" s="454" t="s"/>
      <x:c r="L17" s="145">
        <x:f>K17*0.1</x:f>
      </x:c>
    </x:row>
    <x:row r="18" spans="1:16141" customFormat="1" ht="66.75" customHeight="1" thickBot="1" x14ac:dyDescent="0.35">
      <x:c r="A18" s="374" t="s"/>
      <x:c r="B18" s="379" t="s">
        <x:v>158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159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161</x:v>
      </x:c>
    </x:row>
    <x:row r="2" spans="1:16141" customFormat="1" ht="24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n">
        <x:v>3</x:v>
      </x:c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>
        <x:v>162</x:v>
      </x:c>
    </x:row>
    <x:row r="4" spans="1:16141" customFormat="1" ht="24" customHeight="1" thickBot="1" x14ac:dyDescent="0.35">
      <x:c r="A4" s="2" t="s">
        <x:v>61</x:v>
      </x:c>
      <x:c r="B4" s="2" t="s"/>
      <x:c r="C4" s="259">
        <x:v>44366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61" t="s">
        <x:v>65</x:v>
      </x:c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61" t="s">
        <x:v>69</x:v>
      </x:c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>
        <x:v>71</x:v>
      </x:c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18" t="s"/>
    </x:row>
    <x:row r="9" spans="1:16141" customFormat="1" ht="17.1" customHeight="1" x14ac:dyDescent="0.3">
      <x:c r="A9" s="11" t="s">
        <x:v>75</x:v>
      </x:c>
      <x:c r="B9" s="11" t="s"/>
      <x:c r="C9" s="261" t="s">
        <x:v>76</x:v>
      </x:c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>
        <x:v>78</x:v>
      </x:c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163</x:v>
      </x:c>
      <x:c r="B14" s="381" t="s">
        <x:v>164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165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74" t="s"/>
      <x:c r="B15" s="384" t="s">
        <x:v>166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167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168</x:v>
      </x:c>
      <x:c r="B16" s="375" t="s">
        <x:v>169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155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170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171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74" t="s"/>
      <x:c r="B18" s="379" t="s">
        <x:v>172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159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>
        <x:v>173</x:v>
      </x:c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s="0" customFormat="1" ht="59.25" customHeight="1" x14ac:dyDescent="0.3">
      <x:c r="A14" s="250" t="s">
        <x:v>163</x:v>
      </x:c>
      <x:c r="B14" s="381" t="s">
        <x:v>174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165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74" t="s"/>
      <x:c r="B15" s="384" t="s">
        <x:v>175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167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168</x:v>
      </x:c>
      <x:c r="B16" s="375" t="s">
        <x:v>176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155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177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171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74" t="s"/>
      <x:c r="B18" s="379" t="s">
        <x:v>178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159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180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85" t="s">
        <x:v>181</x:v>
      </x:c>
      <x:c r="B15" s="386" t="s"/>
      <x:c r="C15" s="386" t="s"/>
      <x:c r="D15" s="386" t="s"/>
      <x:c r="E15" s="386" t="s"/>
      <x:c r="F15" s="387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85" t="s">
        <x:v>182</x:v>
      </x:c>
      <x:c r="B16" s="386" t="s"/>
      <x:c r="C16" s="386" t="s"/>
      <x:c r="D16" s="386" t="s"/>
      <x:c r="E16" s="386" t="s"/>
      <x:c r="F16" s="387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183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184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185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1" t="s">
        <x:v>186</x:v>
      </x:c>
      <x:c r="B21" s="392" t="s"/>
      <x:c r="C21" s="392" t="s"/>
      <x:c r="D21" s="392" t="s"/>
      <x:c r="E21" s="392" t="s"/>
      <x:c r="F21" s="392" t="s"/>
      <x:c r="G21" s="392" t="s"/>
      <x:c r="H21" s="392" t="s"/>
      <x:c r="I21" s="392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124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187</x:v>
      </x:c>
      <x:c r="B23" s="458" t="s"/>
      <x:c r="C23" s="459" t="s"/>
      <x:c r="D23" s="460" t="s">
        <x:v>142</x:v>
      </x:c>
      <x:c r="E23" s="461" t="s"/>
      <x:c r="F23" s="462" t="s"/>
      <x:c r="G23" s="463" t="s">
        <x:v>188</x:v>
      </x:c>
      <x:c r="H23" s="464">
        <x:f>IFERROR(IF(ROUND(C23/F23,3)&gt;10,10,ROUND(C23/F23,3)),10)</x:f>
      </x:c>
      <x:c r="I23" s="465" t="s">
        <x:v>189</x:v>
      </x:c>
      <x:c r="J23" s="463" t="s">
        <x:v>188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125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8" t="s">
        <x:v>190</x:v>
      </x:c>
      <x:c r="B25" s="389" t="s"/>
      <x:c r="C25" s="389" t="s"/>
      <x:c r="D25" s="389" t="s"/>
      <x:c r="E25" s="389" t="s"/>
      <x:c r="F25" s="389" t="s"/>
      <x:c r="G25" s="389" t="s"/>
      <x:c r="H25" s="389" t="s"/>
      <x:c r="I25" s="389" t="s"/>
      <x:c r="J25" s="389" t="s"/>
      <x:c r="K25" s="390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191</x:v>
      </x:c>
      <x:c r="L27" s="472">
        <x:f>SUM(L15:L25)</x:f>
      </x:c>
    </x:row>
    <x:row r="28" spans="1:18" customFormat="1" ht="18.75" customHeight="1" x14ac:dyDescent="0.3">
      <x:c r="L28" s="473" t="s">
        <x:v>192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97</x:v>
      </x:c>
      <x:c r="B34" s="47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1" t="s">
        <x:v>194</x:v>
      </x:c>
      <x:c r="B2" s="401" t="s"/>
      <x:c r="C2" s="401" t="s"/>
      <x:c r="D2" s="401" t="s"/>
      <x:c r="E2" s="401" t="s"/>
      <x:c r="F2" s="401" t="s"/>
      <x:c r="G2" s="401" t="s"/>
      <x:c r="H2" s="401" t="s"/>
      <x:c r="I2" s="40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146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401" t="s"/>
      <x:c r="K10" s="401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195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196</x:v>
      </x:c>
      <x:c r="C13" s="256" t="s">
        <x:v>197</x:v>
      </x:c>
      <x:c r="D13" s="257" t="s">
        <x:v>198</x:v>
      </x:c>
      <x:c r="E13" s="407" t="s"/>
      <x:c r="F13" s="256" t="s">
        <x:v>199</x:v>
      </x:c>
      <x:c r="G13" s="256" t="s">
        <x:v>200</x:v>
      </x:c>
      <x:c r="H13" s="257" t="s">
        <x:v>201</x:v>
      </x:c>
      <x:c r="I13" s="258" t="s">
        <x:v>40</x:v>
      </x:c>
      <x:c r="J13" s="410" t="s">
        <x:v>202</x:v>
      </x:c>
      <x:c r="K13" s="411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12">
        <x:f>I14/6</x:f>
      </x:c>
      <x:c r="K14" s="413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147</x:v>
      </x:c>
    </x:row>
    <x:row r="17" spans="1:16127" s="0" customFormat="1" ht="61.9" customHeight="1" thickBot="1" x14ac:dyDescent="0.35">
      <x:c r="A17" s="250" t="s">
        <x:v>203</x:v>
      </x:c>
      <x:c r="B17" s="402" t="s">
        <x:v>204</x:v>
      </x:c>
      <x:c r="C17" s="403" t="s"/>
      <x:c r="D17" s="403" t="s"/>
      <x:c r="E17" s="403" t="s"/>
      <x:c r="F17" s="403" t="s"/>
      <x:c r="G17" s="403" t="s"/>
      <x:c r="H17" s="403" t="s"/>
      <x:c r="I17" s="404" t="s"/>
      <x:c r="J17" s="18" t="s">
        <x:v>205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206</x:v>
      </x:c>
      <x:c r="B18" s="375" t="s">
        <x:v>207</x:v>
      </x:c>
      <x:c r="C18" s="376" t="s"/>
      <x:c r="D18" s="376" t="s"/>
      <x:c r="E18" s="376" t="s"/>
      <x:c r="F18" s="376" t="s"/>
      <x:c r="G18" s="376" t="s"/>
      <x:c r="H18" s="376" t="s"/>
      <x:c r="I18" s="376" t="s"/>
      <x:c r="J18" s="18" t="s">
        <x:v>208</x:v>
      </x:c>
      <x:c r="K18" s="453" t="s"/>
      <x:c r="L18" s="147">
        <x:f>K18*0.3</x:f>
      </x:c>
    </x:row>
    <x:row r="19" spans="1:16127" customFormat="1" ht="72" customHeight="1" x14ac:dyDescent="0.3">
      <x:c r="A19" s="310" t="s"/>
      <x:c r="B19" s="377" t="s">
        <x:v>209</x:v>
      </x:c>
      <x:c r="C19" s="378" t="s"/>
      <x:c r="D19" s="378" t="s"/>
      <x:c r="E19" s="378" t="s"/>
      <x:c r="F19" s="378" t="s"/>
      <x:c r="G19" s="378" t="s"/>
      <x:c r="H19" s="378" t="s"/>
      <x:c r="I19" s="378" t="s"/>
      <x:c r="J19" s="19" t="s">
        <x:v>210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129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97</x:v>
      </x:c>
      <x:c r="B28" s="477" t="s"/>
      <x:c r="C28" s="477" t="s"/>
      <x:c r="D28" s="477" t="s"/>
      <x:c r="E28" s="477" t="s"/>
      <x:c r="F28" s="486" t="s"/>
      <x:c r="G28" s="479" t="s"/>
      <x:c r="H28" s="486" t="s">
        <x:v>113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2021-06-13T09:20:41.0150034Z</dcterms:modified>
</coreProperties>
</file>