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bookViews>
    <workbookView xWindow="-98" yWindow="-98" windowWidth="21795" windowHeight="13096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43" l="1"/>
  <c r="L18" i="43"/>
  <c r="E26" i="33" l="1"/>
  <c r="E21" i="33"/>
  <c r="E20" i="33"/>
  <c r="E19" i="33"/>
  <c r="E18" i="33"/>
  <c r="E26" i="40"/>
  <c r="E21" i="40"/>
  <c r="E20" i="40"/>
  <c r="E19" i="40"/>
  <c r="E18" i="40" l="1"/>
  <c r="K23" i="43" l="1"/>
  <c r="K21" i="43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<sst xmlns="http://schemas.openxmlformats.org/spreadsheetml/2006/main" count="713" uniqueCount="186">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</sst>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14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47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46" xfId="1" applyNumberFormat="1" applyFont="1" applyFill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97</v>
      </c>
    </row>
    <row r="2" spans="1:6" s="242" customFormat="1" x14ac:dyDescent="0.35">
      <c r="A2" s="242" t="s">
        <v>98</v>
      </c>
    </row>
    <row r="3" spans="1:6" s="242" customFormat="1" x14ac:dyDescent="0.35">
      <c r="A3" s="242" t="s">
        <v>119</v>
      </c>
    </row>
    <row r="4" spans="1:6" s="242" customFormat="1" x14ac:dyDescent="0.35">
      <c r="A4" s="242" t="s">
        <v>156</v>
      </c>
    </row>
    <row r="5" spans="1:6" s="280" customFormat="1" x14ac:dyDescent="0.35">
      <c r="A5" s="280" t="s">
        <v>151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122</v>
      </c>
    </row>
    <row r="10" spans="1:6" s="242" customFormat="1" x14ac:dyDescent="0.35"/>
    <row r="11" spans="1:6" s="212" customFormat="1" ht="17.25" x14ac:dyDescent="0.45">
      <c r="A11" s="212" t="s">
        <v>75</v>
      </c>
    </row>
    <row r="13" spans="1:6" x14ac:dyDescent="0.35">
      <c r="A13" s="153" t="s">
        <v>76</v>
      </c>
    </row>
    <row r="14" spans="1:6" x14ac:dyDescent="0.35">
      <c r="A14" s="153"/>
    </row>
    <row r="15" spans="1:6" s="213" customFormat="1" ht="13.15" x14ac:dyDescent="0.4">
      <c r="A15" s="213" t="s">
        <v>83</v>
      </c>
    </row>
    <row r="16" spans="1:6" ht="20.100000000000001" customHeight="1" x14ac:dyDescent="0.35">
      <c r="B16" s="214" t="s">
        <v>79</v>
      </c>
      <c r="C16" s="153"/>
      <c r="F16" s="214" t="s">
        <v>80</v>
      </c>
    </row>
    <row r="17" spans="1:9" ht="20.100000000000001" customHeight="1" x14ac:dyDescent="0.4">
      <c r="B17" s="213" t="s">
        <v>81</v>
      </c>
      <c r="C17" s="213" t="s">
        <v>82</v>
      </c>
      <c r="D17" s="213" t="s">
        <v>84</v>
      </c>
      <c r="E17" s="213"/>
      <c r="F17" s="213" t="s">
        <v>81</v>
      </c>
      <c r="G17" s="213" t="s">
        <v>82</v>
      </c>
      <c r="H17" s="213" t="s">
        <v>84</v>
      </c>
    </row>
    <row r="18" spans="1:9" ht="24.95" customHeight="1" x14ac:dyDescent="0.35">
      <c r="A18" s="153" t="s">
        <v>77</v>
      </c>
      <c r="B18" s="209" t="s">
        <v>85</v>
      </c>
      <c r="C18" s="209" t="s">
        <v>152</v>
      </c>
      <c r="D18" s="209" t="s">
        <v>152</v>
      </c>
      <c r="E18" s="216"/>
      <c r="F18" s="209" t="s">
        <v>85</v>
      </c>
      <c r="G18" s="209" t="s">
        <v>145</v>
      </c>
      <c r="H18" s="209" t="s">
        <v>86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78</v>
      </c>
      <c r="B20" s="209" t="s">
        <v>85</v>
      </c>
      <c r="C20" s="209" t="s">
        <v>143</v>
      </c>
      <c r="D20" s="209" t="s">
        <v>143</v>
      </c>
      <c r="E20" s="216"/>
      <c r="F20" s="209" t="s">
        <v>85</v>
      </c>
      <c r="G20" s="209" t="s">
        <v>149</v>
      </c>
      <c r="H20" s="209" t="s">
        <v>86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87</v>
      </c>
      <c r="B22" s="209" t="s">
        <v>85</v>
      </c>
      <c r="C22" s="209" t="s">
        <v>144</v>
      </c>
      <c r="D22" s="209" t="s">
        <v>144</v>
      </c>
      <c r="E22" s="216"/>
      <c r="F22" s="209" t="s">
        <v>85</v>
      </c>
      <c r="G22" s="209" t="s">
        <v>150</v>
      </c>
      <c r="H22" s="209" t="s">
        <v>86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88</v>
      </c>
      <c r="B24" s="209" t="s">
        <v>85</v>
      </c>
      <c r="C24" s="209" t="s">
        <v>144</v>
      </c>
      <c r="D24" s="209" t="s">
        <v>144</v>
      </c>
      <c r="E24" s="216"/>
      <c r="F24" s="209" t="s">
        <v>85</v>
      </c>
      <c r="G24" s="209" t="s">
        <v>89</v>
      </c>
      <c r="H24" s="209" t="s">
        <v>90</v>
      </c>
    </row>
    <row r="25" spans="1:9" ht="25.5" x14ac:dyDescent="0.35">
      <c r="A25" s="215" t="s">
        <v>120</v>
      </c>
      <c r="B25" s="209" t="s">
        <v>85</v>
      </c>
      <c r="C25" s="209" t="s">
        <v>150</v>
      </c>
      <c r="D25" s="209" t="s">
        <v>86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88</v>
      </c>
      <c r="B27" s="209" t="s">
        <v>85</v>
      </c>
      <c r="C27" s="209" t="s">
        <v>144</v>
      </c>
      <c r="D27" s="209" t="s">
        <v>144</v>
      </c>
      <c r="E27" s="216"/>
      <c r="F27" s="209" t="s">
        <v>85</v>
      </c>
      <c r="G27" s="209" t="s">
        <v>150</v>
      </c>
      <c r="H27" s="209" t="s">
        <v>86</v>
      </c>
    </row>
    <row r="28" spans="1:9" ht="25.5" x14ac:dyDescent="0.35">
      <c r="A28" s="215" t="s">
        <v>121</v>
      </c>
      <c r="B28" s="209" t="s">
        <v>85</v>
      </c>
      <c r="C28" s="209" t="s">
        <v>89</v>
      </c>
      <c r="D28" s="209" t="s">
        <v>90</v>
      </c>
      <c r="E28" s="215"/>
    </row>
    <row r="30" spans="1:9" s="213" customFormat="1" ht="13.15" x14ac:dyDescent="0.4">
      <c r="A30" s="213" t="s">
        <v>92</v>
      </c>
    </row>
    <row r="31" spans="1:9" ht="20.100000000000001" customHeight="1" x14ac:dyDescent="0.35">
      <c r="B31" s="214" t="s">
        <v>79</v>
      </c>
      <c r="C31" s="153"/>
      <c r="F31" s="214" t="s">
        <v>80</v>
      </c>
    </row>
    <row r="32" spans="1:9" ht="20.100000000000001" customHeight="1" x14ac:dyDescent="0.4">
      <c r="B32" s="213" t="s">
        <v>81</v>
      </c>
      <c r="C32" s="213" t="s">
        <v>82</v>
      </c>
      <c r="D32" s="213" t="s">
        <v>84</v>
      </c>
      <c r="E32" s="213" t="s">
        <v>93</v>
      </c>
      <c r="F32" s="213" t="s">
        <v>81</v>
      </c>
      <c r="G32" s="213" t="s">
        <v>82</v>
      </c>
      <c r="H32" s="213" t="s">
        <v>84</v>
      </c>
      <c r="I32" s="213" t="s">
        <v>93</v>
      </c>
    </row>
    <row r="33" spans="1:14" ht="24.95" customHeight="1" x14ac:dyDescent="0.35">
      <c r="A33" s="153" t="s">
        <v>77</v>
      </c>
      <c r="B33" s="209" t="s">
        <v>85</v>
      </c>
      <c r="C33" s="209" t="s">
        <v>152</v>
      </c>
      <c r="D33" s="209" t="s">
        <v>152</v>
      </c>
      <c r="E33" s="209" t="s">
        <v>152</v>
      </c>
      <c r="F33" s="209" t="s">
        <v>85</v>
      </c>
      <c r="G33" s="209" t="s">
        <v>145</v>
      </c>
      <c r="H33" s="209" t="s">
        <v>86</v>
      </c>
      <c r="I33" s="209" t="s">
        <v>145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78</v>
      </c>
      <c r="B35" s="209" t="s">
        <v>85</v>
      </c>
      <c r="C35" s="209" t="s">
        <v>143</v>
      </c>
      <c r="D35" s="209" t="s">
        <v>143</v>
      </c>
      <c r="E35" s="209" t="s">
        <v>143</v>
      </c>
      <c r="F35" s="209" t="s">
        <v>85</v>
      </c>
      <c r="G35" s="209" t="s">
        <v>149</v>
      </c>
      <c r="H35" s="209" t="s">
        <v>86</v>
      </c>
      <c r="I35" s="209" t="s">
        <v>149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87</v>
      </c>
      <c r="B37" s="209" t="s">
        <v>85</v>
      </c>
      <c r="C37" s="209" t="s">
        <v>144</v>
      </c>
      <c r="D37" s="209" t="s">
        <v>144</v>
      </c>
      <c r="E37" s="209" t="s">
        <v>144</v>
      </c>
      <c r="F37" s="209" t="s">
        <v>85</v>
      </c>
      <c r="G37" s="209" t="s">
        <v>150</v>
      </c>
      <c r="H37" s="209" t="s">
        <v>86</v>
      </c>
      <c r="I37" s="209" t="s">
        <v>150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88</v>
      </c>
      <c r="B39" s="209" t="s">
        <v>85</v>
      </c>
      <c r="C39" s="209" t="s">
        <v>144</v>
      </c>
      <c r="D39" s="209" t="s">
        <v>144</v>
      </c>
      <c r="E39" s="209" t="s">
        <v>144</v>
      </c>
      <c r="F39" s="211" t="s">
        <v>85</v>
      </c>
      <c r="G39" s="209" t="s">
        <v>89</v>
      </c>
      <c r="H39" s="209" t="s">
        <v>90</v>
      </c>
      <c r="I39" s="209" t="s">
        <v>89</v>
      </c>
    </row>
    <row r="40" spans="1:14" ht="25.5" x14ac:dyDescent="0.35">
      <c r="A40" s="215" t="s">
        <v>123</v>
      </c>
      <c r="B40" s="209" t="s">
        <v>85</v>
      </c>
      <c r="C40" s="209" t="s">
        <v>150</v>
      </c>
      <c r="D40" s="209" t="s">
        <v>86</v>
      </c>
      <c r="E40" s="209" t="s">
        <v>150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88</v>
      </c>
      <c r="B42" s="209" t="s">
        <v>85</v>
      </c>
      <c r="C42" s="209" t="s">
        <v>144</v>
      </c>
      <c r="D42" s="209" t="s">
        <v>144</v>
      </c>
      <c r="E42" s="209" t="s">
        <v>144</v>
      </c>
      <c r="F42" s="209" t="s">
        <v>85</v>
      </c>
      <c r="G42" s="209" t="s">
        <v>150</v>
      </c>
      <c r="H42" s="209" t="s">
        <v>86</v>
      </c>
      <c r="I42" s="209" t="s">
        <v>150</v>
      </c>
    </row>
    <row r="43" spans="1:14" ht="25.5" x14ac:dyDescent="0.35">
      <c r="A43" s="215" t="s">
        <v>124</v>
      </c>
      <c r="B43" s="209" t="s">
        <v>85</v>
      </c>
      <c r="C43" s="209" t="s">
        <v>89</v>
      </c>
      <c r="D43" s="209" t="s">
        <v>90</v>
      </c>
      <c r="E43" s="209" t="s">
        <v>89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91</v>
      </c>
    </row>
    <row r="48" spans="1:14" ht="20.100000000000001" customHeight="1" x14ac:dyDescent="0.35">
      <c r="B48" s="214" t="s">
        <v>79</v>
      </c>
      <c r="C48" s="153"/>
      <c r="F48" s="214" t="s">
        <v>80</v>
      </c>
      <c r="J48" s="214" t="s">
        <v>94</v>
      </c>
      <c r="K48" s="153"/>
      <c r="N48" s="214" t="s">
        <v>95</v>
      </c>
    </row>
    <row r="49" spans="1:17" ht="20.100000000000001" customHeight="1" x14ac:dyDescent="0.4">
      <c r="B49" s="213" t="s">
        <v>81</v>
      </c>
      <c r="C49" s="213" t="s">
        <v>82</v>
      </c>
      <c r="D49" s="213" t="s">
        <v>84</v>
      </c>
      <c r="E49" s="213"/>
      <c r="F49" s="213" t="s">
        <v>81</v>
      </c>
      <c r="G49" s="213" t="s">
        <v>82</v>
      </c>
      <c r="H49" s="213" t="s">
        <v>84</v>
      </c>
      <c r="J49" s="213" t="s">
        <v>81</v>
      </c>
      <c r="K49" s="213" t="s">
        <v>82</v>
      </c>
      <c r="L49" s="213" t="s">
        <v>84</v>
      </c>
      <c r="M49" s="213"/>
      <c r="N49" s="213" t="s">
        <v>81</v>
      </c>
      <c r="O49" s="213" t="s">
        <v>82</v>
      </c>
      <c r="P49" s="213" t="s">
        <v>84</v>
      </c>
    </row>
    <row r="50" spans="1:17" ht="24.95" customHeight="1" x14ac:dyDescent="0.35">
      <c r="A50" s="153" t="s">
        <v>77</v>
      </c>
      <c r="B50" s="209" t="s">
        <v>85</v>
      </c>
      <c r="C50" s="209" t="s">
        <v>152</v>
      </c>
      <c r="D50" s="209" t="s">
        <v>152</v>
      </c>
      <c r="E50" s="216"/>
      <c r="F50" s="209" t="s">
        <v>85</v>
      </c>
      <c r="G50" s="209" t="s">
        <v>145</v>
      </c>
      <c r="H50" s="209" t="s">
        <v>86</v>
      </c>
      <c r="J50" s="209" t="s">
        <v>85</v>
      </c>
      <c r="K50" s="209" t="s">
        <v>152</v>
      </c>
      <c r="L50" s="209" t="s">
        <v>152</v>
      </c>
      <c r="M50" s="216"/>
      <c r="N50" s="209" t="s">
        <v>85</v>
      </c>
      <c r="O50" s="209" t="s">
        <v>145</v>
      </c>
      <c r="P50" s="209" t="s">
        <v>86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78</v>
      </c>
      <c r="B52" s="209" t="s">
        <v>85</v>
      </c>
      <c r="C52" s="209" t="s">
        <v>143</v>
      </c>
      <c r="D52" s="209" t="s">
        <v>143</v>
      </c>
      <c r="E52" s="216"/>
      <c r="F52" s="209" t="s">
        <v>85</v>
      </c>
      <c r="G52" s="209" t="s">
        <v>149</v>
      </c>
      <c r="H52" s="209" t="s">
        <v>86</v>
      </c>
      <c r="J52" s="209" t="s">
        <v>85</v>
      </c>
      <c r="K52" s="209" t="s">
        <v>143</v>
      </c>
      <c r="L52" s="209" t="s">
        <v>143</v>
      </c>
      <c r="M52" s="216"/>
      <c r="N52" s="209" t="s">
        <v>85</v>
      </c>
      <c r="O52" s="209" t="s">
        <v>149</v>
      </c>
      <c r="P52" s="209" t="s">
        <v>86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87</v>
      </c>
      <c r="B54" s="209" t="s">
        <v>85</v>
      </c>
      <c r="C54" s="209" t="s">
        <v>144</v>
      </c>
      <c r="D54" s="209" t="s">
        <v>144</v>
      </c>
      <c r="E54" s="216"/>
      <c r="F54" s="209" t="s">
        <v>85</v>
      </c>
      <c r="G54" s="209" t="s">
        <v>150</v>
      </c>
      <c r="H54" s="209" t="s">
        <v>86</v>
      </c>
      <c r="J54" s="209" t="s">
        <v>85</v>
      </c>
      <c r="K54" s="209" t="s">
        <v>144</v>
      </c>
      <c r="L54" s="209" t="s">
        <v>144</v>
      </c>
      <c r="M54" s="216"/>
      <c r="N54" s="209" t="s">
        <v>85</v>
      </c>
      <c r="O54" s="209" t="s">
        <v>150</v>
      </c>
      <c r="P54" s="209" t="s">
        <v>86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88</v>
      </c>
      <c r="B56" s="209" t="s">
        <v>85</v>
      </c>
      <c r="C56" s="209" t="s">
        <v>144</v>
      </c>
      <c r="D56" s="209" t="s">
        <v>144</v>
      </c>
      <c r="E56" s="216"/>
      <c r="F56" s="209" t="s">
        <v>85</v>
      </c>
      <c r="G56" s="209" t="s">
        <v>150</v>
      </c>
      <c r="H56" s="209" t="s">
        <v>86</v>
      </c>
      <c r="J56" s="209" t="s">
        <v>85</v>
      </c>
      <c r="K56" s="209" t="s">
        <v>89</v>
      </c>
      <c r="L56" s="209" t="s">
        <v>90</v>
      </c>
      <c r="M56" s="216"/>
      <c r="N56" s="209" t="s">
        <v>85</v>
      </c>
      <c r="O56" s="209" t="s">
        <v>150</v>
      </c>
      <c r="P56" s="209" t="s">
        <v>86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96</v>
      </c>
    </row>
    <row r="61" spans="1:17" ht="20.100000000000001" customHeight="1" x14ac:dyDescent="0.35">
      <c r="B61" s="214" t="s">
        <v>79</v>
      </c>
      <c r="C61" s="153"/>
      <c r="F61" s="214" t="s">
        <v>80</v>
      </c>
      <c r="J61" s="214" t="s">
        <v>94</v>
      </c>
      <c r="K61" s="153"/>
      <c r="N61" s="214" t="s">
        <v>95</v>
      </c>
    </row>
    <row r="62" spans="1:17" ht="20.100000000000001" customHeight="1" x14ac:dyDescent="0.4">
      <c r="B62" s="213" t="s">
        <v>81</v>
      </c>
      <c r="C62" s="213" t="s">
        <v>82</v>
      </c>
      <c r="D62" s="213" t="s">
        <v>84</v>
      </c>
      <c r="E62" s="213" t="s">
        <v>93</v>
      </c>
      <c r="F62" s="213" t="s">
        <v>81</v>
      </c>
      <c r="G62" s="213" t="s">
        <v>82</v>
      </c>
      <c r="H62" s="213" t="s">
        <v>84</v>
      </c>
      <c r="I62" s="213" t="s">
        <v>93</v>
      </c>
      <c r="J62" s="213" t="s">
        <v>81</v>
      </c>
      <c r="K62" s="213" t="s">
        <v>82</v>
      </c>
      <c r="L62" s="213" t="s">
        <v>84</v>
      </c>
      <c r="M62" s="213" t="s">
        <v>93</v>
      </c>
      <c r="N62" s="213" t="s">
        <v>81</v>
      </c>
      <c r="O62" s="213" t="s">
        <v>82</v>
      </c>
      <c r="P62" s="213" t="s">
        <v>84</v>
      </c>
      <c r="Q62" s="213" t="s">
        <v>93</v>
      </c>
    </row>
    <row r="63" spans="1:17" ht="24.95" customHeight="1" x14ac:dyDescent="0.35">
      <c r="A63" s="153" t="s">
        <v>77</v>
      </c>
      <c r="B63" s="209" t="s">
        <v>85</v>
      </c>
      <c r="C63" s="209" t="s">
        <v>152</v>
      </c>
      <c r="D63" s="209" t="s">
        <v>152</v>
      </c>
      <c r="E63" s="209" t="s">
        <v>152</v>
      </c>
      <c r="F63" s="209" t="s">
        <v>85</v>
      </c>
      <c r="G63" s="209" t="s">
        <v>145</v>
      </c>
      <c r="H63" s="209" t="s">
        <v>86</v>
      </c>
      <c r="I63" s="209" t="s">
        <v>145</v>
      </c>
      <c r="J63" s="209" t="s">
        <v>85</v>
      </c>
      <c r="K63" s="209" t="s">
        <v>152</v>
      </c>
      <c r="L63" s="209" t="s">
        <v>152</v>
      </c>
      <c r="M63" s="209" t="s">
        <v>152</v>
      </c>
      <c r="N63" s="209" t="s">
        <v>85</v>
      </c>
      <c r="O63" s="209" t="s">
        <v>145</v>
      </c>
      <c r="P63" s="209" t="s">
        <v>86</v>
      </c>
      <c r="Q63" s="209" t="s">
        <v>145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78</v>
      </c>
      <c r="B65" s="209" t="s">
        <v>85</v>
      </c>
      <c r="C65" s="209" t="s">
        <v>143</v>
      </c>
      <c r="D65" s="209" t="s">
        <v>143</v>
      </c>
      <c r="E65" s="209" t="s">
        <v>143</v>
      </c>
      <c r="F65" s="209" t="s">
        <v>85</v>
      </c>
      <c r="G65" s="209" t="s">
        <v>149</v>
      </c>
      <c r="H65" s="209" t="s">
        <v>86</v>
      </c>
      <c r="I65" s="209" t="s">
        <v>149</v>
      </c>
      <c r="J65" s="209" t="s">
        <v>85</v>
      </c>
      <c r="K65" s="209" t="s">
        <v>143</v>
      </c>
      <c r="L65" s="209" t="s">
        <v>143</v>
      </c>
      <c r="M65" s="209" t="s">
        <v>143</v>
      </c>
      <c r="N65" s="209" t="s">
        <v>85</v>
      </c>
      <c r="O65" s="209" t="s">
        <v>149</v>
      </c>
      <c r="P65" s="209" t="s">
        <v>86</v>
      </c>
      <c r="Q65" s="209" t="s">
        <v>149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87</v>
      </c>
      <c r="B67" s="209" t="s">
        <v>85</v>
      </c>
      <c r="C67" s="209" t="s">
        <v>144</v>
      </c>
      <c r="D67" s="209" t="s">
        <v>144</v>
      </c>
      <c r="E67" s="209" t="s">
        <v>144</v>
      </c>
      <c r="F67" s="209" t="s">
        <v>85</v>
      </c>
      <c r="G67" s="209" t="s">
        <v>150</v>
      </c>
      <c r="H67" s="209" t="s">
        <v>86</v>
      </c>
      <c r="I67" s="209" t="s">
        <v>150</v>
      </c>
      <c r="J67" s="209" t="s">
        <v>85</v>
      </c>
      <c r="K67" s="209" t="s">
        <v>144</v>
      </c>
      <c r="L67" s="209" t="s">
        <v>144</v>
      </c>
      <c r="M67" s="209" t="s">
        <v>144</v>
      </c>
      <c r="N67" s="209" t="s">
        <v>85</v>
      </c>
      <c r="O67" s="209" t="s">
        <v>150</v>
      </c>
      <c r="P67" s="209" t="s">
        <v>86</v>
      </c>
      <c r="Q67" s="209" t="s">
        <v>150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88</v>
      </c>
      <c r="B69" s="209" t="s">
        <v>85</v>
      </c>
      <c r="C69" s="209" t="s">
        <v>144</v>
      </c>
      <c r="D69" s="209" t="s">
        <v>144</v>
      </c>
      <c r="E69" s="209" t="s">
        <v>144</v>
      </c>
      <c r="F69" s="209" t="s">
        <v>85</v>
      </c>
      <c r="G69" s="209" t="s">
        <v>150</v>
      </c>
      <c r="H69" s="209" t="s">
        <v>86</v>
      </c>
      <c r="I69" s="209" t="s">
        <v>150</v>
      </c>
      <c r="J69" s="209" t="s">
        <v>85</v>
      </c>
      <c r="K69" s="209" t="s">
        <v>89</v>
      </c>
      <c r="L69" s="209" t="s">
        <v>90</v>
      </c>
      <c r="M69" s="209" t="s">
        <v>89</v>
      </c>
      <c r="N69" s="209" t="s">
        <v>85</v>
      </c>
      <c r="O69" s="209" t="s">
        <v>150</v>
      </c>
      <c r="P69" s="209" t="s">
        <v>86</v>
      </c>
      <c r="Q69" s="209" t="s">
        <v>150</v>
      </c>
    </row>
    <row r="73" spans="1:17" s="242" customFormat="1" ht="17.25" x14ac:dyDescent="0.45">
      <c r="A73" s="244" t="s">
        <v>112</v>
      </c>
    </row>
    <row r="74" spans="1:17" s="213" customFormat="1" ht="13.15" x14ac:dyDescent="0.4">
      <c r="A74" s="247" t="s">
        <v>39</v>
      </c>
      <c r="B74" s="247" t="s">
        <v>81</v>
      </c>
      <c r="C74" s="247" t="s">
        <v>82</v>
      </c>
      <c r="D74" s="247" t="s">
        <v>84</v>
      </c>
      <c r="E74" s="247" t="s">
        <v>93</v>
      </c>
      <c r="F74" s="247" t="s">
        <v>99</v>
      </c>
    </row>
    <row r="75" spans="1:17" x14ac:dyDescent="0.35">
      <c r="A75" s="243" t="s">
        <v>100</v>
      </c>
      <c r="B75" s="243" t="s">
        <v>101</v>
      </c>
      <c r="C75" s="249" t="s">
        <v>113</v>
      </c>
      <c r="D75" s="249" t="s">
        <v>113</v>
      </c>
      <c r="E75" s="243" t="s">
        <v>102</v>
      </c>
      <c r="F75" s="243" t="s">
        <v>103</v>
      </c>
    </row>
    <row r="76" spans="1:17" x14ac:dyDescent="0.35">
      <c r="A76" s="243" t="s">
        <v>104</v>
      </c>
      <c r="B76" s="243" t="s">
        <v>101</v>
      </c>
      <c r="C76" s="243" t="s">
        <v>105</v>
      </c>
      <c r="D76" s="249" t="s">
        <v>155</v>
      </c>
      <c r="E76" s="243" t="s">
        <v>107</v>
      </c>
      <c r="F76" s="243" t="s">
        <v>103</v>
      </c>
    </row>
    <row r="77" spans="1:17" x14ac:dyDescent="0.35">
      <c r="A77" s="243" t="s">
        <v>108</v>
      </c>
      <c r="B77" s="243" t="s">
        <v>101</v>
      </c>
      <c r="C77" s="243" t="s">
        <v>105</v>
      </c>
      <c r="D77" s="249" t="s">
        <v>155</v>
      </c>
      <c r="E77" s="243" t="s">
        <v>107</v>
      </c>
      <c r="F77" s="243" t="s">
        <v>103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109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111</v>
      </c>
      <c r="B82" s="247" t="s">
        <v>81</v>
      </c>
      <c r="C82" s="247" t="s">
        <v>82</v>
      </c>
      <c r="D82" s="247" t="s">
        <v>84</v>
      </c>
      <c r="E82" s="247" t="s">
        <v>93</v>
      </c>
      <c r="F82" s="247" t="s">
        <v>99</v>
      </c>
    </row>
    <row r="83" spans="1:6" x14ac:dyDescent="0.35">
      <c r="A83" s="243" t="s">
        <v>100</v>
      </c>
      <c r="B83" s="243" t="s">
        <v>101</v>
      </c>
      <c r="C83" s="249" t="s">
        <v>113</v>
      </c>
      <c r="D83" s="249" t="s">
        <v>113</v>
      </c>
      <c r="E83" s="243" t="s">
        <v>102</v>
      </c>
      <c r="F83" s="243" t="s">
        <v>103</v>
      </c>
    </row>
    <row r="84" spans="1:6" x14ac:dyDescent="0.35">
      <c r="A84" s="243" t="s">
        <v>104</v>
      </c>
      <c r="B84" s="243" t="s">
        <v>101</v>
      </c>
      <c r="C84" s="243" t="s">
        <v>105</v>
      </c>
      <c r="D84" s="243" t="s">
        <v>106</v>
      </c>
      <c r="E84" s="243" t="s">
        <v>107</v>
      </c>
      <c r="F84" s="243" t="s">
        <v>103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110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topLeftCell="A16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169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125</v>
      </c>
      <c r="K14" s="269">
        <v>0</v>
      </c>
      <c r="L14" s="149">
        <f>K14*0.2</f>
        <v>0</v>
      </c>
    </row>
    <row r="15" spans="1:12" ht="60.75" customHeight="1" thickBot="1" x14ac:dyDescent="0.35">
      <c r="A15" s="374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126</v>
      </c>
      <c r="K15" s="270">
        <v>0</v>
      </c>
      <c r="L15" s="252">
        <f>K15*0.15</f>
        <v>0</v>
      </c>
    </row>
    <row r="16" spans="1:12" ht="85.5" customHeight="1" x14ac:dyDescent="0.3">
      <c r="A16" s="372" t="s">
        <v>170</v>
      </c>
      <c r="B16" s="375" t="s">
        <v>159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>
        <v>0</v>
      </c>
      <c r="L16" s="147">
        <f>K16*0.35</f>
        <v>0</v>
      </c>
    </row>
    <row r="17" spans="1:13" ht="72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166</v>
      </c>
      <c r="K17" s="272">
        <v>0</v>
      </c>
      <c r="L17" s="145">
        <f>K17*0.3</f>
        <v>0</v>
      </c>
    </row>
    <row r="18" spans="1:13" ht="59.2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>
        <v>0</v>
      </c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topLeftCell="A7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169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125</v>
      </c>
      <c r="K14" s="269">
        <v>0</v>
      </c>
      <c r="L14" s="149">
        <f>K14*0.2</f>
        <v>0</v>
      </c>
    </row>
    <row r="15" spans="1:12" ht="60.75" customHeight="1" thickBot="1" x14ac:dyDescent="0.35">
      <c r="A15" s="374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126</v>
      </c>
      <c r="K15" s="270">
        <v>0</v>
      </c>
      <c r="L15" s="252">
        <f>K15*0.15</f>
        <v>0</v>
      </c>
    </row>
    <row r="16" spans="1:12" ht="85.5" customHeight="1" x14ac:dyDescent="0.3">
      <c r="A16" s="372" t="s">
        <v>170</v>
      </c>
      <c r="B16" s="375" t="s">
        <v>159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>
        <v>0</v>
      </c>
      <c r="L16" s="147">
        <f>K16*0.35</f>
        <v>0</v>
      </c>
    </row>
    <row r="17" spans="1:13" ht="72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166</v>
      </c>
      <c r="K17" s="272">
        <v>0</v>
      </c>
      <c r="L17" s="145">
        <f>K17*0.3</f>
        <v>0</v>
      </c>
    </row>
    <row r="18" spans="1:13" ht="59.2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>
        <v>0</v>
      </c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16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s="1" customFormat="1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s="1" customFormat="1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s="1" customFormat="1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64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85" t="s">
        <v>153</v>
      </c>
      <c r="B15" s="386"/>
      <c r="C15" s="386"/>
      <c r="D15" s="386"/>
      <c r="E15" s="386"/>
      <c r="F15" s="387"/>
      <c r="G15" s="33"/>
      <c r="H15" s="33"/>
      <c r="I15" s="11"/>
      <c r="J15" s="11"/>
      <c r="K15" s="36"/>
      <c r="L15" s="264"/>
    </row>
    <row r="16" spans="1:12" s="1" customFormat="1" ht="30" customHeight="1" x14ac:dyDescent="0.3">
      <c r="A16" s="385" t="s">
        <v>70</v>
      </c>
      <c r="B16" s="386"/>
      <c r="C16" s="386"/>
      <c r="D16" s="386"/>
      <c r="E16" s="386"/>
      <c r="F16" s="387"/>
      <c r="G16" s="33"/>
      <c r="H16" s="33"/>
      <c r="I16" s="11"/>
      <c r="J16" s="11"/>
      <c r="K16" s="26"/>
      <c r="L16" s="264"/>
    </row>
    <row r="17" spans="1:18" s="1" customFormat="1" ht="30" customHeight="1" x14ac:dyDescent="0.3">
      <c r="A17" s="225" t="s">
        <v>154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4"/>
    </row>
    <row r="18" spans="1:18" s="1" customFormat="1" ht="30" customHeight="1" x14ac:dyDescent="0.3">
      <c r="A18" s="225" t="s">
        <v>142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4"/>
    </row>
    <row r="19" spans="1:18" s="1" customFormat="1" ht="30" customHeight="1" x14ac:dyDescent="0.3">
      <c r="A19" s="225" t="s">
        <v>71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4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1" t="s">
        <v>74</v>
      </c>
      <c r="B21" s="392"/>
      <c r="C21" s="392"/>
      <c r="D21" s="392"/>
      <c r="E21" s="392"/>
      <c r="F21" s="392"/>
      <c r="G21" s="392"/>
      <c r="H21" s="392"/>
      <c r="I21" s="392"/>
      <c r="J21" s="139"/>
      <c r="K21" s="138"/>
      <c r="L21" s="8"/>
      <c r="R21" s="133"/>
    </row>
    <row r="22" spans="1:18" ht="66" customHeight="1" x14ac:dyDescent="0.3">
      <c r="A22" s="399" t="s">
        <v>42</v>
      </c>
      <c r="B22" s="400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5" t="s">
        <v>61</v>
      </c>
      <c r="B23" s="396"/>
      <c r="C23" s="273"/>
      <c r="D23" s="393" t="s">
        <v>52</v>
      </c>
      <c r="E23" s="394"/>
      <c r="F23" s="274"/>
      <c r="G23" s="232" t="s">
        <v>73</v>
      </c>
      <c r="H23" s="233">
        <f>IFERROR(IF(ROUND(C23/F23,3)&gt;10,10,ROUND(C23/F23,3)),10)</f>
        <v>10</v>
      </c>
      <c r="I23" s="234" t="s">
        <v>62</v>
      </c>
      <c r="J23" s="232" t="s">
        <v>73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397" t="s">
        <v>14</v>
      </c>
      <c r="B24" s="398"/>
      <c r="C24" s="398"/>
      <c r="D24" s="236"/>
      <c r="E24" s="236"/>
      <c r="F24" s="236"/>
      <c r="G24" s="236"/>
      <c r="H24" s="236"/>
      <c r="I24" s="236"/>
      <c r="J24" s="237"/>
      <c r="K24" s="281"/>
      <c r="R24" s="133"/>
    </row>
    <row r="25" spans="1:18" ht="16.350000000000001" customHeight="1" thickBot="1" x14ac:dyDescent="0.35">
      <c r="A25" s="388" t="s">
        <v>63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90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72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59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5" t="s">
        <v>60</v>
      </c>
      <c r="B2" s="405"/>
      <c r="C2" s="405"/>
      <c r="D2" s="405"/>
      <c r="E2" s="405"/>
      <c r="F2" s="405"/>
      <c r="G2" s="405"/>
      <c r="H2" s="405"/>
      <c r="I2" s="405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9"/>
      <c r="D4" s="12"/>
      <c r="E4" s="12"/>
      <c r="F4" s="12"/>
      <c r="G4" s="142"/>
      <c r="H4" s="13"/>
      <c r="I4" s="14" t="s">
        <v>66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3"/>
      <c r="D6" s="363"/>
      <c r="E6" s="363"/>
      <c r="F6" s="363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4"/>
      <c r="D8" s="364"/>
      <c r="E8" s="364"/>
      <c r="F8" s="364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  <c r="G10" s="151"/>
      <c r="H10" s="141"/>
      <c r="I10" s="141"/>
      <c r="J10" s="401"/>
      <c r="K10" s="401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138</v>
      </c>
      <c r="H12" s="150"/>
      <c r="I12" s="150"/>
      <c r="J12" s="150"/>
      <c r="K12" s="150"/>
      <c r="L12" s="150"/>
    </row>
    <row r="13" spans="1:12" ht="28.5" customHeight="1" thickBot="1" x14ac:dyDescent="0.35">
      <c r="B13" s="255" t="s">
        <v>127</v>
      </c>
      <c r="C13" s="256" t="s">
        <v>128</v>
      </c>
      <c r="D13" s="406" t="s">
        <v>129</v>
      </c>
      <c r="E13" s="407"/>
      <c r="F13" s="256" t="s">
        <v>130</v>
      </c>
      <c r="G13" s="256" t="s">
        <v>131</v>
      </c>
      <c r="H13" s="257" t="s">
        <v>132</v>
      </c>
      <c r="I13" s="258" t="s">
        <v>99</v>
      </c>
      <c r="J13" s="410" t="s">
        <v>137</v>
      </c>
      <c r="K13" s="411"/>
      <c r="L13" s="150"/>
    </row>
    <row r="14" spans="1:12" ht="39" customHeight="1" thickBot="1" x14ac:dyDescent="0.35">
      <c r="B14" s="275"/>
      <c r="C14" s="276"/>
      <c r="D14" s="408"/>
      <c r="E14" s="409"/>
      <c r="F14" s="276"/>
      <c r="G14" s="276"/>
      <c r="H14" s="277"/>
      <c r="I14" s="278">
        <f>SUM(B14:H14)</f>
        <v>0</v>
      </c>
      <c r="J14" s="412">
        <f>I14/6</f>
        <v>0</v>
      </c>
      <c r="K14" s="413"/>
      <c r="L14" s="150"/>
    </row>
    <row r="15" spans="1:12" ht="17.100000000000001" customHeight="1" thickBot="1" x14ac:dyDescent="0.35">
      <c r="K15" s="253"/>
      <c r="L15" s="150"/>
    </row>
    <row r="16" spans="1:12" ht="13.15" customHeight="1" thickBot="1" x14ac:dyDescent="0.35">
      <c r="K16" s="254" t="s">
        <v>56</v>
      </c>
    </row>
    <row r="17" spans="1:12" ht="61.9" customHeight="1" thickBot="1" x14ac:dyDescent="0.35">
      <c r="A17" s="250" t="s">
        <v>136</v>
      </c>
      <c r="B17" s="402" t="s">
        <v>133</v>
      </c>
      <c r="C17" s="403"/>
      <c r="D17" s="403"/>
      <c r="E17" s="403"/>
      <c r="F17" s="403"/>
      <c r="G17" s="403"/>
      <c r="H17" s="403"/>
      <c r="I17" s="404"/>
      <c r="J17" s="148" t="s">
        <v>134</v>
      </c>
      <c r="K17" s="238">
        <f>J14</f>
        <v>0</v>
      </c>
      <c r="L17" s="149">
        <f>K17*0.4</f>
        <v>0</v>
      </c>
    </row>
    <row r="18" spans="1:12" ht="78.75" customHeight="1" x14ac:dyDescent="0.3">
      <c r="A18" s="309" t="s">
        <v>172</v>
      </c>
      <c r="B18" s="375" t="s">
        <v>135</v>
      </c>
      <c r="C18" s="376"/>
      <c r="D18" s="376"/>
      <c r="E18" s="376"/>
      <c r="F18" s="376"/>
      <c r="G18" s="376"/>
      <c r="H18" s="376"/>
      <c r="I18" s="376"/>
      <c r="J18" s="148" t="s">
        <v>139</v>
      </c>
      <c r="K18" s="271"/>
      <c r="L18" s="147">
        <f>K18*0.3</f>
        <v>0</v>
      </c>
    </row>
    <row r="19" spans="1:12" ht="72" customHeight="1" x14ac:dyDescent="0.3">
      <c r="A19" s="310"/>
      <c r="B19" s="377" t="s">
        <v>118</v>
      </c>
      <c r="C19" s="378"/>
      <c r="D19" s="378"/>
      <c r="E19" s="378"/>
      <c r="F19" s="378"/>
      <c r="G19" s="378"/>
      <c r="H19" s="378"/>
      <c r="I19" s="378"/>
      <c r="J19" s="146" t="s">
        <v>140</v>
      </c>
      <c r="K19" s="272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9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tabSelected="1" showRuler="0" view="pageLayout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67</v>
      </c>
      <c r="J1" s="157"/>
      <c r="K1" s="158"/>
      <c r="L1" s="284"/>
    </row>
    <row r="2" spans="1:12" ht="24" customHeight="1" thickBot="1" x14ac:dyDescent="0.35">
      <c r="A2" s="6" t="s">
        <v>3</v>
      </c>
      <c r="H2" s="155"/>
      <c r="I2" s="156" t="s">
        <v>66</v>
      </c>
      <c r="J2" s="157"/>
      <c r="K2" s="158"/>
      <c r="L2" s="284"/>
    </row>
    <row r="3" spans="1:12" ht="24" customHeight="1" thickBot="1" x14ac:dyDescent="0.35">
      <c r="A3" s="160" t="s">
        <v>4</v>
      </c>
      <c r="B3" s="160"/>
      <c r="C3" s="303"/>
      <c r="D3" s="303"/>
      <c r="E3" s="285"/>
      <c r="F3" s="285"/>
      <c r="H3" s="155"/>
      <c r="I3" s="156" t="s">
        <v>10</v>
      </c>
      <c r="J3" s="157"/>
      <c r="K3" s="158"/>
      <c r="L3" s="284"/>
    </row>
    <row r="4" spans="1:12" ht="24" customHeight="1" thickBot="1" x14ac:dyDescent="0.35">
      <c r="A4" s="136" t="s">
        <v>5</v>
      </c>
      <c r="B4" s="136"/>
      <c r="C4" s="302"/>
      <c r="D4" s="302"/>
      <c r="E4" s="302"/>
      <c r="F4" s="302"/>
      <c r="H4" s="155"/>
      <c r="I4" s="156" t="s">
        <v>11</v>
      </c>
      <c r="J4" s="162"/>
      <c r="K4" s="158"/>
      <c r="L4" s="284"/>
    </row>
    <row r="5" spans="1:12" s="113" customFormat="1" ht="15.75" customHeight="1" thickBot="1" x14ac:dyDescent="0.35">
      <c r="A5" s="136" t="s">
        <v>8</v>
      </c>
      <c r="B5" s="136"/>
      <c r="C5" s="302"/>
      <c r="D5" s="302"/>
      <c r="E5" s="302"/>
      <c r="F5" s="302"/>
      <c r="K5" s="30"/>
    </row>
    <row r="6" spans="1:12" s="113" customFormat="1" ht="17.2" customHeight="1" thickBot="1" x14ac:dyDescent="0.35">
      <c r="A6" s="136" t="s">
        <v>21</v>
      </c>
      <c r="B6" s="136"/>
      <c r="C6" s="286"/>
      <c r="D6" s="286"/>
      <c r="E6" s="286"/>
      <c r="F6" s="286"/>
      <c r="J6" s="163" t="s">
        <v>9</v>
      </c>
      <c r="K6" s="31"/>
      <c r="L6" s="287"/>
    </row>
    <row r="7" spans="1:12" s="113" customFormat="1" ht="17.2" customHeight="1" x14ac:dyDescent="0.3">
      <c r="A7" s="160" t="s">
        <v>0</v>
      </c>
      <c r="B7" s="160"/>
      <c r="C7" s="302"/>
      <c r="D7" s="302"/>
      <c r="E7" s="302"/>
      <c r="F7" s="302"/>
      <c r="K7" s="30"/>
    </row>
    <row r="8" spans="1:12" s="113" customFormat="1" ht="17.2" customHeight="1" x14ac:dyDescent="0.3">
      <c r="A8" s="136" t="s">
        <v>6</v>
      </c>
      <c r="B8" s="136"/>
      <c r="C8" s="302"/>
      <c r="D8" s="302"/>
      <c r="E8" s="302"/>
      <c r="F8" s="302"/>
      <c r="K8" s="30"/>
    </row>
    <row r="9" spans="1:12" s="113" customFormat="1" ht="17.2" customHeight="1" x14ac:dyDescent="0.3">
      <c r="A9" s="136" t="s">
        <v>7</v>
      </c>
      <c r="B9" s="136"/>
      <c r="C9" s="302"/>
      <c r="D9" s="302"/>
      <c r="E9" s="302"/>
      <c r="F9" s="302"/>
      <c r="K9" s="30"/>
    </row>
    <row r="10" spans="1:12" s="113" customFormat="1" ht="17.2" customHeight="1" thickBot="1" x14ac:dyDescent="0.35">
      <c r="C10" s="288"/>
      <c r="D10" s="288"/>
      <c r="E10" s="288"/>
      <c r="F10" s="288"/>
      <c r="K10" s="30"/>
    </row>
    <row r="11" spans="1:12" s="113" customFormat="1" ht="17.2" customHeight="1" thickBot="1" x14ac:dyDescent="0.35">
      <c r="C11" s="288"/>
      <c r="D11" s="288"/>
      <c r="E11" s="288"/>
      <c r="F11" s="288"/>
      <c r="H11" s="304" t="s">
        <v>16</v>
      </c>
      <c r="I11" s="305"/>
      <c r="J11" s="306" t="s">
        <v>17</v>
      </c>
      <c r="K11" s="307"/>
      <c r="L11" s="308"/>
    </row>
    <row r="12" spans="1:12" ht="34.5" customHeight="1" x14ac:dyDescent="0.3">
      <c r="A12" s="309" t="s">
        <v>173</v>
      </c>
      <c r="B12" s="313" t="s">
        <v>174</v>
      </c>
      <c r="C12" s="314"/>
      <c r="D12" s="314"/>
      <c r="E12" s="314"/>
      <c r="F12" s="314"/>
      <c r="G12" s="314"/>
      <c r="H12" s="317"/>
      <c r="I12" s="318"/>
      <c r="J12" s="323" t="s">
        <v>175</v>
      </c>
      <c r="K12" s="326">
        <f>SUM(B17:G17)/6</f>
        <v>0</v>
      </c>
      <c r="L12" s="329">
        <f>ROUND(K12*0.6,3)</f>
        <v>0</v>
      </c>
    </row>
    <row r="13" spans="1:12" ht="31.5" customHeight="1" x14ac:dyDescent="0.3">
      <c r="A13" s="310"/>
      <c r="B13" s="315"/>
      <c r="C13" s="316"/>
      <c r="D13" s="316"/>
      <c r="E13" s="316"/>
      <c r="F13" s="316"/>
      <c r="G13" s="316"/>
      <c r="H13" s="319"/>
      <c r="I13" s="320"/>
      <c r="J13" s="324"/>
      <c r="K13" s="327"/>
      <c r="L13" s="330"/>
    </row>
    <row r="14" spans="1:12" ht="38.25" customHeight="1" x14ac:dyDescent="0.3">
      <c r="A14" s="310"/>
      <c r="B14" s="315"/>
      <c r="C14" s="316"/>
      <c r="D14" s="316"/>
      <c r="E14" s="316"/>
      <c r="F14" s="316"/>
      <c r="G14" s="316"/>
      <c r="H14" s="319"/>
      <c r="I14" s="320"/>
      <c r="J14" s="324"/>
      <c r="K14" s="327"/>
      <c r="L14" s="330"/>
    </row>
    <row r="15" spans="1:12" ht="70.5" customHeight="1" thickBot="1" x14ac:dyDescent="0.35">
      <c r="A15" s="310"/>
      <c r="B15" s="315"/>
      <c r="C15" s="316"/>
      <c r="D15" s="316"/>
      <c r="E15" s="316"/>
      <c r="F15" s="316"/>
      <c r="G15" s="316"/>
      <c r="H15" s="319"/>
      <c r="I15" s="320"/>
      <c r="J15" s="324"/>
      <c r="K15" s="327"/>
      <c r="L15" s="330"/>
    </row>
    <row r="16" spans="1:12" ht="29" customHeight="1" thickBot="1" x14ac:dyDescent="0.4">
      <c r="A16" s="311"/>
      <c r="B16" s="289" t="s">
        <v>176</v>
      </c>
      <c r="C16" s="290" t="s">
        <v>177</v>
      </c>
      <c r="D16" s="291" t="s">
        <v>178</v>
      </c>
      <c r="E16" s="290" t="s">
        <v>179</v>
      </c>
      <c r="F16" s="290" t="s">
        <v>180</v>
      </c>
      <c r="G16" s="292" t="s">
        <v>181</v>
      </c>
      <c r="H16" s="319"/>
      <c r="I16" s="320"/>
      <c r="J16" s="324"/>
      <c r="K16" s="327"/>
      <c r="L16" s="330"/>
    </row>
    <row r="17" spans="1:12" ht="30" customHeight="1" thickBot="1" x14ac:dyDescent="0.35">
      <c r="A17" s="312"/>
      <c r="B17" s="293"/>
      <c r="C17" s="294">
        <v>0</v>
      </c>
      <c r="D17" s="294"/>
      <c r="E17" s="294"/>
      <c r="F17" s="294"/>
      <c r="G17" s="295"/>
      <c r="H17" s="321"/>
      <c r="I17" s="322"/>
      <c r="J17" s="325"/>
      <c r="K17" s="328"/>
      <c r="L17" s="331"/>
    </row>
    <row r="18" spans="1:12" ht="47.25" customHeight="1" x14ac:dyDescent="0.3">
      <c r="A18" s="334" t="s">
        <v>12</v>
      </c>
      <c r="B18" s="337" t="s">
        <v>182</v>
      </c>
      <c r="C18" s="337"/>
      <c r="D18" s="337"/>
      <c r="E18" s="337"/>
      <c r="F18" s="337"/>
      <c r="G18" s="337"/>
      <c r="H18" s="340"/>
      <c r="I18" s="341"/>
      <c r="J18" s="346" t="s">
        <v>1</v>
      </c>
      <c r="K18" s="349">
        <v>0</v>
      </c>
      <c r="L18" s="329">
        <f>IF(K18-K21 &gt;=0, (ROUND((K18-K21)*0.25,3)),0.00000000001)</f>
        <v>0</v>
      </c>
    </row>
    <row r="19" spans="1:12" ht="18.75" customHeight="1" x14ac:dyDescent="0.3">
      <c r="A19" s="335"/>
      <c r="B19" s="338"/>
      <c r="C19" s="338"/>
      <c r="D19" s="338"/>
      <c r="E19" s="338"/>
      <c r="F19" s="338"/>
      <c r="G19" s="338"/>
      <c r="H19" s="342"/>
      <c r="I19" s="343"/>
      <c r="J19" s="347"/>
      <c r="K19" s="350"/>
      <c r="L19" s="330"/>
    </row>
    <row r="20" spans="1:12" ht="13.5" customHeight="1" thickBot="1" x14ac:dyDescent="0.35">
      <c r="A20" s="335"/>
      <c r="B20" s="339"/>
      <c r="C20" s="339"/>
      <c r="D20" s="339"/>
      <c r="E20" s="339"/>
      <c r="F20" s="339"/>
      <c r="G20" s="338"/>
      <c r="H20" s="342"/>
      <c r="I20" s="343"/>
      <c r="J20" s="347"/>
      <c r="K20" s="350"/>
      <c r="L20" s="330"/>
    </row>
    <row r="21" spans="1:12" ht="28.25" customHeight="1" thickBot="1" x14ac:dyDescent="0.35">
      <c r="A21" s="336"/>
      <c r="B21" s="296" t="s">
        <v>183</v>
      </c>
      <c r="C21" s="297">
        <v>0</v>
      </c>
      <c r="D21" s="297"/>
      <c r="E21" s="297"/>
      <c r="F21" s="297"/>
      <c r="G21" s="297"/>
      <c r="H21" s="344"/>
      <c r="I21" s="345"/>
      <c r="J21" s="348"/>
      <c r="K21" s="298">
        <f>SUM(C21:G21)</f>
        <v>0</v>
      </c>
      <c r="L21" s="351"/>
    </row>
    <row r="22" spans="1:12" ht="87.5" customHeight="1" thickBot="1" x14ac:dyDescent="0.35">
      <c r="A22" s="334" t="s">
        <v>13</v>
      </c>
      <c r="B22" s="337" t="s">
        <v>184</v>
      </c>
      <c r="C22" s="352"/>
      <c r="D22" s="352"/>
      <c r="E22" s="352"/>
      <c r="F22" s="352"/>
      <c r="G22" s="353"/>
      <c r="H22" s="354"/>
      <c r="I22" s="355"/>
      <c r="J22" s="324" t="s">
        <v>185</v>
      </c>
      <c r="K22" s="299">
        <v>0</v>
      </c>
      <c r="L22" s="330">
        <f>IF((K22-K23)&gt;=0,(ROUND((K22-K23)*0.15,3)),0.000000001)</f>
        <v>0</v>
      </c>
    </row>
    <row r="23" spans="1:12" ht="28.25" customHeight="1" thickBot="1" x14ac:dyDescent="0.35">
      <c r="A23" s="336"/>
      <c r="B23" s="300" t="s">
        <v>183</v>
      </c>
      <c r="C23" s="297">
        <v>0</v>
      </c>
      <c r="D23" s="297">
        <v>0</v>
      </c>
      <c r="E23" s="297">
        <v>0</v>
      </c>
      <c r="F23" s="297"/>
      <c r="G23" s="297"/>
      <c r="H23" s="356"/>
      <c r="I23" s="357"/>
      <c r="J23" s="358"/>
      <c r="K23" s="298">
        <f>SUM(C23:G23)</f>
        <v>0</v>
      </c>
      <c r="L23" s="351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32">
        <f>SUM(L12:L22)</f>
        <v>0</v>
      </c>
      <c r="L25" s="333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301"/>
      <c r="D29" s="301"/>
      <c r="E29" s="301"/>
      <c r="H29" s="7" t="s">
        <v>19</v>
      </c>
      <c r="I29" s="7"/>
      <c r="J29" s="7"/>
      <c r="K29" s="103"/>
      <c r="L29" s="7"/>
    </row>
  </sheetData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20</v>
      </c>
      <c r="H2" s="155"/>
      <c r="I2" s="156" t="s">
        <v>67</v>
      </c>
      <c r="J2" s="157"/>
      <c r="K2" s="158"/>
      <c r="L2" s="158"/>
    </row>
    <row r="3" spans="1:12" ht="24" customHeight="1" thickBot="1" x14ac:dyDescent="0.35">
      <c r="A3" s="159" t="s">
        <v>141</v>
      </c>
      <c r="H3" s="155"/>
      <c r="I3" s="156" t="s">
        <v>66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60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21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9"/>
      <c r="D8" s="359"/>
      <c r="E8" s="359"/>
      <c r="F8" s="359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22</v>
      </c>
    </row>
    <row r="15" spans="1:12" ht="20.100000000000001" customHeight="1" x14ac:dyDescent="0.3">
      <c r="A15" s="221" t="s">
        <v>23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3"/>
    </row>
    <row r="16" spans="1:12" ht="20.100000000000001" customHeight="1" x14ac:dyDescent="0.3">
      <c r="A16" s="221" t="s">
        <v>24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3"/>
    </row>
    <row r="17" spans="1:13" ht="20.100000000000001" customHeight="1" x14ac:dyDescent="0.3">
      <c r="A17" s="218" t="s">
        <v>25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3"/>
    </row>
    <row r="18" spans="1:13" ht="20.100000000000001" customHeight="1" x14ac:dyDescent="0.3">
      <c r="A18" s="221" t="s">
        <v>26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3"/>
    </row>
    <row r="19" spans="1:13" ht="20.100000000000001" customHeight="1" x14ac:dyDescent="0.3">
      <c r="A19" s="181" t="s">
        <v>31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3"/>
    </row>
    <row r="20" spans="1:13" ht="20.100000000000001" customHeight="1" x14ac:dyDescent="0.3">
      <c r="A20" s="181" t="s">
        <v>27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3"/>
    </row>
    <row r="21" spans="1:13" ht="20.100000000000001" customHeight="1" x14ac:dyDescent="0.3">
      <c r="A21" s="231" t="s">
        <v>32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3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28</v>
      </c>
      <c r="L23" s="198">
        <f>SUM(L15:L21)</f>
        <v>0</v>
      </c>
    </row>
    <row r="24" spans="1:13" ht="18.75" customHeight="1" x14ac:dyDescent="0.3">
      <c r="K24" s="115" t="s">
        <v>29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30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33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5" t="s">
        <v>23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4"/>
    </row>
    <row r="16" spans="1:12" ht="20.100000000000001" customHeight="1" x14ac:dyDescent="0.3">
      <c r="A16" s="225" t="s">
        <v>24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4"/>
    </row>
    <row r="17" spans="1:12" ht="20.100000000000001" customHeight="1" x14ac:dyDescent="0.3">
      <c r="A17" s="222" t="s">
        <v>25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4"/>
    </row>
    <row r="18" spans="1:12" ht="20.100000000000001" customHeight="1" x14ac:dyDescent="0.3">
      <c r="A18" s="225" t="s">
        <v>35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4"/>
    </row>
    <row r="19" spans="1:12" ht="20.100000000000001" customHeight="1" x14ac:dyDescent="0.3">
      <c r="A19" s="225" t="s">
        <v>36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4"/>
    </row>
    <row r="20" spans="1:12" ht="20.100000000000001" customHeight="1" x14ac:dyDescent="0.3">
      <c r="A20" s="225" t="s">
        <v>37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4"/>
    </row>
    <row r="21" spans="1:12" ht="20.100000000000001" customHeight="1" x14ac:dyDescent="0.3">
      <c r="A21" s="225" t="s">
        <v>26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4"/>
    </row>
    <row r="22" spans="1:12" ht="20.100000000000001" customHeight="1" x14ac:dyDescent="0.3">
      <c r="A22" s="360" t="s">
        <v>164</v>
      </c>
      <c r="B22" s="361"/>
      <c r="C22" s="361"/>
      <c r="D22" s="361"/>
      <c r="E22" s="362"/>
      <c r="F22" s="33"/>
      <c r="G22" s="33"/>
      <c r="H22" s="33"/>
      <c r="I22" s="33"/>
      <c r="J22" s="11"/>
      <c r="K22" s="26"/>
      <c r="L22" s="264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5" t="s">
        <v>23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4"/>
    </row>
    <row r="16" spans="1:12" ht="19.5" customHeight="1" x14ac:dyDescent="0.3">
      <c r="A16" s="222" t="s">
        <v>25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4"/>
    </row>
    <row r="17" spans="1:12" ht="19.5" customHeight="1" x14ac:dyDescent="0.3">
      <c r="A17" s="225" t="s">
        <v>35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4"/>
    </row>
    <row r="18" spans="1:12" ht="19.5" customHeight="1" x14ac:dyDescent="0.3">
      <c r="A18" s="225" t="s">
        <v>36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4"/>
    </row>
    <row r="19" spans="1:12" ht="19.5" customHeight="1" x14ac:dyDescent="0.3">
      <c r="A19" s="225" t="s">
        <v>37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4"/>
    </row>
    <row r="20" spans="1:12" ht="19.5" customHeight="1" x14ac:dyDescent="0.3">
      <c r="A20" s="225" t="s">
        <v>26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4"/>
    </row>
    <row r="21" spans="1:12" ht="19.5" customHeight="1" x14ac:dyDescent="0.3">
      <c r="A21" s="225" t="s">
        <v>40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4"/>
    </row>
    <row r="22" spans="1:12" ht="19.5" customHeight="1" x14ac:dyDescent="0.3">
      <c r="A22" s="225" t="s">
        <v>68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4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148</v>
      </c>
      <c r="H2" s="155"/>
      <c r="I2" s="156" t="s">
        <v>67</v>
      </c>
      <c r="J2" s="157"/>
      <c r="K2" s="158"/>
      <c r="L2" s="158"/>
    </row>
    <row r="3" spans="1:12" ht="24" customHeight="1" thickBot="1" x14ac:dyDescent="0.35">
      <c r="A3" s="159" t="s">
        <v>41</v>
      </c>
      <c r="H3" s="155"/>
      <c r="I3" s="156" t="s">
        <v>66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60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21</v>
      </c>
      <c r="B7" s="136"/>
      <c r="C7" s="262"/>
      <c r="D7" s="262"/>
      <c r="E7" s="262"/>
      <c r="F7" s="262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33.75" customHeight="1" x14ac:dyDescent="0.3"/>
    <row r="12" spans="1:12" ht="17.100000000000001" customHeight="1" x14ac:dyDescent="0.3">
      <c r="A12" s="165" t="s">
        <v>42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43</v>
      </c>
    </row>
    <row r="17" spans="1:12" ht="15" customHeight="1" thickBot="1" x14ac:dyDescent="0.35">
      <c r="H17" s="176"/>
      <c r="I17" s="143"/>
      <c r="K17" s="177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45</v>
      </c>
    </row>
    <row r="25" spans="1:12" s="5" customFormat="1" ht="13.5" customHeight="1" x14ac:dyDescent="0.3">
      <c r="B25" s="84" t="s">
        <v>54</v>
      </c>
      <c r="H25" s="30"/>
      <c r="I25" s="52"/>
      <c r="J25" s="85"/>
      <c r="K25" s="86"/>
    </row>
    <row r="26" spans="1:12" ht="15" customHeight="1" x14ac:dyDescent="0.3">
      <c r="B26" s="181" t="s">
        <v>46</v>
      </c>
      <c r="C26" s="182"/>
      <c r="D26" s="183"/>
      <c r="E26" s="265">
        <v>0</v>
      </c>
      <c r="F26" s="181" t="s">
        <v>47</v>
      </c>
      <c r="G26" s="183"/>
      <c r="H26" s="266">
        <v>0</v>
      </c>
      <c r="I26" s="94" t="str">
        <f>IFERROR(ROUND(E26/H26,3),"")</f>
        <v/>
      </c>
      <c r="J26" s="95"/>
      <c r="K26" s="282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48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49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33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7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7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114</v>
      </c>
      <c r="C19" s="54"/>
      <c r="D19" s="55"/>
      <c r="E19" s="267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171</v>
      </c>
      <c r="C20" s="54"/>
      <c r="D20" s="55"/>
      <c r="E20" s="267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115</v>
      </c>
      <c r="C21" s="54"/>
      <c r="D21" s="55"/>
      <c r="E21" s="267">
        <f>LEN(A$13)-LEN(SUBSTITUTE(A$13,"E",""))+LEN(A$13)-LEN(SUBSTITUTE(A$13,"L",""))</f>
        <v>0</v>
      </c>
      <c r="F21" s="109" t="s">
        <v>69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A15" sqref="A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7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114</v>
      </c>
      <c r="C19" s="54"/>
      <c r="D19" s="55"/>
      <c r="E19" s="267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171</v>
      </c>
      <c r="C20" s="54"/>
      <c r="D20" s="55"/>
      <c r="E20" s="267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115</v>
      </c>
      <c r="C21" s="54"/>
      <c r="D21" s="55"/>
      <c r="E21" s="267">
        <f>LEN(A$13)-LEN(SUBSTITUTE(A$13,"E",""))+LEN(A$13)-LEN(SUBSTITUTE(A$13,"L",""))</f>
        <v>0</v>
      </c>
      <c r="F21" s="109" t="s">
        <v>69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topLeftCell="A13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167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161</v>
      </c>
      <c r="K14" s="269"/>
      <c r="L14" s="149">
        <f>K14*0.3</f>
        <v>0</v>
      </c>
    </row>
    <row r="15" spans="1:12" ht="69" customHeight="1" thickBot="1" x14ac:dyDescent="0.35">
      <c r="A15" s="373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162</v>
      </c>
      <c r="K15" s="270"/>
      <c r="L15" s="252">
        <f>K15*0.25</f>
        <v>0</v>
      </c>
    </row>
    <row r="16" spans="1:12" ht="64.5" customHeight="1" x14ac:dyDescent="0.3">
      <c r="A16" s="372" t="s">
        <v>168</v>
      </c>
      <c r="B16" s="375" t="s">
        <v>165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/>
      <c r="L16" s="147">
        <f>K16*0.35</f>
        <v>0</v>
      </c>
    </row>
    <row r="17" spans="1:13" ht="80.25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163</v>
      </c>
      <c r="K17" s="272"/>
      <c r="L17" s="145">
        <f>K17*0.1</f>
        <v>0</v>
      </c>
    </row>
    <row r="18" spans="1:13" ht="66.7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/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2020-06-14T11:16:45Z</dcterms:modified>
</cp:coreProperties>
</file>