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Pas-de-deux\"/>
    </mc:Choice>
  </mc:AlternateContent>
  <xr:revisionPtr revIDLastSave="0" documentId="13_ncr:1_{B2C5AD9A-9E05-4B8A-A8A3-2F95AE62801A}" xr6:coauthVersionLast="45" xr6:coauthVersionMax="45" xr10:uidLastSave="{00000000-0000-0000-0000-000000000000}"/>
  <bookViews>
    <workbookView xWindow="43080" yWindow="780" windowWidth="29040" windowHeight="17640" firstSheet="3" activeTab="3" xr2:uid="{00000000-000D-0000-FFFF-FFFF00000000}"/>
  </bookViews>
  <sheets>
    <sheet name="Information" sheetId="24" state="hidden" r:id="rId1"/>
    <sheet name="Skritt pas-de-deux" sheetId="25" state="hidden" r:id="rId2"/>
    <sheet name="Pas-de-Deux Häst" sheetId="23" state="hidden" r:id="rId3"/>
    <sheet name="Pas-de-Deux tekn" sheetId="20" r:id="rId4"/>
    <sheet name="Pas-de-Deux art" sheetId="21" state="hidden" r:id="rId5"/>
  </sheets>
  <definedNames>
    <definedName name="bord" localSheetId="4">'Pas-de-Deux art'!$L$3</definedName>
    <definedName name="bord" localSheetId="2">'Pas-de-Deux Häst'!$L$3</definedName>
    <definedName name="bord" localSheetId="3">'Pas-de-Deux tekn'!$L$3</definedName>
    <definedName name="datum" localSheetId="4">'Pas-de-Deux art'!$C$4</definedName>
    <definedName name="datum" localSheetId="2">'Pas-de-Deux Häst'!$C$4</definedName>
    <definedName name="datum" localSheetId="3">'Pas-de-Deux tekn'!$C$4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Häst'!$L$4</definedName>
    <definedName name="klass" localSheetId="3">'Pas-de-Deux tekn'!$L$4</definedName>
    <definedName name="moment" localSheetId="4">'Pas-de-Deux art'!$L$5</definedName>
    <definedName name="moment" localSheetId="2">'Pas-de-Deux Häst'!$L$5</definedName>
    <definedName name="moment" localSheetId="3">'Pas-de-Deux tekn'!$L$5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_xlnm.Print_Area" localSheetId="4">'Pas-de-Deux art'!$L$83:$L$84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5" l="1"/>
  <c r="L16" i="23"/>
  <c r="L23" i="23"/>
  <c r="H18" i="20"/>
  <c r="K18" i="20" s="1"/>
  <c r="H20" i="20"/>
  <c r="E21" i="20"/>
  <c r="H26" i="20" s="1"/>
  <c r="I26" i="20" s="1"/>
  <c r="K26" i="20" s="1"/>
  <c r="K30" i="20" s="1"/>
  <c r="L12" i="21"/>
  <c r="L13" i="21"/>
  <c r="L14" i="21"/>
  <c r="L15" i="21"/>
  <c r="L16" i="21"/>
  <c r="L17" i="21"/>
  <c r="L21" i="21"/>
  <c r="H19" i="20"/>
  <c r="K19" i="20" s="1"/>
  <c r="L22" i="23"/>
  <c r="L19" i="23"/>
  <c r="L13" i="23"/>
  <c r="L30" i="25"/>
  <c r="L29" i="25"/>
  <c r="L28" i="25"/>
  <c r="L27" i="25"/>
  <c r="L19" i="25"/>
  <c r="I31" i="25" s="1"/>
  <c r="L31" i="25" s="1"/>
  <c r="L17" i="25"/>
  <c r="L13" i="25"/>
  <c r="L32" i="25" l="1"/>
  <c r="L33" i="25" s="1"/>
  <c r="K22" i="20"/>
  <c r="L32" i="20" s="1"/>
</calcChain>
</file>

<file path=xl/sharedStrings.xml><?xml version="1.0" encoding="utf-8"?>
<sst xmlns="http://schemas.openxmlformats.org/spreadsheetml/2006/main" count="351" uniqueCount="168">
  <si>
    <t>Information</t>
  </si>
  <si>
    <t xml:space="preserve">Protokollen i denna fil tillhör skrittklass pas-de-deux samt svår klass pas-de-deux. </t>
  </si>
  <si>
    <t>Protokollen uppdaterades senast 2019-03-28.</t>
  </si>
  <si>
    <t xml:space="preserve">Gulmarkerade celler i protokollen markerar vilka celler som ska fyllas i. </t>
  </si>
  <si>
    <t xml:space="preserve">I skritt bedöms alla delar av varje domare. </t>
  </si>
  <si>
    <t>Omg 1</t>
  </si>
  <si>
    <t>Pas-de-deux skritt</t>
  </si>
  <si>
    <t>Skritt pas-de-deux</t>
  </si>
  <si>
    <t xml:space="preserve">Tabell för vilka protokoll som ska användas vid svår klass pas de deux </t>
  </si>
  <si>
    <t>Överst finns tabeller över vilka protokoll som ska användas av respektive domare. Längre ner finns en tabell hur poängen ska beräknas om man har tre domare.</t>
  </si>
  <si>
    <t>Det finns även en tabell för domarrotation</t>
  </si>
  <si>
    <t>Endagarstävling 3 domare</t>
  </si>
  <si>
    <t>Omgång 1</t>
  </si>
  <si>
    <t>Domare A</t>
  </si>
  <si>
    <t>Domare B</t>
  </si>
  <si>
    <t>Domare C</t>
  </si>
  <si>
    <t>Pas-de-deux svår klass</t>
  </si>
  <si>
    <t>Pas-de-deux häst</t>
  </si>
  <si>
    <t>Pas-de-deux tekn</t>
  </si>
  <si>
    <t>Pas-de-deux art</t>
  </si>
  <si>
    <t>Endagarstävling 4 domare</t>
  </si>
  <si>
    <t>Domare D</t>
  </si>
  <si>
    <t>Tvådagarstävling 3 domare</t>
  </si>
  <si>
    <t>Omgång 2</t>
  </si>
  <si>
    <t>Tvådagarstävling 4 domare</t>
  </si>
  <si>
    <t>Om 3 domare används, beräknas poängen enligt följande tabell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</si>
  <si>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</si>
  <si>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</si>
  <si>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</si>
  <si>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</si>
  <si>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</si>
  <si>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</si>
  <si>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</si>
  <si>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</si>
  <si>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</si>
  <si>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 xml:space="preserve">Domarrotation </t>
  </si>
  <si>
    <t>3 domare</t>
  </si>
  <si>
    <t>Endagars</t>
  </si>
  <si>
    <t>A</t>
  </si>
  <si>
    <t>C</t>
  </si>
  <si>
    <t>D</t>
  </si>
  <si>
    <t>kür</t>
  </si>
  <si>
    <t>Domare 1</t>
  </si>
  <si>
    <t>Domare 2</t>
  </si>
  <si>
    <t>Domare 3</t>
  </si>
  <si>
    <t>Domare 4</t>
  </si>
  <si>
    <t>Häst</t>
  </si>
  <si>
    <t>Tekniskt</t>
  </si>
  <si>
    <t>Artistiskt</t>
  </si>
  <si>
    <t>Tvådagars</t>
  </si>
  <si>
    <t>4 domare</t>
  </si>
  <si>
    <t>Pas-de-deux</t>
  </si>
  <si>
    <t>Start nr</t>
  </si>
  <si>
    <t>Kür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</si>
  <si>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</si>
  <si>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</si>
  <si>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</si>
  <si>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</si>
  <si>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</si>
  <si>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</si>
  <si>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</si>
  <si>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</si>
  <si>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</si>
  <si>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</si>
  <si>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</si>
  <si>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</si>
  <si>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Linförare:</t>
  </si>
  <si>
    <t>Kommentarer</t>
  </si>
  <si>
    <t>Poäng 0 till 10</t>
  </si>
  <si>
    <t>Gångartskvalitet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</si>
  <si>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</si>
  <si>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</si>
  <si>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</si>
  <si>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</si>
  <si>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</si>
  <si>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</si>
  <si>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</si>
  <si>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</si>
  <si>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</si>
  <si>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</si>
  <si>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</si>
  <si>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</si>
  <si>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</si>
  <si>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</si>
  <si>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</si>
  <si>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</si>
  <si>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</si>
  <si>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</si>
  <si>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</si>
  <si>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</si>
  <si>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</si>
  <si>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x2</t>
  </si>
  <si>
    <t>Häst(automatiskt från ovan angivna poäng):</t>
  </si>
  <si>
    <t>Total:</t>
  </si>
  <si>
    <t>/ 10 = Total Kür:</t>
  </si>
  <si>
    <t>Domare:</t>
  </si>
  <si>
    <t>Signatur:</t>
  </si>
  <si>
    <t>id_6220_8_7625_1_A</t>
  </si>
  <si>
    <t xml:space="preserve">Pas-de-Deux </t>
  </si>
  <si>
    <t>Hästpoäng</t>
  </si>
  <si>
    <t>8</t>
  </si>
  <si>
    <t>Uppsala</t>
  </si>
  <si>
    <t>Tindra Linn</t>
  </si>
  <si>
    <t>Föreningen Uppsala Voltige</t>
  </si>
  <si>
    <t>Voltigör 1)</t>
  </si>
  <si>
    <t>Tindra Öberg</t>
  </si>
  <si>
    <t>SE</t>
  </si>
  <si>
    <t>Voltigör 2)</t>
  </si>
  <si>
    <t>Linn Odensten</t>
  </si>
  <si>
    <t>-</t>
  </si>
  <si>
    <t>Galoppkvalitet</t>
  </si>
  <si>
    <t>Regelbundenhet,
Tretaktig galopp med tydligt svävmoment</t>
  </si>
  <si>
    <t>A1
30%</t>
  </si>
  <si>
    <t>Lösgjordhet</t>
  </si>
  <si>
    <t xml:space="preserve">Elastcitet,
god rörelsefrihet
</t>
  </si>
  <si>
    <t>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</si>
  <si>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</si>
  <si>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</si>
  <si>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</si>
  <si>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</si>
  <si>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</si>
  <si>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</si>
  <si>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</si>
  <si>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</si>
  <si>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</si>
  <si>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</si>
  <si>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Galoppfel, travsteg m.m.</t>
  </si>
  <si>
    <t>Volten</t>
  </si>
  <si>
    <t xml:space="preserve">Följer voltspåret, 
Går ej in/ut på volten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</si>
  <si>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</si>
  <si>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</si>
  <si>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</si>
  <si>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</si>
  <si>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</si>
  <si>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</si>
  <si>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id_6220_8_7625_1_B</t>
  </si>
  <si>
    <t>Teknisk bedömning</t>
  </si>
  <si>
    <t>Avdrag för fall</t>
  </si>
  <si>
    <t>Svårighetsgrad</t>
  </si>
  <si>
    <t>Max. 13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</si>
  <si>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</si>
  <si>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</si>
  <si>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</si>
  <si>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</si>
  <si>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</si>
  <si>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</si>
  <si>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</si>
  <si>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</si>
  <si>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 antal övn.</t>
  </si>
  <si>
    <t xml:space="preserve">Avdrag för fall </t>
  </si>
  <si>
    <t>Poäng utförande</t>
  </si>
  <si>
    <t>Teknisk poäng</t>
  </si>
  <si>
    <t>Anna Torssander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</si>
  <si>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</si>
  <si>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</si>
  <si>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</si>
  <si>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</si>
  <si>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</si>
  <si>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</rPr>
      <t xml:space="preserve">
</t>
    </r>
  </si>
  <si>
    <t>C2
25%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</si>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</sst>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indexed="8"/>
      <name val="Arial"/>
      <family val="2"/>
      <charset val="204"/>
    </font>
    <font>
      <b/>
      <sz val="14"/>
      <name val="Arial"/>
      <family val="2"/>
    </font>
    <font>
      <b/>
      <sz val="10"/>
      <color rgb="FF000000"/>
      <name val="Arial"/>
      <family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244">
    <xf numFmtId="0" fontId="0" fillId="0" borderId="0" xfId="0"/>
    <xf numFmtId="0" fontId="11" fillId="0" borderId="17" xfId="0" applyNumberFormat="1" applyFont="1" applyFill="1" applyBorder="1" applyAlignment="1" applyProtection="1">
      <alignment horizontal="left" vertical="justify" wrapText="1"/>
    </xf>
    <xf numFmtId="0" fontId="17" fillId="0" borderId="16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justify" wrapText="1"/>
    </xf>
    <xf numFmtId="0" fontId="17" fillId="0" borderId="17" xfId="0" applyNumberFormat="1" applyFont="1" applyFill="1" applyBorder="1" applyAlignment="1" applyProtection="1">
      <alignment horizontal="left" vertical="justify" wrapText="1"/>
    </xf>
    <xf numFmtId="0" fontId="10" fillId="0" borderId="1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9" fillId="0" borderId="16" xfId="0" applyNumberFormat="1" applyFont="1" applyFill="1" applyBorder="1" applyAlignment="1" applyProtection="1">
      <alignment horizontal="left" vertical="justify" wrapText="1"/>
    </xf>
    <xf numFmtId="0" fontId="17" fillId="0" borderId="10" xfId="0" applyNumberFormat="1" applyFont="1" applyFill="1" applyBorder="1" applyAlignment="1" applyProtection="1">
      <alignment horizontal="left" vertical="justify" wrapText="1"/>
    </xf>
    <xf numFmtId="0" fontId="11" fillId="0" borderId="10" xfId="0" applyNumberFormat="1" applyFont="1" applyFill="1" applyBorder="1" applyAlignment="1" applyProtection="1">
      <alignment horizontal="left" vertical="justify" wrapText="1"/>
    </xf>
    <xf numFmtId="169" fontId="3" fillId="4" borderId="17" xfId="0" applyNumberFormat="1" applyFont="1" applyFill="1" applyBorder="1" applyAlignment="1" applyProtection="1">
      <alignment horizontal="center" vertical="center"/>
    </xf>
    <xf numFmtId="0" fontId="14" fillId="0" borderId="17" xfId="0" applyNumberFormat="1" applyFont="1" applyFill="1" applyBorder="1" applyAlignment="1" applyProtection="1">
      <alignment horizontal="center" vertical="center" wrapText="1"/>
    </xf>
    <xf numFmtId="0" fontId="16" fillId="0" borderId="39" xfId="0" applyNumberFormat="1" applyFont="1" applyFill="1" applyBorder="1" applyAlignment="1" applyProtection="1">
      <alignment horizontal="left" vertical="justify" wrapText="1"/>
    </xf>
    <xf numFmtId="0" fontId="16" fillId="0" borderId="20" xfId="0" applyNumberFormat="1" applyFont="1" applyFill="1" applyBorder="1" applyAlignment="1" applyProtection="1">
      <alignment horizontal="left" vertical="justify" wrapText="1"/>
    </xf>
    <xf numFmtId="166" fontId="2" fillId="0" borderId="26" xfId="0" applyNumberFormat="1" applyFont="1" applyFill="1" applyBorder="1" applyAlignment="1" applyProtection="1">
      <alignment horizontal="center" vertical="center" wrapText="1"/>
    </xf>
    <xf numFmtId="166" fontId="2" fillId="0" borderId="25" xfId="0" applyNumberFormat="1" applyFont="1" applyFill="1" applyBorder="1" applyAlignment="1" applyProtection="1">
      <alignment horizontal="center" vertical="center" wrapText="1"/>
    </xf>
    <xf numFmtId="166" fontId="2" fillId="0" borderId="30" xfId="0" applyNumberFormat="1" applyFont="1" applyFill="1" applyBorder="1" applyAlignment="1" applyProtection="1">
      <alignment horizontal="center" vertical="center" wrapText="1"/>
    </xf>
    <xf numFmtId="0" fontId="15" fillId="0" borderId="13" xfId="0" applyNumberFormat="1" applyFont="1" applyFill="1" applyBorder="1" applyAlignment="1" applyProtection="1">
      <alignment horizontal="left" vertical="justify" wrapText="1"/>
    </xf>
    <xf numFmtId="0" fontId="15" fillId="0" borderId="40" xfId="0" applyNumberFormat="1" applyFont="1" applyFill="1" applyBorder="1" applyAlignment="1" applyProtection="1">
      <alignment horizontal="left" vertical="justify" wrapText="1"/>
    </xf>
    <xf numFmtId="0" fontId="12" fillId="0" borderId="36" xfId="0" applyNumberFormat="1" applyFont="1" applyFill="1" applyBorder="1" applyAlignment="1" applyProtection="1">
      <alignment horizontal="left" vertical="center" wrapText="1"/>
    </xf>
    <xf numFmtId="0" fontId="12" fillId="0" borderId="28" xfId="0" applyNumberFormat="1" applyFont="1" applyFill="1" applyBorder="1" applyAlignment="1" applyProtection="1">
      <alignment horizontal="left" vertical="center" wrapText="1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0" fontId="12" fillId="0" borderId="47" xfId="0" applyNumberFormat="1" applyFont="1" applyFill="1" applyBorder="1" applyAlignment="1" applyProtection="1">
      <alignment horizontal="left" vertical="center"/>
    </xf>
    <xf numFmtId="0" fontId="12" fillId="0" borderId="28" xfId="0" applyNumberFormat="1" applyFont="1" applyFill="1" applyBorder="1" applyAlignment="1" applyProtection="1">
      <alignment horizontal="left" vertical="center"/>
    </xf>
    <xf numFmtId="0" fontId="12" fillId="0" borderId="37" xfId="0" applyNumberFormat="1" applyFont="1" applyFill="1" applyBorder="1" applyAlignment="1" applyProtection="1">
      <alignment horizontal="left" vertical="center"/>
    </xf>
    <xf numFmtId="0" fontId="12" fillId="0" borderId="10" xfId="0" applyNumberFormat="1" applyFont="1" applyFill="1" applyBorder="1" applyAlignment="1" applyProtection="1">
      <alignment horizontal="left" vertical="center" wrapText="1"/>
    </xf>
    <xf numFmtId="0" fontId="12" fillId="0" borderId="38" xfId="0" applyNumberFormat="1" applyFont="1" applyFill="1" applyBorder="1" applyAlignment="1" applyProtection="1">
      <alignment horizontal="left" vertical="center" wrapText="1"/>
    </xf>
    <xf numFmtId="0" fontId="8" fillId="0" borderId="45" xfId="0" applyNumberFormat="1" applyFont="1" applyFill="1" applyBorder="1" applyAlignment="1" applyProtection="1">
      <alignment horizontal="center" vertical="center" textRotation="90" wrapText="1"/>
    </xf>
    <xf numFmtId="0" fontId="8" fillId="0" borderId="46" xfId="0" applyNumberFormat="1" applyFont="1" applyFill="1" applyBorder="1" applyAlignment="1" applyProtection="1">
      <alignment horizontal="center" vertical="center" textRotation="90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169" fontId="3" fillId="4" borderId="10" xfId="0" applyNumberFormat="1" applyFont="1" applyFill="1" applyBorder="1" applyAlignment="1" applyProtection="1">
      <alignment horizontal="center" vertical="center"/>
    </xf>
    <xf numFmtId="169" fontId="3" fillId="4" borderId="16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Alignment="1" applyProtection="1"/>
    <xf numFmtId="0" fontId="2" fillId="3" borderId="0" xfId="0" applyNumberFormat="1" applyFont="1" applyFill="1" applyAlignment="1" applyProtection="1">
      <alignment horizontal="left"/>
    </xf>
    <xf numFmtId="0" fontId="12" fillId="0" borderId="16" xfId="0" applyNumberFormat="1" applyFont="1" applyFill="1" applyBorder="1" applyAlignment="1" applyProtection="1">
      <alignment horizontal="left" vertical="center" wrapText="1"/>
    </xf>
    <xf numFmtId="0" fontId="14" fillId="0" borderId="10" xfId="0" applyNumberFormat="1" applyFont="1" applyFill="1" applyBorder="1" applyAlignment="1" applyProtection="1">
      <alignment horizontal="center" vertical="center" wrapText="1"/>
    </xf>
    <xf numFmtId="0" fontId="14" fillId="0" borderId="16" xfId="0" applyNumberFormat="1" applyFont="1" applyFill="1" applyBorder="1" applyAlignment="1" applyProtection="1">
      <alignment horizontal="center" vertical="center" wrapText="1"/>
    </xf>
    <xf numFmtId="0" fontId="15" fillId="0" borderId="39" xfId="0" applyNumberFormat="1" applyFont="1" applyFill="1" applyBorder="1" applyAlignment="1" applyProtection="1">
      <alignment horizontal="left" vertical="justify" wrapText="1"/>
    </xf>
    <xf numFmtId="0" fontId="15" fillId="0" borderId="20" xfId="0" applyNumberFormat="1" applyFont="1" applyFill="1" applyBorder="1" applyAlignment="1" applyProtection="1">
      <alignment horizontal="left" vertical="justify" wrapText="1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166" fontId="6" fillId="0" borderId="12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 applyProtection="1">
      <alignment horizontal="center"/>
    </xf>
    <xf numFmtId="0" fontId="2" fillId="0" borderId="2" xfId="0" applyFont="1" applyFill="1" applyBorder="1"/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7" fillId="0" borderId="11" xfId="0" applyNumberFormat="1" applyFont="1" applyFill="1" applyBorder="1" applyAlignment="1" applyProtection="1">
      <alignment horizontal="center" vertical="center" wrapText="1"/>
    </xf>
    <xf numFmtId="0" fontId="27" fillId="0" borderId="15" xfId="0" applyNumberFormat="1" applyFont="1" applyFill="1" applyBorder="1" applyAlignment="1" applyProtection="1">
      <alignment horizontal="center" vertical="center" wrapText="1"/>
    </xf>
    <xf numFmtId="0" fontId="27" fillId="0" borderId="11" xfId="0" applyNumberFormat="1" applyFont="1" applyFill="1" applyBorder="1" applyAlignment="1" applyProtection="1">
      <alignment horizontal="left" vertical="justify" wrapText="1"/>
    </xf>
    <xf numFmtId="0" fontId="8" fillId="0" borderId="28" xfId="0" applyNumberFormat="1" applyFont="1" applyFill="1" applyBorder="1" applyAlignment="1" applyProtection="1">
      <alignment horizontal="center" vertical="center" textRotation="90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/>
    </xf>
    <xf numFmtId="0" fontId="4" fillId="0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0" fontId="2" fillId="0" borderId="2" xfId="0" applyNumberFormat="1" applyFont="1" applyFill="1" applyBorder="1" applyAlignment="1" applyProtection="1">
      <alignment horizontal="center"/>
    </xf>
    <xf numFmtId="0" fontId="25" fillId="0" borderId="37" xfId="0" applyNumberFormat="1" applyFont="1" applyFill="1" applyBorder="1" applyAlignment="1" applyProtection="1">
      <alignment horizontal="center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9" fontId="25" fillId="0" borderId="10" xfId="0" applyNumberFormat="1" applyFont="1" applyFill="1" applyBorder="1" applyAlignment="1" applyProtection="1">
      <alignment horizontal="center" vertical="center" wrapText="1"/>
    </xf>
    <xf numFmtId="0" fontId="26" fillId="0" borderId="5" xfId="0" applyNumberFormat="1" applyFont="1" applyFill="1" applyBorder="1" applyAlignment="1" applyProtection="1">
      <alignment horizontal="center" vertical="center" wrapText="1"/>
    </xf>
    <xf numFmtId="0" fontId="26" fillId="0" borderId="3" xfId="0" applyNumberFormat="1" applyFont="1" applyFill="1" applyBorder="1" applyAlignment="1" applyProtection="1">
      <alignment horizontal="center" vertical="center" wrapText="1"/>
    </xf>
    <xf numFmtId="0" fontId="25" fillId="0" borderId="37" xfId="0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 applyProtection="1">
      <alignment horizontal="left" vertical="justify" wrapText="1"/>
    </xf>
    <xf numFmtId="0" fontId="15" fillId="0" borderId="15" xfId="0" applyNumberFormat="1" applyFont="1" applyFill="1" applyBorder="1" applyAlignment="1" applyProtection="1">
      <alignment horizontal="left" vertical="justify" wrapText="1"/>
    </xf>
    <xf numFmtId="0" fontId="25" fillId="0" borderId="10" xfId="0" applyNumberFormat="1" applyFont="1" applyFill="1" applyBorder="1" applyAlignment="1" applyProtection="1">
      <alignment horizontal="left" vertical="center" wrapText="1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66" fontId="2" fillId="0" borderId="10" xfId="0" applyNumberFormat="1" applyFont="1" applyFill="1" applyBorder="1" applyAlignment="1" applyProtection="1">
      <alignment horizontal="center" vertical="center" wrapText="1"/>
    </xf>
    <xf numFmtId="169" fontId="3" fillId="4" borderId="47" xfId="0" applyNumberFormat="1" applyFont="1" applyFill="1" applyBorder="1" applyAlignment="1" applyProtection="1">
      <alignment horizontal="center" vertical="center"/>
    </xf>
    <xf numFmtId="169" fontId="3" fillId="4" borderId="28" xfId="0" applyNumberFormat="1" applyFont="1" applyFill="1" applyBorder="1" applyAlignment="1" applyProtection="1">
      <alignment horizontal="center" vertical="center"/>
    </xf>
    <xf numFmtId="169" fontId="3" fillId="4" borderId="37" xfId="0" applyNumberFormat="1" applyFont="1" applyFill="1" applyBorder="1" applyAlignment="1" applyProtection="1">
      <alignment horizontal="center" vertical="center"/>
    </xf>
    <xf numFmtId="0" fontId="15" fillId="0" borderId="42" xfId="0" applyNumberFormat="1" applyFont="1" applyFill="1" applyBorder="1" applyAlignment="1" applyProtection="1">
      <alignment horizontal="left" vertical="justify" wrapText="1"/>
    </xf>
    <xf numFmtId="0" fontId="15" fillId="0" borderId="18" xfId="0" applyNumberFormat="1" applyFont="1" applyFill="1" applyBorder="1" applyAlignment="1" applyProtection="1">
      <alignment horizontal="left" vertical="justify" wrapText="1"/>
    </xf>
    <xf numFmtId="0" fontId="14" fillId="0" borderId="11" xfId="0" applyNumberFormat="1" applyFont="1" applyFill="1" applyBorder="1" applyAlignment="1" applyProtection="1">
      <alignment horizontal="left" vertical="center"/>
    </xf>
    <xf numFmtId="0" fontId="14" fillId="0" borderId="2" xfId="0" applyNumberFormat="1" applyFont="1" applyFill="1" applyBorder="1" applyAlignment="1" applyProtection="1">
      <alignment horizontal="left" vertical="center"/>
    </xf>
    <xf numFmtId="0" fontId="14" fillId="0" borderId="15" xfId="0" applyNumberFormat="1" applyFont="1" applyFill="1" applyBorder="1" applyAlignment="1" applyProtection="1">
      <alignment horizontal="left" vertical="center"/>
    </xf>
    <xf numFmtId="0" fontId="26" fillId="0" borderId="11" xfId="0" applyNumberFormat="1" applyFont="1" applyFill="1" applyBorder="1" applyAlignment="1" applyProtection="1">
      <alignment horizontal="center" vertical="center" wrapText="1"/>
    </xf>
    <xf numFmtId="0" fontId="26" fillId="0" borderId="15" xfId="0" applyNumberFormat="1" applyFont="1" applyFill="1" applyBorder="1" applyAlignment="1" applyProtection="1">
      <alignment horizontal="center" vertical="center" wrapText="1"/>
    </xf>
    <xf numFmtId="0" fontId="27" fillId="0" borderId="2" xfId="0" applyNumberFormat="1" applyFont="1" applyFill="1" applyBorder="1" applyAlignment="1" applyProtection="1">
      <alignment horizontal="left" vertical="justify" wrapText="1"/>
    </xf>
    <xf numFmtId="0" fontId="27" fillId="0" borderId="15" xfId="0" applyNumberFormat="1" applyFont="1" applyFill="1" applyBorder="1" applyAlignment="1" applyProtection="1">
      <alignment horizontal="left" vertical="justify" wrapText="1"/>
    </xf>
    <xf numFmtId="0" fontId="14" fillId="0" borderId="11" xfId="0" applyNumberFormat="1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left" vertical="center" wrapText="1"/>
    </xf>
    <xf numFmtId="0" fontId="14" fillId="0" borderId="15" xfId="0" applyNumberFormat="1" applyFont="1" applyFill="1" applyBorder="1" applyAlignment="1" applyProtection="1">
      <alignment horizontal="left" vertical="center" wrapText="1"/>
    </xf>
    <xf numFmtId="0" fontId="8" fillId="0" borderId="36" xfId="0" applyNumberFormat="1" applyFont="1" applyFill="1" applyBorder="1" applyAlignment="1" applyProtection="1">
      <alignment horizontal="center" vertical="center" textRotation="90" wrapText="1"/>
    </xf>
    <xf numFmtId="0" fontId="8" fillId="0" borderId="37" xfId="0" applyNumberFormat="1" applyFont="1" applyFill="1" applyBorder="1" applyAlignment="1" applyProtection="1">
      <alignment horizontal="center" vertical="center" textRotation="90" wrapText="1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8" xfId="0" applyNumberFormat="1" applyFont="1" applyFill="1" applyBorder="1" applyAlignment="1" applyProtection="1">
      <alignment horizontal="lef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2" fillId="0" borderId="5" xfId="0" applyNumberFormat="1" applyFont="1" applyFill="1" applyBorder="1" applyAlignment="1" applyProtection="1">
      <alignment horizontal="left" vertical="top"/>
    </xf>
    <xf numFmtId="0" fontId="2" fillId="0" borderId="4" xfId="0" applyNumberFormat="1" applyFont="1" applyFill="1" applyBorder="1" applyAlignment="1" applyProtection="1">
      <alignment horizontal="left" vertical="top"/>
    </xf>
    <xf numFmtId="0" fontId="2" fillId="0" borderId="3" xfId="0" applyNumberFormat="1" applyFont="1" applyFill="1" applyBorder="1" applyAlignment="1" applyProtection="1">
      <alignment horizontal="left" vertical="top"/>
    </xf>
    <xf numFmtId="0" fontId="0" fillId="0" borderId="9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8" xfId="0" applyNumberFormat="1" applyFill="1" applyBorder="1" applyAlignment="1" applyProtection="1">
      <alignment horizontal="left" vertical="center"/>
    </xf>
    <xf numFmtId="169" fontId="2" fillId="0" borderId="10" xfId="0" applyNumberFormat="1" applyFont="1" applyFill="1" applyBorder="1" applyAlignment="1" applyProtection="1">
      <alignment horizontal="center" vertical="center"/>
    </xf>
    <xf numFmtId="169" fontId="2" fillId="4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NumberFormat="1" applyFont="1" applyFill="1" applyBorder="1" applyAlignment="1" applyProtection="1">
      <alignment vertical="center"/>
    </xf>
    <xf numFmtId="0" fontId="6" fillId="0" borderId="12" xfId="0" applyNumberFormat="1" applyFont="1" applyFill="1" applyBorder="1" applyAlignment="1" applyProtection="1">
      <alignment vertical="center"/>
    </xf>
    <xf numFmtId="0" fontId="6" fillId="0" borderId="13" xfId="0" applyNumberFormat="1" applyFont="1" applyFill="1" applyBorder="1" applyAlignment="1" applyProtection="1">
      <alignment vertical="center"/>
    </xf>
    <xf numFmtId="0" fontId="6" fillId="0" borderId="14" xfId="0" applyNumberFormat="1" applyFont="1" applyFill="1" applyBorder="1" applyAlignment="1" applyProtection="1">
      <alignment vertical="center"/>
    </xf>
    <xf numFmtId="0" fontId="2" fillId="0" borderId="2" xfId="0" applyFont="1" applyFill="1" applyBorder="1"/>
    <xf numFmtId="0" fontId="0" fillId="0" borderId="0" xfId="0" applyNumberFormat="1" applyFill="1" applyAlignment="1" applyProtection="1"/>
    <xf numFmtId="0" fontId="8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23" fillId="0" borderId="0" xfId="0" applyNumberFormat="1" applyFont="1" applyFill="1" applyAlignment="1" applyProtection="1"/>
    <xf numFmtId="0" fontId="22" fillId="0" borderId="0" xfId="0" applyNumberFormat="1" applyFont="1" applyFill="1" applyAlignment="1" applyProtection="1"/>
    <xf numFmtId="0" fontId="0" fillId="0" borderId="10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28" fillId="0" borderId="0" xfId="0" applyNumberFormat="1" applyFont="1" applyFill="1" applyAlignment="1" applyProtection="1"/>
    <xf numFmtId="0" fontId="1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6" xfId="0" applyNumberFormat="1" applyFill="1" applyBorder="1" applyAlignment="1" applyProtection="1">
      <alignment wrapText="1"/>
    </xf>
    <xf numFmtId="0" fontId="0" fillId="0" borderId="28" xfId="0" applyNumberFormat="1" applyFill="1" applyBorder="1" applyAlignment="1" applyProtection="1">
      <alignment wrapText="1"/>
    </xf>
    <xf numFmtId="0" fontId="8" fillId="0" borderId="10" xfId="0" applyNumberFormat="1" applyFont="1" applyFill="1" applyBorder="1" applyAlignment="1" applyProtection="1"/>
    <xf numFmtId="0" fontId="0" fillId="0" borderId="10" xfId="0" applyNumberFormat="1" applyFill="1" applyBorder="1" applyAlignment="1" applyProtection="1"/>
    <xf numFmtId="0" fontId="22" fillId="0" borderId="51" xfId="0" applyNumberFormat="1" applyFont="1" applyFill="1" applyBorder="1" applyAlignment="1" applyProtection="1"/>
    <xf numFmtId="0" fontId="23" fillId="0" borderId="51" xfId="0" applyNumberFormat="1" applyFont="1" applyFill="1" applyBorder="1" applyAlignment="1" applyProtection="1"/>
    <xf numFmtId="0" fontId="0" fillId="0" borderId="51" xfId="0" applyNumberFormat="1" applyFill="1" applyBorder="1" applyAlignment="1" applyProtection="1"/>
    <xf numFmtId="0" fontId="0" fillId="0" borderId="52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48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9" fontId="25" fillId="0" borderId="10" xfId="0" applyNumberFormat="1" applyFont="1" applyFill="1" applyBorder="1" applyAlignment="1" applyProtection="1">
      <alignment horizontal="center" vertical="center" wrapText="1"/>
    </xf>
    <xf numFmtId="166" fontId="2" fillId="0" borderId="10" xfId="0" applyNumberFormat="1" applyFont="1" applyFill="1" applyBorder="1" applyAlignment="1" applyProtection="1">
      <alignment horizontal="center" vertical="center" wrapText="1"/>
    </xf>
    <xf numFmtId="169" fontId="3" fillId="4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53" xfId="0" applyNumberFormat="1" applyFont="1" applyFill="1" applyBorder="1" applyAlignment="1" applyProtection="1"/>
    <xf numFmtId="0" fontId="8" fillId="0" borderId="10" xfId="0" applyNumberFormat="1" applyFont="1" applyFill="1" applyBorder="1" applyAlignment="1" applyProtection="1">
      <alignment horizontal="center" vertical="center" wrapText="1"/>
    </xf>
    <xf numFmtId="169" fontId="3" fillId="0" borderId="10" xfId="0" applyNumberFormat="1" applyFont="1" applyFill="1" applyBorder="1" applyAlignment="1" applyProtection="1">
      <alignment horizontal="center" vertical="center"/>
      <protection locked="0"/>
    </xf>
    <xf numFmtId="166" fontId="2" fillId="0" borderId="36" xfId="0" applyNumberFormat="1" applyFont="1" applyFill="1" applyBorder="1" applyAlignment="1" applyProtection="1">
      <alignment horizontal="center" vertical="center" wrapText="1"/>
    </xf>
    <xf numFmtId="166" fontId="2" fillId="0" borderId="36" xfId="0" applyNumberFormat="1" applyFont="1" applyFill="1" applyBorder="1" applyAlignment="1" applyProtection="1">
      <alignment horizontal="center" vertical="center"/>
    </xf>
    <xf numFmtId="168" fontId="2" fillId="0" borderId="10" xfId="0" applyNumberFormat="1" applyFont="1" applyFill="1" applyBorder="1" applyAlignment="1" applyProtection="1">
      <alignment horizontal="center" vertical="center"/>
    </xf>
    <xf numFmtId="166" fontId="2" fillId="0" borderId="10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169" fontId="2" fillId="0" borderId="10" xfId="0" applyNumberFormat="1" applyFont="1" applyFill="1" applyBorder="1" applyAlignment="1" applyProtection="1">
      <alignment horizontal="center" vertical="center"/>
    </xf>
    <xf numFmtId="43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center" vertical="center"/>
    </xf>
    <xf numFmtId="0" fontId="6" fillId="0" borderId="14" xfId="0" applyNumberFormat="1" applyFont="1" applyFill="1" applyBorder="1" applyAlignment="1" applyProtection="1">
      <alignment vertical="center"/>
    </xf>
    <xf numFmtId="0" fontId="6" fillId="0" borderId="13" xfId="0" applyNumberFormat="1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left"/>
    </xf>
    <xf numFmtId="0" fontId="24" fillId="0" borderId="0" xfId="0" applyNumberFormat="1" applyFont="1" applyFill="1" applyAlignment="1" applyProtection="1"/>
    <xf numFmtId="0" fontId="24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right"/>
    </xf>
    <xf numFmtId="165" fontId="3" fillId="0" borderId="0" xfId="0" applyNumberFormat="1" applyFont="1" applyFill="1" applyAlignment="1" applyProtection="1">
      <alignment horizontal="center"/>
    </xf>
    <xf numFmtId="14" fontId="2" fillId="0" borderId="0" xfId="0" applyNumberFormat="1" applyFont="1" applyFill="1" applyAlignment="1" applyProtection="1"/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4" fillId="0" borderId="16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Alignment="1" applyProtection="1"/>
    <xf numFmtId="14" fontId="2" fillId="0" borderId="1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Alignment="1" applyProtection="1"/>
    <xf numFmtId="0" fontId="2" fillId="3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center"/>
    </xf>
    <xf numFmtId="0" fontId="15" fillId="0" borderId="6" xfId="0" applyNumberFormat="1" applyFont="1" applyFill="1" applyBorder="1" applyAlignment="1" applyProtection="1">
      <alignment vertical="center" wrapText="1"/>
    </xf>
    <xf numFmtId="0" fontId="15" fillId="0" borderId="7" xfId="0" applyNumberFormat="1" applyFont="1" applyFill="1" applyBorder="1" applyAlignment="1" applyProtection="1">
      <alignment vertical="center" wrapText="1"/>
    </xf>
    <xf numFmtId="0" fontId="14" fillId="0" borderId="10" xfId="0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vertical="center" wrapText="1"/>
    </xf>
    <xf numFmtId="0" fontId="15" fillId="0" borderId="3" xfId="0" applyNumberFormat="1" applyFont="1" applyFill="1" applyBorder="1" applyAlignment="1" applyProtection="1">
      <alignment vertical="center" wrapText="1"/>
    </xf>
    <xf numFmtId="0" fontId="15" fillId="0" borderId="5" xfId="0" applyNumberFormat="1" applyFont="1" applyFill="1" applyBorder="1" applyAlignment="1" applyProtection="1">
      <alignment vertical="center" wrapText="1"/>
    </xf>
    <xf numFmtId="0" fontId="15" fillId="0" borderId="21" xfId="0" applyNumberFormat="1" applyFont="1" applyFill="1" applyBorder="1" applyAlignment="1" applyProtection="1">
      <alignment vertical="center" wrapText="1"/>
    </xf>
    <xf numFmtId="0" fontId="15" fillId="0" borderId="22" xfId="0" applyNumberFormat="1" applyFont="1" applyFill="1" applyBorder="1" applyAlignment="1" applyProtection="1">
      <alignment vertical="center" wrapText="1"/>
    </xf>
    <xf numFmtId="0" fontId="14" fillId="0" borderId="17" xfId="0" applyNumberFormat="1" applyFont="1" applyFill="1" applyBorder="1" applyAlignment="1" applyProtection="1">
      <alignment horizontal="center" vertical="center" wrapText="1"/>
    </xf>
    <xf numFmtId="169" fontId="3" fillId="4" borderId="17" xfId="0" applyNumberFormat="1" applyFont="1" applyFill="1" applyBorder="1" applyAlignment="1" applyProtection="1">
      <alignment horizontal="center" vertical="center"/>
    </xf>
    <xf numFmtId="166" fontId="2" fillId="0" borderId="25" xfId="0" applyNumberFormat="1" applyFont="1" applyFill="1" applyBorder="1" applyAlignment="1" applyProtection="1">
      <alignment horizontal="center" vertical="center" wrapText="1"/>
    </xf>
    <xf numFmtId="0" fontId="15" fillId="0" borderId="23" xfId="0" applyNumberFormat="1" applyFont="1" applyFill="1" applyBorder="1" applyAlignment="1" applyProtection="1">
      <alignment vertical="center" wrapText="1"/>
    </xf>
    <xf numFmtId="0" fontId="15" fillId="0" borderId="24" xfId="0" applyNumberFormat="1" applyFont="1" applyFill="1" applyBorder="1" applyAlignment="1" applyProtection="1">
      <alignment vertical="center" wrapText="1"/>
    </xf>
    <xf numFmtId="0" fontId="12" fillId="0" borderId="17" xfId="0" applyNumberFormat="1" applyFont="1" applyFill="1" applyBorder="1" applyAlignment="1" applyProtection="1">
      <alignment horizontal="left" vertical="center"/>
    </xf>
    <xf numFmtId="0" fontId="15" fillId="0" borderId="18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vertical="center" wrapText="1"/>
    </xf>
    <xf numFmtId="0" fontId="8" fillId="0" borderId="49" xfId="0" applyNumberFormat="1" applyFont="1" applyFill="1" applyBorder="1" applyAlignment="1" applyProtection="1">
      <alignment horizontal="center" vertical="center" textRotation="90" wrapText="1"/>
    </xf>
    <xf numFmtId="0" fontId="12" fillId="0" borderId="38" xfId="0" applyNumberFormat="1" applyFont="1" applyFill="1" applyBorder="1" applyAlignment="1" applyProtection="1">
      <alignment horizontal="left" vertical="center" wrapText="1"/>
    </xf>
    <xf numFmtId="0" fontId="15" fillId="0" borderId="40" xfId="0" applyNumberFormat="1" applyFont="1" applyFill="1" applyBorder="1" applyAlignment="1" applyProtection="1">
      <alignment vertical="center" wrapText="1"/>
    </xf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38" xfId="0" applyNumberFormat="1" applyFont="1" applyFill="1" applyBorder="1" applyAlignment="1" applyProtection="1">
      <alignment horizontal="center" vertical="center" wrapText="1"/>
    </xf>
    <xf numFmtId="169" fontId="3" fillId="4" borderId="38" xfId="0" applyNumberFormat="1" applyFont="1" applyFill="1" applyBorder="1" applyAlignment="1" applyProtection="1">
      <alignment horizontal="center" vertical="center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28" xfId="0" applyNumberFormat="1" applyFont="1" applyFill="1" applyBorder="1" applyAlignment="1" applyProtection="1">
      <alignment vertical="center"/>
    </xf>
    <xf numFmtId="0" fontId="2" fillId="0" borderId="6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4" fontId="2" fillId="0" borderId="1" xfId="0" applyNumberFormat="1" applyFont="1" applyFill="1" applyBorder="1" applyAlignment="1" applyProtection="1">
      <alignment horizontal="center"/>
    </xf>
    <xf numFmtId="0" fontId="2" fillId="0" borderId="50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>
      <alignment horizontal="right"/>
    </xf>
    <xf numFmtId="165" fontId="3" fillId="0" borderId="5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/>
    <xf numFmtId="165" fontId="3" fillId="0" borderId="7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/>
    <xf numFmtId="0" fontId="2" fillId="3" borderId="15" xfId="0" applyNumberFormat="1" applyFont="1" applyFill="1" applyBorder="1" applyAlignment="1" applyProtection="1"/>
    <xf numFmtId="0" fontId="2" fillId="3" borderId="11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right"/>
    </xf>
    <xf numFmtId="165" fontId="3" fillId="3" borderId="11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vertical="center"/>
    </xf>
    <xf numFmtId="1" fontId="2" fillId="0" borderId="10" xfId="0" applyNumberFormat="1" applyFont="1" applyFill="1" applyBorder="1" applyAlignment="1" applyProtection="1">
      <alignment horizontal="center" vertical="center"/>
    </xf>
    <xf numFmtId="0" fontId="3" fillId="0" borderId="14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/>
    <xf numFmtId="166" fontId="3" fillId="0" borderId="27" xfId="0" applyNumberFormat="1" applyFont="1" applyFill="1" applyBorder="1" applyAlignment="1" applyProtection="1">
      <alignment horizontal="center" vertical="center"/>
    </xf>
    <xf numFmtId="9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/>
    <xf numFmtId="167" fontId="2" fillId="0" borderId="0" xfId="0" applyNumberFormat="1" applyFont="1" applyFill="1" applyAlignment="1" applyProtection="1"/>
    <xf numFmtId="168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right" vertical="center"/>
    </xf>
    <xf numFmtId="43" fontId="2" fillId="0" borderId="0" xfId="0" applyNumberFormat="1" applyFont="1" applyFill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43" fontId="2" fillId="0" borderId="2" xfId="0" applyNumberFormat="1" applyFont="1" applyFill="1" applyBorder="1" applyAlignment="1" applyProtection="1">
      <alignment vertical="center"/>
    </xf>
    <xf numFmtId="166" fontId="2" fillId="4" borderId="10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vertical="center"/>
    </xf>
    <xf numFmtId="166" fontId="6" fillId="0" borderId="27" xfId="0" applyNumberFormat="1" applyFont="1" applyFill="1" applyBorder="1" applyAlignment="1" applyProtection="1">
      <alignment horizontal="center" vertical="center"/>
    </xf>
    <xf numFmtId="169" fontId="3" fillId="4" borderId="26" xfId="0" applyNumberFormat="1" applyFont="1" applyFill="1" applyBorder="1" applyAlignment="1" applyProtection="1">
      <alignment horizontal="center" vertical="center"/>
    </xf>
    <xf numFmtId="166" fontId="3" fillId="0" borderId="31" xfId="0" applyNumberFormat="1" applyFont="1" applyFill="1" applyBorder="1" applyAlignment="1" applyProtection="1">
      <alignment horizontal="center" vertical="center" wrapText="1"/>
    </xf>
    <xf numFmtId="9" fontId="12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4" fillId="0" borderId="17" xfId="0" applyNumberFormat="1" applyFont="1" applyFill="1" applyBorder="1" applyAlignment="1" applyProtection="1">
      <alignment horizontal="center" wrapText="1"/>
    </xf>
    <xf numFmtId="169" fontId="3" fillId="4" borderId="29" xfId="0" applyNumberFormat="1" applyFont="1" applyFill="1" applyBorder="1" applyAlignment="1" applyProtection="1">
      <alignment horizontal="center" vertical="center"/>
    </xf>
    <xf numFmtId="166" fontId="3" fillId="0" borderId="32" xfId="0" applyNumberFormat="1" applyFont="1" applyFill="1" applyBorder="1" applyAlignment="1" applyProtection="1">
      <alignment horizontal="center" vertical="center" wrapText="1"/>
    </xf>
    <xf numFmtId="166" fontId="3" fillId="0" borderId="33" xfId="0" applyNumberFormat="1" applyFont="1" applyFill="1" applyBorder="1" applyAlignment="1" applyProtection="1">
      <alignment horizontal="center" vertical="center" wrapText="1"/>
    </xf>
    <xf numFmtId="166" fontId="3" fillId="0" borderId="34" xfId="0" applyNumberFormat="1" applyFont="1" applyFill="1" applyBorder="1" applyAlignment="1" applyProtection="1">
      <alignment horizontal="center" vertical="center" wrapText="1"/>
    </xf>
    <xf numFmtId="166" fontId="3" fillId="0" borderId="3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/>
    </xf>
  </cellXfs>
  <cellStyles count="9">
    <cellStyle name="Dezimal 2" xfId="1" xr:uid="{00000000-0005-0000-0000-000000000000}"/>
    <cellStyle name="Dezimal 2 2" xfId="4" xr:uid="{00000000-0005-0000-0000-000001000000}"/>
    <cellStyle name="Normal" xfId="0" builtinId="0"/>
    <cellStyle name="Normal 2" xfId="3" xr:uid="{00000000-0005-0000-0000-000003000000}"/>
    <cellStyle name="Normal 3" xfId="8" xr:uid="{00000000-0005-0000-0000-000004000000}"/>
    <cellStyle name="Normal 4" xfId="5" xr:uid="{00000000-0005-0000-0000-000005000000}"/>
    <cellStyle name="Standard 2" xfId="2" xr:uid="{00000000-0005-0000-0000-000006000000}"/>
    <cellStyle name="Tusental 2" xfId="7" xr:uid="{00000000-0005-0000-0000-000008000000}"/>
    <cellStyle name="Tusental 3" xfId="6" xr:uid="{00000000-0005-0000-0000-000009000000}"/>
  </cellStyles>
  <dxfs count="6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 A2"/>
    </sheetView>
  </sheetViews>
  <sheetFormatPr defaultColWidth="9.1328125" defaultRowHeight="12.75" x14ac:dyDescent="0.35"/>
  <cols>
    <col min="1" max="1" width="21.59765625" style="106" customWidth="1"/>
    <col min="2" max="18" width="15.73046875" style="106" customWidth="1"/>
    <col min="19" max="19" width="9.1328125" style="106" customWidth="1"/>
    <col min="20" max="16384" width="9.1328125" style="106"/>
  </cols>
  <sheetData>
    <row r="1" spans="1:5" customFormat="1" ht="24.75" customHeight="1" x14ac:dyDescent="0.6">
      <c r="A1" s="108" t="s">
        <v>0</v>
      </c>
    </row>
    <row r="2" spans="1:5" customFormat="1" ht="20.100000000000001" customHeight="1" x14ac:dyDescent="0.4">
      <c r="A2" s="106" t="s">
        <v>1</v>
      </c>
      <c r="C2" s="107"/>
      <c r="D2" s="107"/>
      <c r="E2" s="107"/>
    </row>
    <row r="3" spans="1:5" customFormat="1" ht="17.25" customHeight="1" x14ac:dyDescent="0.35">
      <c r="A3" s="106" t="s">
        <v>2</v>
      </c>
    </row>
    <row r="4" spans="1:5" customFormat="1" ht="18.75" customHeight="1" x14ac:dyDescent="0.35">
      <c r="A4" s="106" t="s">
        <v>3</v>
      </c>
    </row>
    <row r="6" spans="1:5" customFormat="1" ht="20.100000000000001" customHeight="1" x14ac:dyDescent="0.4">
      <c r="C6" s="107"/>
      <c r="D6" s="107"/>
      <c r="E6" s="107"/>
    </row>
    <row r="7" spans="1:5" customFormat="1" ht="15" customHeight="1" x14ac:dyDescent="0.4">
      <c r="A7" s="109" t="s">
        <v>4</v>
      </c>
    </row>
    <row r="8" spans="1:5" customFormat="1" ht="15" customHeight="1" x14ac:dyDescent="0.4">
      <c r="A8" s="110"/>
    </row>
    <row r="9" spans="1:5" s="114" customFormat="1" ht="17.25" customHeight="1" x14ac:dyDescent="0.45">
      <c r="B9" s="107" t="s">
        <v>5</v>
      </c>
    </row>
    <row r="10" spans="1:5" x14ac:dyDescent="0.35">
      <c r="A10" s="106" t="s">
        <v>6</v>
      </c>
      <c r="B10" s="111" t="s">
        <v>7</v>
      </c>
    </row>
    <row r="11" spans="1:5" x14ac:dyDescent="0.35">
      <c r="B11" s="112"/>
    </row>
    <row r="15" spans="1:5" s="107" customFormat="1" ht="17.649999999999999" customHeight="1" x14ac:dyDescent="0.5">
      <c r="A15" s="113" t="s">
        <v>8</v>
      </c>
      <c r="B15" s="114"/>
    </row>
    <row r="16" spans="1:5" x14ac:dyDescent="0.35">
      <c r="A16" s="106" t="s">
        <v>9</v>
      </c>
    </row>
    <row r="17" spans="1:9" x14ac:dyDescent="0.35">
      <c r="A17" s="106" t="s">
        <v>10</v>
      </c>
    </row>
    <row r="19" spans="1:9" s="107" customFormat="1" ht="13.15" customHeight="1" x14ac:dyDescent="0.4">
      <c r="A19" s="107" t="s">
        <v>11</v>
      </c>
    </row>
    <row r="20" spans="1:9" customFormat="1" ht="19.5" customHeight="1" x14ac:dyDescent="0.35">
      <c r="B20" s="115" t="s">
        <v>12</v>
      </c>
    </row>
    <row r="21" spans="1:9" customFormat="1" ht="20.100000000000001" customHeight="1" x14ac:dyDescent="0.4">
      <c r="B21" s="107" t="s">
        <v>13</v>
      </c>
      <c r="C21" s="107" t="s">
        <v>14</v>
      </c>
      <c r="D21" s="107" t="s">
        <v>15</v>
      </c>
      <c r="E21" s="107"/>
    </row>
    <row r="22" spans="1:9" customFormat="1" ht="24.95" customHeight="1" x14ac:dyDescent="0.35">
      <c r="A22" s="106" t="s">
        <v>16</v>
      </c>
      <c r="B22" s="111" t="s">
        <v>17</v>
      </c>
      <c r="C22" s="111" t="s">
        <v>18</v>
      </c>
      <c r="D22" s="111" t="s">
        <v>19</v>
      </c>
      <c r="E22" s="116"/>
    </row>
    <row r="23" spans="1:9" customFormat="1" ht="24.95" customHeight="1" x14ac:dyDescent="0.35">
      <c r="B23" s="112"/>
      <c r="C23" s="112"/>
      <c r="D23" s="112"/>
      <c r="E23" s="112"/>
    </row>
    <row r="25" spans="1:9" s="107" customFormat="1" ht="13.15" customHeight="1" x14ac:dyDescent="0.4">
      <c r="A25" s="107" t="s">
        <v>20</v>
      </c>
    </row>
    <row r="26" spans="1:9" customFormat="1" ht="20.100000000000001" customHeight="1" x14ac:dyDescent="0.35">
      <c r="B26" s="115" t="s">
        <v>12</v>
      </c>
      <c r="F26" s="115"/>
    </row>
    <row r="27" spans="1:9" customFormat="1" ht="20.100000000000001" customHeight="1" x14ac:dyDescent="0.4">
      <c r="B27" s="107" t="s">
        <v>13</v>
      </c>
      <c r="C27" s="107" t="s">
        <v>14</v>
      </c>
      <c r="D27" s="107" t="s">
        <v>15</v>
      </c>
      <c r="E27" s="107" t="s">
        <v>21</v>
      </c>
      <c r="F27" s="107"/>
      <c r="G27" s="107"/>
      <c r="H27" s="107"/>
      <c r="I27" s="107"/>
    </row>
    <row r="28" spans="1:9" customFormat="1" ht="24.95" customHeight="1" x14ac:dyDescent="0.35">
      <c r="A28" s="106" t="s">
        <v>16</v>
      </c>
      <c r="B28" s="111" t="s">
        <v>17</v>
      </c>
      <c r="C28" s="111" t="s">
        <v>18</v>
      </c>
      <c r="D28" s="111" t="s">
        <v>19</v>
      </c>
      <c r="E28" s="111" t="s">
        <v>18</v>
      </c>
      <c r="F28" s="116"/>
      <c r="G28" s="112"/>
      <c r="H28" s="112"/>
      <c r="I28" s="112"/>
    </row>
    <row r="29" spans="1:9" x14ac:dyDescent="0.35">
      <c r="B29" s="112"/>
      <c r="C29" s="112"/>
      <c r="D29" s="112"/>
      <c r="E29" s="112"/>
    </row>
    <row r="30" spans="1:9" x14ac:dyDescent="0.35">
      <c r="B30" s="112"/>
      <c r="C30" s="112"/>
      <c r="D30" s="112"/>
      <c r="E30" s="112"/>
    </row>
    <row r="31" spans="1:9" x14ac:dyDescent="0.35">
      <c r="B31" s="112"/>
      <c r="C31" s="112"/>
      <c r="D31" s="112"/>
      <c r="E31" s="112"/>
    </row>
    <row r="32" spans="1:9" customFormat="1" ht="13.15" customHeight="1" x14ac:dyDescent="0.4">
      <c r="A32" s="107" t="s">
        <v>22</v>
      </c>
    </row>
    <row r="34" spans="1:13" customFormat="1" ht="19.5" customHeight="1" x14ac:dyDescent="0.35">
      <c r="B34" s="115" t="s">
        <v>12</v>
      </c>
      <c r="F34" s="115" t="s">
        <v>23</v>
      </c>
    </row>
    <row r="35" spans="1:13" customFormat="1" ht="20.100000000000001" customHeight="1" x14ac:dyDescent="0.4">
      <c r="B35" s="107" t="s">
        <v>13</v>
      </c>
      <c r="C35" s="107" t="s">
        <v>14</v>
      </c>
      <c r="D35" s="107" t="s">
        <v>15</v>
      </c>
      <c r="E35" s="107"/>
      <c r="F35" s="107" t="s">
        <v>13</v>
      </c>
      <c r="G35" s="107" t="s">
        <v>14</v>
      </c>
      <c r="H35" s="107" t="s">
        <v>15</v>
      </c>
    </row>
    <row r="36" spans="1:13" customFormat="1" ht="24.95" customHeight="1" x14ac:dyDescent="0.35">
      <c r="A36" s="106" t="s">
        <v>16</v>
      </c>
      <c r="B36" s="111" t="s">
        <v>17</v>
      </c>
      <c r="C36" s="111" t="s">
        <v>18</v>
      </c>
      <c r="D36" s="111" t="s">
        <v>19</v>
      </c>
      <c r="E36" s="117"/>
      <c r="F36" s="111" t="s">
        <v>17</v>
      </c>
      <c r="G36" s="111" t="s">
        <v>18</v>
      </c>
      <c r="H36" s="111" t="s">
        <v>19</v>
      </c>
    </row>
    <row r="37" spans="1:13" customFormat="1" ht="24.95" customHeight="1" x14ac:dyDescent="0.35">
      <c r="B37" s="112"/>
      <c r="C37" s="112"/>
      <c r="D37" s="112"/>
      <c r="E37" s="112"/>
      <c r="F37" s="112"/>
      <c r="G37" s="112"/>
      <c r="H37" s="112"/>
    </row>
    <row r="39" spans="1:13" customFormat="1" ht="13.15" customHeight="1" x14ac:dyDescent="0.4">
      <c r="A39" s="107" t="s">
        <v>24</v>
      </c>
    </row>
    <row r="41" spans="1:13" customFormat="1" ht="20.100000000000001" customHeight="1" x14ac:dyDescent="0.35">
      <c r="B41" s="115" t="s">
        <v>12</v>
      </c>
      <c r="F41" s="115" t="s">
        <v>23</v>
      </c>
      <c r="J41" s="115"/>
    </row>
    <row r="42" spans="1:13" customFormat="1" ht="20.100000000000001" customHeight="1" x14ac:dyDescent="0.4">
      <c r="B42" s="107" t="s">
        <v>13</v>
      </c>
      <c r="C42" s="107" t="s">
        <v>14</v>
      </c>
      <c r="D42" s="107" t="s">
        <v>15</v>
      </c>
      <c r="E42" s="107" t="s">
        <v>21</v>
      </c>
      <c r="F42" s="107" t="s">
        <v>13</v>
      </c>
      <c r="G42" s="107" t="s">
        <v>14</v>
      </c>
      <c r="H42" s="107" t="s">
        <v>15</v>
      </c>
      <c r="I42" s="107" t="s">
        <v>21</v>
      </c>
      <c r="J42" s="107"/>
      <c r="K42" s="107"/>
      <c r="L42" s="107"/>
      <c r="M42" s="107"/>
    </row>
    <row r="43" spans="1:13" customFormat="1" ht="24.95" customHeight="1" x14ac:dyDescent="0.35">
      <c r="A43" s="106" t="s">
        <v>16</v>
      </c>
      <c r="B43" s="111" t="s">
        <v>17</v>
      </c>
      <c r="C43" s="111" t="s">
        <v>18</v>
      </c>
      <c r="D43" s="111" t="s">
        <v>19</v>
      </c>
      <c r="E43" s="111" t="s">
        <v>18</v>
      </c>
      <c r="F43" s="111" t="s">
        <v>17</v>
      </c>
      <c r="G43" s="111" t="s">
        <v>18</v>
      </c>
      <c r="H43" s="111" t="s">
        <v>19</v>
      </c>
      <c r="I43" s="111" t="s">
        <v>18</v>
      </c>
    </row>
    <row r="46" spans="1:13" customFormat="1" ht="17.25" customHeight="1" x14ac:dyDescent="0.45">
      <c r="A46" s="114" t="s">
        <v>25</v>
      </c>
    </row>
    <row r="47" spans="1:13" s="107" customFormat="1" ht="13.15" customHeight="1" x14ac:dyDescent="0.4">
      <c r="A47" s="118" t="s">
        <v>26</v>
      </c>
      <c r="B47" s="118" t="s">
        <v>13</v>
      </c>
      <c r="C47" s="118" t="s">
        <v>14</v>
      </c>
      <c r="D47" s="118" t="s">
        <v>15</v>
      </c>
      <c r="E47" s="118" t="s">
        <v>21</v>
      </c>
      <c r="F47" s="118" t="s">
        <v>27</v>
      </c>
    </row>
    <row r="48" spans="1:13" x14ac:dyDescent="0.35">
      <c r="A48" s="119" t="s">
        <v>28</v>
      </c>
      <c r="B48" s="119" t="s">
        <v>29</v>
      </c>
      <c r="C48" s="119" t="s">
        <v>30</v>
      </c>
      <c r="D48" s="119" t="s">
        <v>31</v>
      </c>
      <c r="E48" s="119" t="s">
        <v>32</v>
      </c>
      <c r="F48" s="119" t="s">
        <v>33</v>
      </c>
    </row>
    <row r="49" spans="1:6" ht="56.25" customHeight="1" x14ac:dyDescent="0.35">
      <c r="A49" s="119"/>
      <c r="B49" s="119"/>
      <c r="C49" s="119"/>
      <c r="D49" s="119"/>
      <c r="E49" s="119"/>
      <c r="F49" s="111" t="s">
        <v>34</v>
      </c>
    </row>
    <row r="52" spans="1:6" s="114" customFormat="1" ht="17.25" customHeight="1" x14ac:dyDescent="0.45">
      <c r="A52" s="114" t="s">
        <v>35</v>
      </c>
    </row>
    <row r="53" spans="1:6" s="107" customFormat="1" ht="15" customHeight="1" x14ac:dyDescent="0.4">
      <c r="A53" s="110" t="s">
        <v>36</v>
      </c>
    </row>
    <row r="54" spans="1:6" ht="15" customHeight="1" x14ac:dyDescent="0.4">
      <c r="A54" s="120" t="s">
        <v>37</v>
      </c>
      <c r="B54" s="121" t="s">
        <v>38</v>
      </c>
      <c r="C54" s="121" t="s">
        <v>32</v>
      </c>
      <c r="D54" s="121" t="s">
        <v>39</v>
      </c>
      <c r="E54" s="121" t="s">
        <v>40</v>
      </c>
    </row>
    <row r="55" spans="1:6" x14ac:dyDescent="0.35">
      <c r="A55" s="122" t="s">
        <v>41</v>
      </c>
      <c r="B55" s="122" t="s">
        <v>42</v>
      </c>
      <c r="C55" s="122" t="s">
        <v>43</v>
      </c>
      <c r="D55" s="122" t="s">
        <v>44</v>
      </c>
      <c r="E55" s="122" t="s">
        <v>45</v>
      </c>
    </row>
    <row r="56" spans="1:6" x14ac:dyDescent="0.35">
      <c r="A56" s="122"/>
      <c r="B56" s="122" t="s">
        <v>46</v>
      </c>
      <c r="C56" s="122" t="s">
        <v>47</v>
      </c>
      <c r="D56" s="122" t="s">
        <v>48</v>
      </c>
      <c r="E56" s="122" t="s">
        <v>32</v>
      </c>
    </row>
    <row r="57" spans="1:6" x14ac:dyDescent="0.35">
      <c r="A57" s="123"/>
      <c r="B57" s="123"/>
      <c r="C57" s="123"/>
      <c r="D57" s="123"/>
      <c r="E57" s="123"/>
    </row>
    <row r="58" spans="1:6" ht="15" customHeight="1" x14ac:dyDescent="0.4">
      <c r="A58" s="120" t="s">
        <v>49</v>
      </c>
      <c r="B58" s="121" t="s">
        <v>38</v>
      </c>
      <c r="C58" s="121" t="s">
        <v>32</v>
      </c>
      <c r="D58" s="121" t="s">
        <v>39</v>
      </c>
      <c r="E58" s="121" t="s">
        <v>40</v>
      </c>
    </row>
    <row r="59" spans="1:6" x14ac:dyDescent="0.35">
      <c r="A59" s="122" t="s">
        <v>41</v>
      </c>
      <c r="B59" s="122" t="s">
        <v>42</v>
      </c>
      <c r="C59" s="122" t="s">
        <v>43</v>
      </c>
      <c r="D59" s="122" t="s">
        <v>44</v>
      </c>
      <c r="E59" s="122" t="s">
        <v>45</v>
      </c>
    </row>
    <row r="60" spans="1:6" x14ac:dyDescent="0.35">
      <c r="A60" s="122"/>
      <c r="B60" s="122" t="s">
        <v>46</v>
      </c>
      <c r="C60" s="122" t="s">
        <v>47</v>
      </c>
      <c r="D60" s="122" t="s">
        <v>48</v>
      </c>
      <c r="E60" s="122" t="s">
        <v>32</v>
      </c>
    </row>
    <row r="61" spans="1:6" x14ac:dyDescent="0.35">
      <c r="A61" s="122" t="s">
        <v>41</v>
      </c>
      <c r="B61" s="122" t="s">
        <v>43</v>
      </c>
      <c r="C61" s="122" t="s">
        <v>44</v>
      </c>
      <c r="D61" s="122" t="s">
        <v>42</v>
      </c>
      <c r="E61" s="122" t="s">
        <v>45</v>
      </c>
    </row>
    <row r="62" spans="1:6" x14ac:dyDescent="0.35">
      <c r="A62" s="122"/>
      <c r="B62" s="122" t="s">
        <v>46</v>
      </c>
      <c r="C62" s="122" t="s">
        <v>47</v>
      </c>
      <c r="D62" s="122" t="s">
        <v>48</v>
      </c>
      <c r="E62" s="122" t="s">
        <v>32</v>
      </c>
    </row>
    <row r="65" spans="1:5" s="109" customFormat="1" ht="15" customHeight="1" x14ac:dyDescent="0.4">
      <c r="A65" s="110" t="s">
        <v>50</v>
      </c>
    </row>
    <row r="66" spans="1:5" ht="15" customHeight="1" x14ac:dyDescent="0.4">
      <c r="A66" s="120" t="s">
        <v>37</v>
      </c>
      <c r="B66" s="121" t="s">
        <v>38</v>
      </c>
      <c r="C66" s="121" t="s">
        <v>32</v>
      </c>
      <c r="D66" s="121" t="s">
        <v>39</v>
      </c>
      <c r="E66" s="121" t="s">
        <v>40</v>
      </c>
    </row>
    <row r="67" spans="1:5" x14ac:dyDescent="0.35">
      <c r="A67" s="122" t="s">
        <v>41</v>
      </c>
      <c r="B67" s="122" t="s">
        <v>45</v>
      </c>
      <c r="C67" s="122" t="s">
        <v>43</v>
      </c>
      <c r="D67" s="122" t="s">
        <v>42</v>
      </c>
      <c r="E67" s="122" t="s">
        <v>44</v>
      </c>
    </row>
    <row r="68" spans="1:5" x14ac:dyDescent="0.35">
      <c r="A68" s="122"/>
      <c r="B68" s="122" t="s">
        <v>46</v>
      </c>
      <c r="C68" s="122" t="s">
        <v>47</v>
      </c>
      <c r="D68" s="122" t="s">
        <v>48</v>
      </c>
      <c r="E68" s="122" t="s">
        <v>47</v>
      </c>
    </row>
    <row r="70" spans="1:5" ht="15" customHeight="1" x14ac:dyDescent="0.4">
      <c r="A70" s="120" t="s">
        <v>49</v>
      </c>
      <c r="B70" s="121" t="s">
        <v>38</v>
      </c>
      <c r="C70" s="121" t="s">
        <v>32</v>
      </c>
      <c r="D70" s="121" t="s">
        <v>39</v>
      </c>
      <c r="E70" s="121" t="s">
        <v>40</v>
      </c>
    </row>
    <row r="71" spans="1:5" x14ac:dyDescent="0.35">
      <c r="A71" s="122" t="s">
        <v>41</v>
      </c>
      <c r="B71" s="122" t="s">
        <v>45</v>
      </c>
      <c r="C71" s="122" t="s">
        <v>43</v>
      </c>
      <c r="D71" s="122" t="s">
        <v>42</v>
      </c>
      <c r="E71" s="122" t="s">
        <v>44</v>
      </c>
    </row>
    <row r="72" spans="1:5" x14ac:dyDescent="0.35">
      <c r="A72" s="122"/>
      <c r="B72" s="122" t="s">
        <v>46</v>
      </c>
      <c r="C72" s="122" t="s">
        <v>47</v>
      </c>
      <c r="D72" s="122" t="s">
        <v>48</v>
      </c>
      <c r="E72" s="122" t="s">
        <v>47</v>
      </c>
    </row>
    <row r="73" spans="1:5" x14ac:dyDescent="0.35">
      <c r="A73" s="122" t="s">
        <v>41</v>
      </c>
      <c r="B73" s="122" t="s">
        <v>44</v>
      </c>
      <c r="C73" s="122" t="s">
        <v>42</v>
      </c>
      <c r="D73" s="122" t="s">
        <v>43</v>
      </c>
      <c r="E73" s="122" t="s">
        <v>45</v>
      </c>
    </row>
    <row r="74" spans="1:5" x14ac:dyDescent="0.35">
      <c r="A74" s="122"/>
      <c r="B74" s="122" t="s">
        <v>46</v>
      </c>
      <c r="C74" s="122" t="s">
        <v>47</v>
      </c>
      <c r="D74" s="122" t="s">
        <v>48</v>
      </c>
      <c r="E74" s="122" t="s">
        <v>47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showZeros="0" workbookViewId="0">
      <selection activeCell="A2" sqref="A2 A2"/>
    </sheetView>
  </sheetViews>
  <sheetFormatPr defaultColWidth="9.1328125" defaultRowHeight="12.4" x14ac:dyDescent="0.3"/>
  <cols>
    <col min="1" max="1" width="8.265625" style="124" customWidth="1"/>
    <col min="2" max="3" width="9.1328125" style="124" customWidth="1"/>
    <col min="4" max="4" width="2.73046875" style="124" customWidth="1"/>
    <col min="5" max="6" width="7.265625" style="124" customWidth="1"/>
    <col min="7" max="7" width="6.86328125" style="124" customWidth="1"/>
    <col min="8" max="8" width="6.59765625" style="124" customWidth="1"/>
    <col min="9" max="9" width="6.1328125" style="124" customWidth="1"/>
    <col min="10" max="11" width="7.265625" style="124" customWidth="1"/>
    <col min="12" max="12" width="8.73046875" style="124" customWidth="1"/>
    <col min="13" max="13" width="7.265625" style="124" customWidth="1"/>
    <col min="14" max="14" width="9.1328125" style="124" customWidth="1"/>
    <col min="15" max="16384" width="9.1328125" style="124"/>
  </cols>
  <sheetData>
    <row r="1" spans="1:13" customFormat="1" ht="6" customHeight="1" thickBot="1" x14ac:dyDescent="0.4"/>
    <row r="2" spans="1:13" customFormat="1" ht="24" customHeight="1" thickBot="1" x14ac:dyDescent="0.4">
      <c r="A2" s="125" t="s">
        <v>51</v>
      </c>
      <c r="H2" s="126"/>
      <c r="I2" s="127" t="s">
        <v>52</v>
      </c>
      <c r="J2" s="128"/>
      <c r="K2" s="129"/>
      <c r="L2" s="129"/>
    </row>
    <row r="3" spans="1:13" customFormat="1" ht="24" customHeight="1" thickBot="1" x14ac:dyDescent="0.4">
      <c r="A3" s="130" t="s">
        <v>53</v>
      </c>
      <c r="H3" s="126"/>
      <c r="I3" s="127" t="s">
        <v>54</v>
      </c>
      <c r="J3" s="128"/>
      <c r="K3" s="129"/>
      <c r="L3" s="129"/>
    </row>
    <row r="4" spans="1:13" customFormat="1" ht="24" customHeight="1" thickBot="1" x14ac:dyDescent="0.4">
      <c r="A4" s="131" t="s">
        <v>55</v>
      </c>
      <c r="B4" s="131"/>
      <c r="C4" s="132"/>
      <c r="D4" s="132"/>
      <c r="E4" s="132"/>
      <c r="F4" s="132"/>
      <c r="H4" s="126"/>
      <c r="I4" s="127" t="s">
        <v>56</v>
      </c>
      <c r="J4" s="128"/>
      <c r="K4" s="129"/>
      <c r="L4" s="129"/>
    </row>
    <row r="5" spans="1:13" customFormat="1" ht="24" customHeight="1" thickBot="1" x14ac:dyDescent="0.4">
      <c r="A5" s="105" t="s">
        <v>57</v>
      </c>
      <c r="B5" s="105"/>
      <c r="C5" s="58"/>
      <c r="D5" s="58"/>
      <c r="E5" s="58"/>
      <c r="F5" s="58"/>
      <c r="H5" s="126"/>
      <c r="I5" s="127" t="s">
        <v>58</v>
      </c>
      <c r="J5" s="134"/>
      <c r="K5" s="129"/>
      <c r="L5" s="129"/>
    </row>
    <row r="6" spans="1:13" customFormat="1" ht="19.5" customHeight="1" x14ac:dyDescent="0.35">
      <c r="A6" s="124" t="s">
        <v>59</v>
      </c>
      <c r="H6" s="124" t="s">
        <v>60</v>
      </c>
    </row>
    <row r="7" spans="1:13" customFormat="1" ht="17.100000000000001" customHeight="1" x14ac:dyDescent="0.35">
      <c r="A7" s="105" t="s">
        <v>61</v>
      </c>
      <c r="B7" s="105"/>
      <c r="C7" s="58"/>
      <c r="D7" s="58"/>
      <c r="E7" s="58"/>
      <c r="F7" s="58"/>
      <c r="H7" s="131" t="s">
        <v>62</v>
      </c>
      <c r="I7" s="46"/>
      <c r="J7" s="45"/>
      <c r="K7" s="45"/>
      <c r="L7" s="45"/>
    </row>
    <row r="8" spans="1:13" customFormat="1" ht="17.100000000000001" customHeight="1" x14ac:dyDescent="0.35">
      <c r="A8" s="131" t="s">
        <v>63</v>
      </c>
      <c r="B8" s="131"/>
      <c r="C8" s="44"/>
      <c r="D8" s="44"/>
      <c r="E8" s="44"/>
      <c r="F8" s="44"/>
      <c r="H8" s="105" t="s">
        <v>64</v>
      </c>
      <c r="I8" s="43"/>
      <c r="J8" s="42"/>
      <c r="K8" s="42"/>
      <c r="L8" s="42"/>
    </row>
    <row r="9" spans="1:13" customFormat="1" ht="17.100000000000001" customHeight="1" x14ac:dyDescent="0.35">
      <c r="A9" s="105" t="s">
        <v>65</v>
      </c>
      <c r="B9" s="105"/>
      <c r="C9" s="58"/>
      <c r="D9" s="58"/>
      <c r="E9" s="58"/>
      <c r="F9" s="58"/>
      <c r="I9" s="57"/>
      <c r="J9" s="56"/>
      <c r="K9" s="56"/>
      <c r="L9" s="56"/>
    </row>
    <row r="10" spans="1:13" customFormat="1" ht="17.100000000000001" customHeight="1" x14ac:dyDescent="0.35">
      <c r="A10" s="105" t="s">
        <v>66</v>
      </c>
      <c r="B10" s="105"/>
      <c r="C10" s="58"/>
      <c r="D10" s="58"/>
      <c r="E10" s="58"/>
      <c r="F10" s="58"/>
      <c r="I10" s="57"/>
      <c r="J10" s="56"/>
      <c r="K10" s="56"/>
      <c r="L10" s="56"/>
    </row>
    <row r="11" spans="1:13" customFormat="1" ht="17.100000000000001" customHeight="1" x14ac:dyDescent="0.35">
      <c r="I11" s="57"/>
      <c r="J11" s="56"/>
      <c r="K11" s="56"/>
      <c r="L11" s="56"/>
    </row>
    <row r="12" spans="1:13" customFormat="1" ht="13.9" customHeight="1" x14ac:dyDescent="0.35">
      <c r="A12" s="130" t="s">
        <v>46</v>
      </c>
      <c r="H12" s="55" t="s">
        <v>67</v>
      </c>
      <c r="I12" s="54"/>
      <c r="J12" s="53" t="s">
        <v>68</v>
      </c>
      <c r="K12" s="52"/>
      <c r="L12" s="51"/>
    </row>
    <row r="13" spans="1:13" x14ac:dyDescent="0.3">
      <c r="A13" s="86" t="s">
        <v>69</v>
      </c>
      <c r="B13" s="67" t="s">
        <v>70</v>
      </c>
      <c r="C13" s="67" t="s">
        <v>71</v>
      </c>
      <c r="D13" s="67"/>
      <c r="E13" s="67"/>
      <c r="F13" s="81" t="s">
        <v>72</v>
      </c>
      <c r="G13" s="49"/>
      <c r="H13" s="48"/>
      <c r="I13" s="47"/>
      <c r="J13" s="61">
        <v>0.2</v>
      </c>
      <c r="K13" s="72"/>
      <c r="L13" s="69">
        <f>K13*0.2</f>
        <v>0</v>
      </c>
    </row>
    <row r="14" spans="1:13" customFormat="1" ht="46.5" customHeight="1" x14ac:dyDescent="0.35">
      <c r="A14" s="50"/>
      <c r="B14" s="67"/>
      <c r="C14" s="67" t="s">
        <v>73</v>
      </c>
      <c r="D14" s="67"/>
      <c r="E14" s="67"/>
      <c r="F14" s="66" t="s">
        <v>74</v>
      </c>
      <c r="G14" s="65"/>
      <c r="H14" s="79"/>
      <c r="I14" s="78"/>
      <c r="J14" s="60"/>
      <c r="K14" s="71"/>
      <c r="L14" s="69"/>
    </row>
    <row r="15" spans="1:13" customFormat="1" ht="40.5" customHeight="1" thickBot="1" x14ac:dyDescent="0.4">
      <c r="A15" s="85"/>
      <c r="B15" s="64"/>
      <c r="C15" s="64" t="s">
        <v>75</v>
      </c>
      <c r="D15" s="64"/>
      <c r="E15" s="64"/>
      <c r="F15" s="66" t="s">
        <v>76</v>
      </c>
      <c r="G15" s="65"/>
      <c r="H15" s="63"/>
      <c r="I15" s="62"/>
      <c r="J15" s="59"/>
      <c r="K15" s="70"/>
      <c r="L15" s="68"/>
    </row>
    <row r="16" spans="1:13" customFormat="1" ht="27.75" customHeight="1" x14ac:dyDescent="0.35">
      <c r="A16" s="86" t="s">
        <v>77</v>
      </c>
      <c r="B16" s="84" t="s">
        <v>78</v>
      </c>
      <c r="C16" s="83"/>
      <c r="D16" s="83"/>
      <c r="E16" s="82"/>
      <c r="F16" s="81" t="s">
        <v>79</v>
      </c>
      <c r="G16" s="80"/>
      <c r="H16" s="79"/>
      <c r="I16" s="78"/>
      <c r="J16" s="137">
        <v>0.4</v>
      </c>
      <c r="K16" s="139"/>
      <c r="L16" s="138">
        <f>K16*0.4</f>
        <v>0</v>
      </c>
      <c r="M16" s="140"/>
    </row>
    <row r="17" spans="1:12" customFormat="1" ht="54.75" customHeight="1" thickBot="1" x14ac:dyDescent="0.4">
      <c r="A17" s="85"/>
      <c r="B17" s="77" t="s">
        <v>80</v>
      </c>
      <c r="C17" s="76"/>
      <c r="D17" s="76"/>
      <c r="E17" s="75"/>
      <c r="F17" s="74" t="s">
        <v>81</v>
      </c>
      <c r="G17" s="73"/>
      <c r="H17" s="79"/>
      <c r="I17" s="78"/>
      <c r="J17" s="137">
        <v>0.4</v>
      </c>
      <c r="K17" s="139"/>
      <c r="L17" s="138">
        <f>K17*0.4</f>
        <v>0</v>
      </c>
    </row>
    <row r="18" spans="1:12" customFormat="1" ht="13.15" customHeight="1" x14ac:dyDescent="0.35">
      <c r="A18" s="141" t="s">
        <v>82</v>
      </c>
      <c r="B18" s="98" t="s">
        <v>83</v>
      </c>
      <c r="C18" s="97"/>
      <c r="D18" s="97"/>
      <c r="E18" s="97"/>
      <c r="F18" s="97"/>
      <c r="G18" s="97"/>
      <c r="H18" s="97"/>
      <c r="I18" s="97"/>
      <c r="J18" s="96"/>
      <c r="K18" s="142"/>
      <c r="L18" s="143"/>
    </row>
    <row r="19" spans="1:12" customFormat="1" ht="12.75" customHeight="1" x14ac:dyDescent="0.35">
      <c r="H19" s="136"/>
      <c r="I19" s="136"/>
      <c r="L19" s="144">
        <f>(L13+L16+L17)-L18</f>
        <v>0</v>
      </c>
    </row>
    <row r="20" spans="1:12" customFormat="1" ht="12.75" customHeight="1" x14ac:dyDescent="0.35">
      <c r="A20" s="125" t="s">
        <v>53</v>
      </c>
    </row>
    <row r="21" spans="1:12" customFormat="1" ht="12.75" customHeight="1" x14ac:dyDescent="0.35">
      <c r="A21" s="95" t="s">
        <v>84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3"/>
    </row>
    <row r="22" spans="1:12" x14ac:dyDescent="0.3">
      <c r="A22" s="92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0"/>
    </row>
    <row r="23" spans="1:12" x14ac:dyDescent="0.3">
      <c r="A23" s="92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0"/>
    </row>
    <row r="24" spans="1:12" customFormat="1" ht="9" customHeight="1" x14ac:dyDescent="0.35">
      <c r="A24" s="92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0"/>
    </row>
    <row r="25" spans="1:12" x14ac:dyDescent="0.3">
      <c r="A25" s="89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7"/>
    </row>
    <row r="27" spans="1:12" customFormat="1" ht="13.5" customHeight="1" x14ac:dyDescent="0.35">
      <c r="A27" s="101" t="s">
        <v>85</v>
      </c>
      <c r="B27" s="101"/>
      <c r="C27" s="101"/>
      <c r="D27" s="101"/>
      <c r="E27" s="101"/>
      <c r="F27" s="101"/>
      <c r="G27" s="101"/>
      <c r="H27" s="101"/>
      <c r="I27" s="100"/>
      <c r="J27" s="100"/>
      <c r="K27" s="145" t="s">
        <v>86</v>
      </c>
      <c r="L27" s="146">
        <f>I27*1.5</f>
        <v>0</v>
      </c>
    </row>
    <row r="28" spans="1:12" customFormat="1" ht="12" customHeight="1" x14ac:dyDescent="0.35">
      <c r="A28" s="101" t="s">
        <v>87</v>
      </c>
      <c r="B28" s="101"/>
      <c r="C28" s="101"/>
      <c r="D28" s="101"/>
      <c r="E28" s="101"/>
      <c r="F28" s="101"/>
      <c r="G28" s="101"/>
      <c r="H28" s="101"/>
      <c r="I28" s="100"/>
      <c r="J28" s="100"/>
      <c r="K28" s="147" t="s">
        <v>86</v>
      </c>
      <c r="L28" s="146">
        <f>I28*1.5</f>
        <v>0</v>
      </c>
    </row>
    <row r="29" spans="1:12" customFormat="1" ht="13.5" customHeight="1" x14ac:dyDescent="0.35">
      <c r="A29" s="101" t="s">
        <v>88</v>
      </c>
      <c r="B29" s="101"/>
      <c r="C29" s="101"/>
      <c r="D29" s="101"/>
      <c r="E29" s="101"/>
      <c r="F29" s="101"/>
      <c r="G29" s="101"/>
      <c r="H29" s="101"/>
      <c r="I29" s="100"/>
      <c r="J29" s="100"/>
      <c r="K29" s="147" t="s">
        <v>89</v>
      </c>
      <c r="L29" s="146">
        <f>I29*2.5</f>
        <v>0</v>
      </c>
    </row>
    <row r="30" spans="1:12" customFormat="1" ht="13.5" customHeight="1" x14ac:dyDescent="0.35">
      <c r="A30" s="101" t="s">
        <v>90</v>
      </c>
      <c r="B30" s="101"/>
      <c r="C30" s="101"/>
      <c r="D30" s="101"/>
      <c r="E30" s="101"/>
      <c r="F30" s="101"/>
      <c r="G30" s="101"/>
      <c r="H30" s="101"/>
      <c r="I30" s="100"/>
      <c r="J30" s="100"/>
      <c r="K30" s="147" t="s">
        <v>91</v>
      </c>
      <c r="L30" s="146">
        <f>I30*2</f>
        <v>0</v>
      </c>
    </row>
    <row r="31" spans="1:12" customFormat="1" ht="13.5" customHeight="1" x14ac:dyDescent="0.35">
      <c r="A31" s="101" t="s">
        <v>92</v>
      </c>
      <c r="B31" s="101"/>
      <c r="C31" s="101"/>
      <c r="D31" s="101"/>
      <c r="E31" s="101"/>
      <c r="F31" s="101"/>
      <c r="G31" s="101"/>
      <c r="H31" s="101"/>
      <c r="I31" s="99">
        <f>L19</f>
        <v>0</v>
      </c>
      <c r="J31" s="99"/>
      <c r="K31" s="147" t="s">
        <v>89</v>
      </c>
      <c r="L31" s="146">
        <f>I31*2.5</f>
        <v>0</v>
      </c>
    </row>
    <row r="32" spans="1:12" customFormat="1" ht="13.9" customHeight="1" thickBot="1" x14ac:dyDescent="0.4">
      <c r="F32" s="130"/>
      <c r="I32" s="136"/>
      <c r="J32" s="149"/>
      <c r="K32" s="150" t="s">
        <v>93</v>
      </c>
      <c r="L32" s="146">
        <f>(L27+L28+L29+L30+L31)</f>
        <v>0</v>
      </c>
    </row>
    <row r="33" spans="1:12" customFormat="1" ht="13.9" customHeight="1" thickBot="1" x14ac:dyDescent="0.4">
      <c r="F33" s="104" t="s">
        <v>94</v>
      </c>
      <c r="G33" s="103"/>
      <c r="H33" s="103"/>
      <c r="I33" s="103"/>
      <c r="J33" s="103"/>
      <c r="K33" s="102"/>
      <c r="L33" s="153">
        <f>L32/10</f>
        <v>0</v>
      </c>
    </row>
    <row r="34" spans="1:12" customFormat="1" ht="13.5" customHeight="1" x14ac:dyDescent="0.35">
      <c r="F34" s="130"/>
      <c r="G34" s="130"/>
      <c r="H34" s="130"/>
      <c r="I34" s="130"/>
      <c r="J34" s="130"/>
      <c r="K34" s="130"/>
      <c r="L34" s="154"/>
    </row>
    <row r="35" spans="1:12" customFormat="1" ht="13.5" customHeight="1" x14ac:dyDescent="0.35">
      <c r="F35" s="130"/>
      <c r="G35" s="130"/>
      <c r="H35" s="130"/>
      <c r="I35" s="130"/>
      <c r="J35" s="130"/>
      <c r="K35" s="130"/>
      <c r="L35" s="154"/>
    </row>
    <row r="36" spans="1:12" customFormat="1" ht="13.5" customHeight="1" x14ac:dyDescent="0.3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35">
      <c r="F37" s="130"/>
      <c r="G37" s="130"/>
      <c r="H37" s="130"/>
      <c r="I37" s="130"/>
      <c r="J37" s="130"/>
      <c r="K37" s="130"/>
      <c r="L37" s="154"/>
    </row>
    <row r="38" spans="1:12" x14ac:dyDescent="0.3">
      <c r="F38" s="155"/>
      <c r="H38" s="156"/>
      <c r="I38" s="156"/>
      <c r="J38" s="157"/>
      <c r="K38" s="158"/>
      <c r="L38" s="159"/>
    </row>
    <row r="40" spans="1:12" x14ac:dyDescent="0.3">
      <c r="A40" s="131" t="s">
        <v>95</v>
      </c>
      <c r="B40" s="135"/>
      <c r="C40" s="135"/>
      <c r="D40" s="135"/>
      <c r="E40" s="135"/>
      <c r="F40" s="155"/>
      <c r="H40" s="131" t="s">
        <v>96</v>
      </c>
      <c r="I40" s="131"/>
      <c r="J40" s="131"/>
      <c r="K40" s="131"/>
      <c r="L40" s="131"/>
    </row>
    <row r="41" spans="1:12" x14ac:dyDescent="0.3">
      <c r="F41" s="155"/>
      <c r="H41" s="156"/>
      <c r="I41" s="156"/>
      <c r="J41" s="157"/>
      <c r="K41" s="158"/>
      <c r="L41" s="159"/>
    </row>
    <row r="42" spans="1:12" x14ac:dyDescent="0.3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3" spans="1:12" x14ac:dyDescent="0.3">
      <c r="K43" s="160"/>
    </row>
  </sheetData>
  <mergeCells count="46"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L13:L37">
    <cfRule type="cellIs" dxfId="5" priority="1" operator="equal">
      <formula>0</formula>
    </cfRule>
    <cfRule type="cellIs" dxfId="4" priority="2" operator="notBetween">
      <formula>0</formula>
      <formula>10</formula>
    </cfRule>
  </conditionalFormatting>
  <conditionalFormatting sqref="I31:J31">
    <cfRule type="cellIs" dxfId="3" priority="3" operator="equal">
      <formula>0</formula>
    </cfRule>
  </conditionalFormatting>
  <conditionalFormatting sqref="K13:K18">
    <cfRule type="cellIs" dxfId="2" priority="4" operator="notBetween">
      <formula>0</formula>
      <formula>10</formula>
    </cfRule>
  </conditionalFormatting>
  <conditionalFormatting sqref="I27:J31">
    <cfRule type="cellIs" dxfId="1" priority="5" operator="notBetween">
      <formula>0</formula>
      <formula>10</formula>
    </cfRule>
  </conditionalFormatting>
  <conditionalFormatting sqref="L18">
    <cfRule type="cellIs" dxfId="0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"/>
  <sheetViews>
    <sheetView showZeros="0" topLeftCell="A13" workbookViewId="0">
      <selection activeCell="K13" sqref="K13 K13:K15"/>
    </sheetView>
  </sheetViews>
  <sheetFormatPr defaultColWidth="9.1328125" defaultRowHeight="12.4" x14ac:dyDescent="0.3"/>
  <cols>
    <col min="1" max="1" width="5.73046875" style="124" customWidth="1"/>
    <col min="2" max="2" width="9.1328125" style="124" customWidth="1"/>
    <col min="3" max="3" width="12.59765625" style="124" bestFit="1" customWidth="1"/>
    <col min="4" max="4" width="2.73046875" style="124" customWidth="1"/>
    <col min="5" max="5" width="4" style="124" customWidth="1"/>
    <col min="6" max="6" width="7.265625" style="124" customWidth="1"/>
    <col min="7" max="7" width="12.59765625" style="124" customWidth="1"/>
    <col min="8" max="8" width="7" style="124" customWidth="1"/>
    <col min="9" max="9" width="10.73046875" style="124" customWidth="1"/>
    <col min="10" max="10" width="5.73046875" style="124" customWidth="1"/>
    <col min="11" max="11" width="5.59765625" style="124" customWidth="1"/>
    <col min="12" max="12" width="8.73046875" style="124" customWidth="1"/>
    <col min="13" max="13" width="7.265625" style="124" customWidth="1"/>
    <col min="14" max="20" width="9.1328125" style="124" customWidth="1"/>
    <col min="21" max="21" width="9.1328125" style="124" hidden="1" customWidth="1"/>
    <col min="22" max="22" width="9.1328125" style="124" customWidth="1"/>
    <col min="23" max="16384" width="9.1328125" style="124"/>
  </cols>
  <sheetData>
    <row r="1" spans="1:21" customFormat="1" ht="6" customHeight="1" thickBot="1" x14ac:dyDescent="0.4">
      <c r="U1" s="124" t="s">
        <v>97</v>
      </c>
    </row>
    <row r="2" spans="1:21" customFormat="1" ht="22.5" customHeight="1" thickBot="1" x14ac:dyDescent="0.4">
      <c r="A2" s="125" t="s">
        <v>98</v>
      </c>
      <c r="H2" s="126"/>
      <c r="I2" s="127" t="s">
        <v>52</v>
      </c>
      <c r="J2" s="128"/>
      <c r="K2" s="129"/>
      <c r="L2" s="129">
        <v>1</v>
      </c>
      <c r="M2" s="164"/>
    </row>
    <row r="3" spans="1:21" customFormat="1" ht="24" customHeight="1" thickBot="1" x14ac:dyDescent="0.4">
      <c r="A3" s="130" t="s">
        <v>99</v>
      </c>
      <c r="H3" s="126"/>
      <c r="I3" s="127" t="s">
        <v>54</v>
      </c>
      <c r="J3" s="128"/>
      <c r="K3" s="129"/>
      <c r="L3" s="129" t="s">
        <v>38</v>
      </c>
    </row>
    <row r="4" spans="1:21" customFormat="1" ht="24" customHeight="1" thickBot="1" x14ac:dyDescent="0.4">
      <c r="A4" s="131" t="s">
        <v>55</v>
      </c>
      <c r="B4" s="131"/>
      <c r="C4" s="165">
        <v>43869</v>
      </c>
      <c r="D4" s="132"/>
      <c r="E4" s="132"/>
      <c r="F4" s="132"/>
      <c r="H4" s="126"/>
      <c r="I4" s="127" t="s">
        <v>56</v>
      </c>
      <c r="J4" s="128"/>
      <c r="K4" s="129"/>
      <c r="L4" s="129" t="s">
        <v>100</v>
      </c>
    </row>
    <row r="5" spans="1:21" customFormat="1" ht="24" customHeight="1" thickBot="1" x14ac:dyDescent="0.4">
      <c r="A5" s="105" t="s">
        <v>57</v>
      </c>
      <c r="B5" s="105"/>
      <c r="C5" s="43" t="s">
        <v>101</v>
      </c>
      <c r="D5" s="43"/>
      <c r="E5" s="43"/>
      <c r="F5" s="43"/>
      <c r="H5" s="126"/>
      <c r="I5" s="127" t="s">
        <v>58</v>
      </c>
      <c r="J5" s="134"/>
      <c r="K5" s="129"/>
      <c r="L5" s="129" t="s">
        <v>53</v>
      </c>
    </row>
    <row r="6" spans="1:21" customFormat="1" ht="19.5" customHeight="1" x14ac:dyDescent="0.35">
      <c r="C6" s="124" t="s">
        <v>102</v>
      </c>
    </row>
    <row r="7" spans="1:21" customFormat="1" ht="17.100000000000001" customHeight="1" x14ac:dyDescent="0.35">
      <c r="A7" s="131" t="s">
        <v>59</v>
      </c>
      <c r="B7" s="131"/>
      <c r="C7" s="135" t="s">
        <v>103</v>
      </c>
      <c r="D7" s="132"/>
      <c r="E7" s="132"/>
      <c r="F7" s="132"/>
      <c r="H7" s="131" t="s">
        <v>104</v>
      </c>
      <c r="I7" s="131"/>
      <c r="J7" s="132" t="s">
        <v>105</v>
      </c>
      <c r="K7" s="132"/>
      <c r="L7" s="132"/>
    </row>
    <row r="8" spans="1:21" customFormat="1" ht="17.100000000000001" customHeight="1" x14ac:dyDescent="0.35">
      <c r="A8" s="131" t="s">
        <v>63</v>
      </c>
      <c r="B8" s="131"/>
      <c r="C8" s="43" t="s">
        <v>106</v>
      </c>
      <c r="D8" s="43"/>
      <c r="E8" s="43"/>
      <c r="F8" s="43"/>
      <c r="H8" s="105" t="s">
        <v>107</v>
      </c>
      <c r="I8" s="105"/>
      <c r="J8" s="133" t="s">
        <v>108</v>
      </c>
      <c r="K8" s="133"/>
      <c r="L8" s="133"/>
    </row>
    <row r="9" spans="1:21" customFormat="1" ht="17.100000000000001" customHeight="1" x14ac:dyDescent="0.35">
      <c r="A9" s="105" t="s">
        <v>65</v>
      </c>
      <c r="B9" s="105"/>
      <c r="C9" s="43" t="s">
        <v>109</v>
      </c>
      <c r="D9" s="43"/>
      <c r="E9" s="43"/>
      <c r="F9" s="43"/>
      <c r="H9" s="166"/>
      <c r="I9" s="33"/>
      <c r="J9" s="32"/>
      <c r="K9" s="32"/>
      <c r="L9" s="32"/>
    </row>
    <row r="10" spans="1:21" customFormat="1" ht="17.100000000000001" customHeight="1" x14ac:dyDescent="0.35">
      <c r="A10" s="105" t="s">
        <v>66</v>
      </c>
      <c r="B10" s="105"/>
      <c r="C10" s="43" t="s">
        <v>109</v>
      </c>
      <c r="D10" s="43"/>
      <c r="E10" s="43"/>
      <c r="F10" s="43"/>
      <c r="H10" s="166"/>
      <c r="I10" s="33"/>
      <c r="J10" s="32"/>
      <c r="K10" s="32"/>
      <c r="L10" s="32"/>
    </row>
    <row r="11" spans="1:21" customFormat="1" ht="17.100000000000001" customHeight="1" x14ac:dyDescent="0.35">
      <c r="C11" s="168"/>
      <c r="D11" s="168"/>
      <c r="E11" s="168"/>
      <c r="F11" s="168"/>
      <c r="H11" s="166"/>
      <c r="I11" s="167"/>
      <c r="J11" s="166"/>
      <c r="K11" s="166"/>
      <c r="L11" s="166"/>
    </row>
    <row r="12" spans="1:21" customFormat="1" ht="15" customHeight="1" thickBot="1" x14ac:dyDescent="0.4">
      <c r="H12" s="55" t="s">
        <v>67</v>
      </c>
      <c r="I12" s="54"/>
      <c r="J12" s="53" t="s">
        <v>68</v>
      </c>
      <c r="K12" s="52"/>
      <c r="L12" s="51"/>
    </row>
    <row r="13" spans="1:21" customFormat="1" ht="34.5" customHeight="1" x14ac:dyDescent="0.35">
      <c r="A13" s="29" t="s">
        <v>110</v>
      </c>
      <c r="B13" s="34" t="s">
        <v>70</v>
      </c>
      <c r="C13" s="34" t="s">
        <v>71</v>
      </c>
      <c r="D13" s="34"/>
      <c r="E13" s="34"/>
      <c r="F13" s="13" t="s">
        <v>111</v>
      </c>
      <c r="G13" s="12"/>
      <c r="H13" s="161"/>
      <c r="I13" s="162"/>
      <c r="J13" s="36" t="s">
        <v>112</v>
      </c>
      <c r="K13" s="31"/>
      <c r="L13" s="14">
        <f>ROUND(K13*0.3,3)</f>
        <v>0</v>
      </c>
    </row>
    <row r="14" spans="1:21" customFormat="1" ht="31.5" customHeight="1" x14ac:dyDescent="0.35">
      <c r="A14" s="28"/>
      <c r="B14" s="25"/>
      <c r="C14" s="25" t="s">
        <v>113</v>
      </c>
      <c r="D14" s="25"/>
      <c r="E14" s="25"/>
      <c r="F14" s="66" t="s">
        <v>114</v>
      </c>
      <c r="G14" s="65"/>
      <c r="H14" s="169"/>
      <c r="I14" s="170"/>
      <c r="J14" s="35"/>
      <c r="K14" s="30"/>
      <c r="L14" s="16"/>
    </row>
    <row r="15" spans="1:21" customFormat="1" ht="38.25" customHeight="1" x14ac:dyDescent="0.35">
      <c r="A15" s="28"/>
      <c r="B15" s="25"/>
      <c r="C15" s="25" t="s">
        <v>73</v>
      </c>
      <c r="D15" s="25"/>
      <c r="E15" s="25"/>
      <c r="F15" s="66" t="s">
        <v>74</v>
      </c>
      <c r="G15" s="65"/>
      <c r="H15" s="172"/>
      <c r="I15" s="173"/>
      <c r="J15" s="35"/>
      <c r="K15" s="30"/>
      <c r="L15" s="16"/>
    </row>
    <row r="16" spans="1:21" customFormat="1" ht="30" customHeight="1" x14ac:dyDescent="0.35">
      <c r="A16" s="28"/>
      <c r="B16" s="24" t="s">
        <v>115</v>
      </c>
      <c r="C16" s="25" t="s">
        <v>75</v>
      </c>
      <c r="D16" s="25"/>
      <c r="E16" s="25"/>
      <c r="F16" s="66" t="s">
        <v>116</v>
      </c>
      <c r="G16" s="65"/>
      <c r="H16" s="174"/>
      <c r="I16" s="175"/>
      <c r="J16" s="35" t="s">
        <v>117</v>
      </c>
      <c r="K16" s="30"/>
      <c r="L16" s="16">
        <f>ROUND(K16*0.25,3)</f>
        <v>0</v>
      </c>
    </row>
    <row r="17" spans="1:12" customFormat="1" ht="29.25" customHeight="1" x14ac:dyDescent="0.35">
      <c r="A17" s="28"/>
      <c r="B17" s="23"/>
      <c r="C17" s="25" t="s">
        <v>118</v>
      </c>
      <c r="D17" s="25"/>
      <c r="E17" s="25"/>
      <c r="F17" s="66" t="s">
        <v>119</v>
      </c>
      <c r="G17" s="65"/>
      <c r="H17" s="169"/>
      <c r="I17" s="170"/>
      <c r="J17" s="35"/>
      <c r="K17" s="30"/>
      <c r="L17" s="16"/>
    </row>
    <row r="18" spans="1:12" customFormat="1" ht="30" customHeight="1" thickBot="1" x14ac:dyDescent="0.4">
      <c r="A18" s="27"/>
      <c r="B18" s="22"/>
      <c r="C18" s="39" t="s">
        <v>120</v>
      </c>
      <c r="D18" s="39"/>
      <c r="E18" s="39"/>
      <c r="F18" s="74" t="s">
        <v>121</v>
      </c>
      <c r="G18" s="73"/>
      <c r="H18" s="176"/>
      <c r="I18" s="177"/>
      <c r="J18" s="11"/>
      <c r="K18" s="10"/>
      <c r="L18" s="15"/>
    </row>
    <row r="19" spans="1:12" customFormat="1" ht="47.25" customHeight="1" x14ac:dyDescent="0.35">
      <c r="A19" s="29" t="s">
        <v>122</v>
      </c>
      <c r="B19" s="21" t="s">
        <v>123</v>
      </c>
      <c r="C19" s="34" t="s">
        <v>123</v>
      </c>
      <c r="D19" s="34"/>
      <c r="E19" s="34"/>
      <c r="F19" s="38" t="s">
        <v>124</v>
      </c>
      <c r="G19" s="37"/>
      <c r="H19" s="181"/>
      <c r="I19" s="182"/>
      <c r="J19" s="36" t="s">
        <v>125</v>
      </c>
      <c r="K19" s="31"/>
      <c r="L19" s="14">
        <f>ROUND(K19*0.25,3)</f>
        <v>0</v>
      </c>
    </row>
    <row r="20" spans="1:12" customFormat="1" ht="18.75" customHeight="1" x14ac:dyDescent="0.35">
      <c r="A20" s="28"/>
      <c r="B20" s="20"/>
      <c r="C20" s="25" t="s">
        <v>72</v>
      </c>
      <c r="D20" s="25"/>
      <c r="E20" s="25"/>
      <c r="F20" s="66" t="s">
        <v>126</v>
      </c>
      <c r="G20" s="65"/>
      <c r="H20" s="169"/>
      <c r="I20" s="170"/>
      <c r="J20" s="35"/>
      <c r="K20" s="30"/>
      <c r="L20" s="16"/>
    </row>
    <row r="21" spans="1:12" customFormat="1" ht="21" customHeight="1" x14ac:dyDescent="0.35">
      <c r="A21" s="28"/>
      <c r="B21" s="19"/>
      <c r="C21" s="25" t="s">
        <v>127</v>
      </c>
      <c r="D21" s="25"/>
      <c r="E21" s="25"/>
      <c r="F21" s="66" t="s">
        <v>128</v>
      </c>
      <c r="G21" s="65"/>
      <c r="H21" s="172"/>
      <c r="I21" s="173"/>
      <c r="J21" s="35"/>
      <c r="K21" s="30"/>
      <c r="L21" s="16"/>
    </row>
    <row r="22" spans="1:12" customFormat="1" ht="57" customHeight="1" thickBot="1" x14ac:dyDescent="0.4">
      <c r="A22" s="27"/>
      <c r="B22" s="183" t="s">
        <v>80</v>
      </c>
      <c r="C22" s="39"/>
      <c r="D22" s="39"/>
      <c r="E22" s="39"/>
      <c r="F22" s="74" t="s">
        <v>81</v>
      </c>
      <c r="G22" s="73"/>
      <c r="H22" s="184"/>
      <c r="I22" s="185"/>
      <c r="J22" s="178" t="s">
        <v>129</v>
      </c>
      <c r="K22" s="179"/>
      <c r="L22" s="180">
        <f>ROUND(K22*0.15,3)</f>
        <v>0</v>
      </c>
    </row>
    <row r="23" spans="1:12" customFormat="1" ht="58.5" customHeight="1" thickBot="1" x14ac:dyDescent="0.4">
      <c r="A23" s="186" t="s">
        <v>130</v>
      </c>
      <c r="B23" s="187" t="s">
        <v>131</v>
      </c>
      <c r="C23" s="26" t="s">
        <v>132</v>
      </c>
      <c r="D23" s="26"/>
      <c r="E23" s="26"/>
      <c r="F23" s="18" t="s">
        <v>133</v>
      </c>
      <c r="G23" s="17"/>
      <c r="H23" s="188"/>
      <c r="I23" s="189"/>
      <c r="J23" s="190" t="s">
        <v>134</v>
      </c>
      <c r="K23" s="191"/>
      <c r="L23" s="192">
        <f>ROUND(K23*0.05,3)</f>
        <v>0</v>
      </c>
    </row>
    <row r="24" spans="1:12" customFormat="1" ht="9.75" customHeight="1" thickBot="1" x14ac:dyDescent="0.4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5" spans="1:12" customFormat="1" ht="16.350000000000001" customHeight="1" thickBot="1" x14ac:dyDescent="0.4">
      <c r="A25" s="106"/>
      <c r="B25" s="106"/>
      <c r="C25" s="106"/>
      <c r="D25" s="106"/>
      <c r="E25" s="106"/>
      <c r="F25" s="106"/>
      <c r="G25" s="106"/>
      <c r="H25" s="106"/>
      <c r="I25" s="151" t="s">
        <v>99</v>
      </c>
      <c r="J25" s="152"/>
      <c r="K25" s="41">
        <v>6.5</v>
      </c>
      <c r="L25" s="40"/>
    </row>
    <row r="28" spans="1:12" customFormat="1" ht="12.75" customHeight="1" x14ac:dyDescent="0.3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</row>
    <row r="29" spans="1:12" customFormat="1" ht="12.75" customHeight="1" x14ac:dyDescent="0.3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</row>
    <row r="30" spans="1:12" customFormat="1" ht="12.75" customHeight="1" x14ac:dyDescent="0.35">
      <c r="A30" s="131" t="s">
        <v>95</v>
      </c>
      <c r="B30" s="135"/>
      <c r="C30" s="135" t="s">
        <v>109</v>
      </c>
      <c r="D30" s="135"/>
      <c r="E30" s="135"/>
      <c r="F30" s="106"/>
      <c r="G30" s="106"/>
      <c r="H30" s="131" t="s">
        <v>96</v>
      </c>
      <c r="I30" s="131"/>
      <c r="J30" s="131"/>
      <c r="K30" s="131"/>
      <c r="L30" s="131"/>
    </row>
  </sheetData>
  <mergeCells count="45"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</mergeCells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6"/>
  <sheetViews>
    <sheetView showZeros="0" tabSelected="1" workbookViewId="0">
      <selection activeCell="E18" sqref="E18"/>
    </sheetView>
  </sheetViews>
  <sheetFormatPr defaultColWidth="9.1328125" defaultRowHeight="12.4" x14ac:dyDescent="0.3"/>
  <cols>
    <col min="1" max="1" width="5.73046875" style="124" customWidth="1"/>
    <col min="2" max="2" width="9.1328125" style="124" customWidth="1"/>
    <col min="3" max="3" width="12.59765625" style="124" bestFit="1" customWidth="1"/>
    <col min="4" max="4" width="2.73046875" style="124" customWidth="1"/>
    <col min="5" max="7" width="7.265625" style="124" customWidth="1"/>
    <col min="8" max="8" width="7" style="124" customWidth="1"/>
    <col min="9" max="9" width="7.265625" style="124" customWidth="1"/>
    <col min="10" max="10" width="4.73046875" style="124" customWidth="1"/>
    <col min="11" max="11" width="10.265625" style="124" customWidth="1"/>
    <col min="12" max="12" width="10.73046875" style="124" customWidth="1"/>
    <col min="13" max="13" width="7.265625" style="124" customWidth="1"/>
    <col min="14" max="20" width="9.1328125" style="124" customWidth="1"/>
    <col min="21" max="21" width="9.1328125" style="124" hidden="1" customWidth="1"/>
    <col min="22" max="22" width="9.1328125" style="124" customWidth="1"/>
    <col min="23" max="16384" width="9.1328125" style="124"/>
  </cols>
  <sheetData>
    <row r="1" spans="1:21" customFormat="1" ht="6" customHeight="1" thickBot="1" x14ac:dyDescent="0.4">
      <c r="U1" s="124" t="s">
        <v>135</v>
      </c>
    </row>
    <row r="2" spans="1:21" customFormat="1" ht="22.5" customHeight="1" thickBot="1" x14ac:dyDescent="0.4">
      <c r="A2" s="125" t="s">
        <v>98</v>
      </c>
      <c r="H2" s="126"/>
      <c r="I2" s="127" t="s">
        <v>52</v>
      </c>
      <c r="J2" s="128"/>
      <c r="K2" s="129"/>
      <c r="L2" s="129">
        <v>1</v>
      </c>
    </row>
    <row r="3" spans="1:21" customFormat="1" ht="24" customHeight="1" thickBot="1" x14ac:dyDescent="0.4">
      <c r="A3" s="130" t="s">
        <v>136</v>
      </c>
      <c r="H3" s="126"/>
      <c r="I3" s="127" t="s">
        <v>54</v>
      </c>
      <c r="J3" s="128"/>
      <c r="K3" s="129"/>
      <c r="L3" s="129" t="s">
        <v>32</v>
      </c>
    </row>
    <row r="4" spans="1:21" customFormat="1" ht="24" customHeight="1" thickBot="1" x14ac:dyDescent="0.4">
      <c r="A4" s="131" t="s">
        <v>55</v>
      </c>
      <c r="B4" s="131"/>
      <c r="C4" s="200">
        <v>43869</v>
      </c>
      <c r="D4" s="132"/>
      <c r="E4" s="132"/>
      <c r="F4" s="132"/>
      <c r="H4" s="126"/>
      <c r="I4" s="127" t="s">
        <v>56</v>
      </c>
      <c r="J4" s="128"/>
      <c r="K4" s="129"/>
      <c r="L4" s="129" t="s">
        <v>100</v>
      </c>
    </row>
    <row r="5" spans="1:21" customFormat="1" ht="24" customHeight="1" thickBot="1" x14ac:dyDescent="0.4">
      <c r="A5" s="105" t="s">
        <v>57</v>
      </c>
      <c r="B5" s="105"/>
      <c r="C5" s="43" t="s">
        <v>101</v>
      </c>
      <c r="D5" s="43"/>
      <c r="E5" s="43"/>
      <c r="F5" s="43"/>
      <c r="H5" s="126"/>
      <c r="I5" s="127" t="s">
        <v>58</v>
      </c>
      <c r="J5" s="134"/>
      <c r="K5" s="129"/>
      <c r="L5" s="129" t="s">
        <v>53</v>
      </c>
    </row>
    <row r="6" spans="1:21" customFormat="1" ht="19.5" customHeight="1" x14ac:dyDescent="0.35">
      <c r="C6" s="124" t="s">
        <v>102</v>
      </c>
      <c r="H6" s="201"/>
      <c r="I6" s="201"/>
    </row>
    <row r="7" spans="1:21" customFormat="1" ht="17.100000000000001" customHeight="1" x14ac:dyDescent="0.35">
      <c r="A7" s="131" t="s">
        <v>59</v>
      </c>
      <c r="B7" s="131"/>
      <c r="C7" s="135" t="s">
        <v>103</v>
      </c>
      <c r="D7" s="132"/>
      <c r="E7" s="132"/>
      <c r="F7" s="132"/>
      <c r="H7" s="131" t="s">
        <v>104</v>
      </c>
      <c r="I7" s="131"/>
      <c r="J7" s="132" t="s">
        <v>105</v>
      </c>
      <c r="K7" s="132"/>
      <c r="L7" s="132"/>
      <c r="M7" s="168"/>
    </row>
    <row r="8" spans="1:21" customFormat="1" ht="17.100000000000001" customHeight="1" x14ac:dyDescent="0.35">
      <c r="A8" s="131" t="s">
        <v>63</v>
      </c>
      <c r="B8" s="131"/>
      <c r="C8" s="46" t="s">
        <v>106</v>
      </c>
      <c r="D8" s="46"/>
      <c r="E8" s="46"/>
      <c r="F8" s="46"/>
      <c r="H8" s="105" t="s">
        <v>107</v>
      </c>
      <c r="I8" s="105"/>
      <c r="J8" s="133" t="s">
        <v>108</v>
      </c>
      <c r="K8" s="133"/>
      <c r="L8" s="133"/>
      <c r="M8" s="168"/>
    </row>
    <row r="9" spans="1:21" customFormat="1" ht="17.100000000000001" customHeight="1" x14ac:dyDescent="0.35">
      <c r="A9" s="105" t="s">
        <v>65</v>
      </c>
      <c r="B9" s="105"/>
      <c r="C9" s="43" t="s">
        <v>109</v>
      </c>
      <c r="D9" s="43"/>
      <c r="E9" s="43"/>
      <c r="F9" s="43"/>
      <c r="H9" s="166"/>
      <c r="I9" s="33"/>
      <c r="J9" s="32"/>
      <c r="K9" s="32"/>
      <c r="L9" s="32"/>
    </row>
    <row r="10" spans="1:21" customFormat="1" ht="17.100000000000001" customHeight="1" x14ac:dyDescent="0.35">
      <c r="A10" s="105" t="s">
        <v>66</v>
      </c>
      <c r="B10" s="105"/>
      <c r="C10" s="43" t="s">
        <v>109</v>
      </c>
      <c r="D10" s="43"/>
      <c r="E10" s="43"/>
      <c r="F10" s="43"/>
      <c r="H10" s="166"/>
      <c r="I10" s="33"/>
      <c r="J10" s="32"/>
      <c r="K10" s="32"/>
      <c r="L10" s="32"/>
    </row>
    <row r="11" spans="1:21" customFormat="1" ht="9" customHeight="1" x14ac:dyDescent="0.35"/>
    <row r="12" spans="1:21" customFormat="1" ht="17.100000000000001" customHeight="1" x14ac:dyDescent="0.35">
      <c r="A12" s="202" t="s">
        <v>84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4"/>
      <c r="L12" s="205"/>
    </row>
    <row r="13" spans="1:21" customFormat="1" ht="18" customHeight="1" x14ac:dyDescent="0.35">
      <c r="A13" s="206"/>
      <c r="K13" s="158"/>
      <c r="L13" s="207"/>
    </row>
    <row r="14" spans="1:21" customFormat="1" ht="39" customHeight="1" x14ac:dyDescent="0.35">
      <c r="A14" s="206"/>
      <c r="L14" s="208"/>
    </row>
    <row r="15" spans="1:21" customFormat="1" ht="18" customHeight="1" x14ac:dyDescent="0.35">
      <c r="A15" s="209" t="s">
        <v>137</v>
      </c>
      <c r="B15" s="210"/>
      <c r="C15" s="105"/>
      <c r="D15" s="211"/>
      <c r="E15" s="211"/>
      <c r="F15" s="211"/>
      <c r="G15" s="211"/>
      <c r="H15" s="211"/>
      <c r="I15" s="211"/>
      <c r="J15" s="211"/>
      <c r="K15" s="212"/>
      <c r="L15" s="213"/>
    </row>
    <row r="16" spans="1:21" customFormat="1" ht="19.5" customHeight="1" x14ac:dyDescent="0.35">
      <c r="A16" s="125" t="s">
        <v>138</v>
      </c>
    </row>
    <row r="17" spans="1:12" customFormat="1" ht="15" customHeight="1" x14ac:dyDescent="0.35">
      <c r="G17" s="208"/>
      <c r="H17" s="214" t="s">
        <v>139</v>
      </c>
      <c r="I17" s="215"/>
      <c r="K17" s="147" t="s">
        <v>140</v>
      </c>
    </row>
    <row r="18" spans="1:12" customFormat="1" ht="15" customHeight="1" x14ac:dyDescent="0.35">
      <c r="B18" s="194" t="s">
        <v>141</v>
      </c>
      <c r="C18" s="195"/>
      <c r="D18" s="196"/>
      <c r="E18" s="193">
        <v>0</v>
      </c>
      <c r="F18" s="148">
        <v>0.8</v>
      </c>
      <c r="G18" s="197"/>
      <c r="H18" s="105">
        <f>IF(E18&gt;12,13,E18)</f>
        <v>0</v>
      </c>
      <c r="I18" s="198"/>
      <c r="J18" s="199"/>
      <c r="K18" s="146">
        <f>F18*H18</f>
        <v>0</v>
      </c>
    </row>
    <row r="19" spans="1:12" customFormat="1" ht="15" customHeight="1" x14ac:dyDescent="0.35">
      <c r="B19" s="194" t="s">
        <v>142</v>
      </c>
      <c r="C19" s="195"/>
      <c r="D19" s="196"/>
      <c r="E19" s="193">
        <v>0</v>
      </c>
      <c r="F19" s="148">
        <v>0.4</v>
      </c>
      <c r="G19" s="197"/>
      <c r="H19" s="105">
        <f>IF(SUM(E18:E19)&gt;12,13-H18,E19)</f>
        <v>0</v>
      </c>
      <c r="I19" s="198"/>
      <c r="J19" s="199"/>
      <c r="K19" s="146">
        <f>F19*H19</f>
        <v>0</v>
      </c>
    </row>
    <row r="20" spans="1:12" customFormat="1" ht="15" customHeight="1" x14ac:dyDescent="0.35">
      <c r="B20" s="194" t="s">
        <v>143</v>
      </c>
      <c r="C20" s="195"/>
      <c r="D20" s="196"/>
      <c r="E20" s="193">
        <v>0</v>
      </c>
      <c r="F20" s="148">
        <v>0</v>
      </c>
      <c r="G20" s="197"/>
      <c r="H20" s="105">
        <f>IF(SUM(E18:E20)&gt;12,IF(13-SUM(H18:H19)&gt;0,13-SUM(H18:H19),0),E20)</f>
        <v>0</v>
      </c>
      <c r="I20" s="198"/>
      <c r="J20" s="199"/>
      <c r="K20" s="146">
        <v>0</v>
      </c>
    </row>
    <row r="21" spans="1:12" customFormat="1" ht="12.75" customHeight="1" thickBot="1" x14ac:dyDescent="0.4">
      <c r="B21" s="195" t="s">
        <v>144</v>
      </c>
      <c r="C21" s="216"/>
      <c r="D21" s="216"/>
      <c r="E21" s="217">
        <f>SUM(E18:E20)</f>
        <v>0</v>
      </c>
      <c r="F21" s="199"/>
      <c r="G21" s="199"/>
      <c r="H21" s="199"/>
      <c r="I21" s="199"/>
      <c r="J21" s="199"/>
      <c r="K21" s="199"/>
    </row>
    <row r="22" spans="1:12" customFormat="1" ht="21" customHeight="1" thickBot="1" x14ac:dyDescent="0.4">
      <c r="G22" s="218" t="s">
        <v>145</v>
      </c>
      <c r="H22" s="128"/>
      <c r="I22" s="128"/>
      <c r="J22" s="219"/>
      <c r="K22" s="220">
        <f>IF(SUM(K18:K21)&gt;10,10,SUM(K18:K21))</f>
        <v>0</v>
      </c>
      <c r="L22" s="221">
        <v>0.3</v>
      </c>
    </row>
    <row r="23" spans="1:12" customFormat="1" ht="23.25" customHeight="1" x14ac:dyDescent="0.35">
      <c r="A23" s="130" t="s">
        <v>146</v>
      </c>
    </row>
    <row r="24" spans="1:12" x14ac:dyDescent="0.3">
      <c r="B24" s="222" t="s">
        <v>82</v>
      </c>
    </row>
    <row r="25" spans="1:12" customFormat="1" ht="8.25" customHeight="1" x14ac:dyDescent="0.35">
      <c r="H25" s="223"/>
      <c r="I25" s="136"/>
      <c r="J25" s="149"/>
      <c r="K25" s="224"/>
    </row>
    <row r="26" spans="1:12" customFormat="1" ht="15" customHeight="1" x14ac:dyDescent="0.35">
      <c r="B26" s="195" t="s">
        <v>147</v>
      </c>
      <c r="C26" s="216"/>
      <c r="D26" s="196"/>
      <c r="E26" s="193"/>
      <c r="F26" s="195" t="s">
        <v>148</v>
      </c>
      <c r="G26" s="196"/>
      <c r="H26" s="217">
        <f>E21</f>
        <v>0</v>
      </c>
      <c r="I26" s="225">
        <f>IFERROR(E26/H26,10)</f>
        <v>10</v>
      </c>
      <c r="J26" s="226"/>
      <c r="K26" s="146">
        <f>10-I26</f>
        <v>0</v>
      </c>
    </row>
    <row r="27" spans="1:12" x14ac:dyDescent="0.3">
      <c r="B27" s="199"/>
      <c r="C27" s="199"/>
      <c r="D27" s="199"/>
      <c r="E27" s="199"/>
      <c r="F27" s="199"/>
      <c r="G27" s="199"/>
      <c r="H27" s="199"/>
      <c r="I27" s="215"/>
      <c r="J27" s="226"/>
      <c r="K27" s="199"/>
    </row>
    <row r="28" spans="1:12" customFormat="1" ht="15" customHeight="1" x14ac:dyDescent="0.35">
      <c r="B28" s="199"/>
      <c r="C28" s="199"/>
      <c r="D28" s="195" t="s">
        <v>149</v>
      </c>
      <c r="E28" s="105"/>
      <c r="F28" s="105"/>
      <c r="G28" s="216"/>
      <c r="H28" s="216"/>
      <c r="I28" s="227"/>
      <c r="J28" s="228"/>
      <c r="K28" s="229"/>
    </row>
    <row r="29" spans="1:12" customFormat="1" ht="7.5" customHeight="1" thickBot="1" x14ac:dyDescent="0.4">
      <c r="L29" s="223"/>
    </row>
    <row r="30" spans="1:12" customFormat="1" ht="20.25" customHeight="1" thickBot="1" x14ac:dyDescent="0.4">
      <c r="G30" s="218" t="s">
        <v>150</v>
      </c>
      <c r="H30" s="128"/>
      <c r="I30" s="128"/>
      <c r="J30" s="230"/>
      <c r="K30" s="220">
        <f>K26-K28</f>
        <v>0</v>
      </c>
      <c r="L30" s="221">
        <v>0.7</v>
      </c>
    </row>
    <row r="31" spans="1:12" customFormat="1" ht="11.25" customHeight="1" thickBot="1" x14ac:dyDescent="0.4"/>
    <row r="32" spans="1:12" customFormat="1" ht="20.25" customHeight="1" thickBot="1" x14ac:dyDescent="0.4">
      <c r="I32" s="151" t="s">
        <v>151</v>
      </c>
      <c r="J32" s="152"/>
      <c r="K32" s="152"/>
      <c r="L32" s="231">
        <f>ROUND(K22*0.3 + K30*0.7,3)</f>
        <v>0</v>
      </c>
    </row>
    <row r="36" spans="1:12" x14ac:dyDescent="0.3">
      <c r="A36" s="131" t="s">
        <v>95</v>
      </c>
      <c r="B36" s="135"/>
      <c r="C36" s="135" t="s">
        <v>152</v>
      </c>
      <c r="D36" s="135"/>
      <c r="E36" s="135"/>
      <c r="H36" s="131" t="s">
        <v>96</v>
      </c>
      <c r="I36" s="131"/>
      <c r="J36" s="131"/>
      <c r="K36" s="131"/>
      <c r="L36" s="131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showZeros="0" topLeftCell="A10" workbookViewId="0">
      <selection activeCell="K12" sqref="K12 K12"/>
    </sheetView>
  </sheetViews>
  <sheetFormatPr defaultColWidth="9.1328125" defaultRowHeight="12.4" x14ac:dyDescent="0.3"/>
  <cols>
    <col min="1" max="1" width="5.73046875" style="124" customWidth="1"/>
    <col min="2" max="2" width="9.1328125" style="124" customWidth="1"/>
    <col min="3" max="3" width="12.59765625" style="124" bestFit="1" customWidth="1"/>
    <col min="4" max="4" width="2.73046875" style="124" customWidth="1"/>
    <col min="5" max="7" width="7.265625" style="124" customWidth="1"/>
    <col min="8" max="8" width="7" style="124" customWidth="1"/>
    <col min="9" max="9" width="7.265625" style="124" customWidth="1"/>
    <col min="10" max="10" width="4.73046875" style="124" customWidth="1"/>
    <col min="11" max="11" width="10.265625" style="124" customWidth="1"/>
    <col min="12" max="12" width="10.73046875" style="124" customWidth="1"/>
    <col min="13" max="13" width="7.265625" style="124" customWidth="1"/>
    <col min="14" max="14" width="9.1328125" style="124" customWidth="1"/>
    <col min="15" max="16384" width="9.1328125" style="124"/>
  </cols>
  <sheetData>
    <row r="1" spans="1:13" customFormat="1" ht="6" customHeight="1" thickBot="1" x14ac:dyDescent="0.4"/>
    <row r="2" spans="1:13" customFormat="1" ht="22.5" customHeight="1" thickBot="1" x14ac:dyDescent="0.4">
      <c r="A2" s="125" t="s">
        <v>98</v>
      </c>
      <c r="H2" s="126"/>
      <c r="I2" s="127" t="s">
        <v>52</v>
      </c>
      <c r="J2" s="128"/>
      <c r="K2" s="129"/>
      <c r="L2" s="129"/>
      <c r="M2" s="164"/>
    </row>
    <row r="3" spans="1:13" customFormat="1" ht="24" customHeight="1" thickBot="1" x14ac:dyDescent="0.4">
      <c r="A3" s="130" t="s">
        <v>153</v>
      </c>
      <c r="H3" s="126"/>
      <c r="I3" s="127" t="s">
        <v>54</v>
      </c>
      <c r="J3" s="128"/>
      <c r="K3" s="129"/>
      <c r="L3" s="129"/>
    </row>
    <row r="4" spans="1:13" customFormat="1" ht="24" customHeight="1" thickBot="1" x14ac:dyDescent="0.4">
      <c r="A4" s="131" t="s">
        <v>55</v>
      </c>
      <c r="B4" s="131"/>
      <c r="C4" s="200"/>
      <c r="D4" s="132"/>
      <c r="E4" s="132"/>
      <c r="F4" s="132"/>
      <c r="H4" s="126"/>
      <c r="I4" s="127" t="s">
        <v>56</v>
      </c>
      <c r="J4" s="128"/>
      <c r="K4" s="129"/>
      <c r="L4" s="129"/>
    </row>
    <row r="5" spans="1:13" customFormat="1" ht="24" customHeight="1" thickBot="1" x14ac:dyDescent="0.4">
      <c r="A5" s="105" t="s">
        <v>57</v>
      </c>
      <c r="B5" s="105"/>
      <c r="C5" s="43"/>
      <c r="D5" s="43"/>
      <c r="E5" s="43"/>
      <c r="F5" s="43"/>
      <c r="H5" s="126"/>
      <c r="I5" s="127" t="s">
        <v>58</v>
      </c>
      <c r="J5" s="134"/>
      <c r="K5" s="129"/>
      <c r="L5" s="129"/>
    </row>
    <row r="6" spans="1:13" customFormat="1" ht="24" customHeight="1" x14ac:dyDescent="0.35">
      <c r="C6" s="136"/>
      <c r="D6" s="136"/>
      <c r="E6" s="136"/>
      <c r="F6" s="136"/>
      <c r="H6" s="235"/>
      <c r="I6" s="236"/>
      <c r="K6" s="235"/>
      <c r="L6" s="235"/>
    </row>
    <row r="7" spans="1:13" customFormat="1" ht="17.100000000000001" customHeight="1" x14ac:dyDescent="0.35">
      <c r="A7" s="131" t="s">
        <v>59</v>
      </c>
      <c r="B7" s="131"/>
      <c r="C7" s="135"/>
      <c r="D7" s="135"/>
      <c r="E7" s="135"/>
      <c r="F7" s="135"/>
      <c r="H7" s="131" t="s">
        <v>104</v>
      </c>
      <c r="I7" s="131"/>
      <c r="J7" s="132"/>
      <c r="K7" s="132"/>
      <c r="L7" s="132"/>
      <c r="M7" s="168"/>
    </row>
    <row r="8" spans="1:13" customFormat="1" ht="17.100000000000001" customHeight="1" x14ac:dyDescent="0.35">
      <c r="A8" s="131" t="s">
        <v>63</v>
      </c>
      <c r="B8" s="131"/>
      <c r="C8" s="46"/>
      <c r="D8" s="46"/>
      <c r="E8" s="46"/>
      <c r="F8" s="46"/>
      <c r="H8" s="105" t="s">
        <v>107</v>
      </c>
      <c r="I8" s="105"/>
      <c r="J8" s="133"/>
      <c r="K8" s="133"/>
      <c r="L8" s="133"/>
      <c r="M8" s="168"/>
    </row>
    <row r="9" spans="1:13" customFormat="1" ht="17.100000000000001" customHeight="1" x14ac:dyDescent="0.35">
      <c r="A9" s="105" t="s">
        <v>65</v>
      </c>
      <c r="B9" s="105"/>
      <c r="C9" s="43"/>
      <c r="D9" s="43"/>
      <c r="E9" s="43"/>
      <c r="F9" s="43"/>
      <c r="H9" s="166"/>
      <c r="I9" s="33"/>
      <c r="J9" s="32"/>
      <c r="K9" s="32"/>
      <c r="L9" s="32"/>
    </row>
    <row r="10" spans="1:13" customFormat="1" ht="17.100000000000001" customHeight="1" x14ac:dyDescent="0.35">
      <c r="A10" s="105" t="s">
        <v>66</v>
      </c>
      <c r="B10" s="105"/>
      <c r="C10" s="43"/>
      <c r="D10" s="43"/>
      <c r="E10" s="43"/>
      <c r="F10" s="43"/>
      <c r="H10" s="166"/>
      <c r="I10" s="33"/>
      <c r="J10" s="32"/>
      <c r="K10" s="32"/>
      <c r="L10" s="32"/>
    </row>
    <row r="11" spans="1:13" customFormat="1" ht="24.75" customHeight="1" thickBot="1" x14ac:dyDescent="0.4">
      <c r="K11" s="237" t="s">
        <v>154</v>
      </c>
    </row>
    <row r="12" spans="1:13" customFormat="1" ht="83.25" customHeight="1" x14ac:dyDescent="0.35">
      <c r="A12" s="29" t="s">
        <v>155</v>
      </c>
      <c r="B12" s="7" t="s">
        <v>156</v>
      </c>
      <c r="C12" s="6"/>
      <c r="D12" s="6"/>
      <c r="E12" s="6"/>
      <c r="F12" s="6"/>
      <c r="G12" s="6"/>
      <c r="H12" s="6"/>
      <c r="I12" s="6"/>
      <c r="J12" s="163" t="s">
        <v>157</v>
      </c>
      <c r="K12" s="232"/>
      <c r="L12" s="233">
        <f>K12*0.25</f>
        <v>0</v>
      </c>
      <c r="M12" s="234"/>
    </row>
    <row r="13" spans="1:13" customFormat="1" ht="63" customHeight="1" thickBot="1" x14ac:dyDescent="0.4">
      <c r="A13" s="27"/>
      <c r="B13" s="5" t="s">
        <v>158</v>
      </c>
      <c r="C13" s="4"/>
      <c r="D13" s="4"/>
      <c r="E13" s="4"/>
      <c r="F13" s="4"/>
      <c r="G13" s="4"/>
      <c r="H13" s="4"/>
      <c r="I13" s="4"/>
      <c r="J13" s="178" t="s">
        <v>159</v>
      </c>
      <c r="K13" s="238"/>
      <c r="L13" s="239">
        <f>K13*0.25</f>
        <v>0</v>
      </c>
      <c r="M13" s="234"/>
    </row>
    <row r="14" spans="1:13" customFormat="1" ht="60" customHeight="1" x14ac:dyDescent="0.35">
      <c r="A14" s="29" t="s">
        <v>160</v>
      </c>
      <c r="B14" s="3" t="s">
        <v>161</v>
      </c>
      <c r="C14" s="2"/>
      <c r="D14" s="2"/>
      <c r="E14" s="2"/>
      <c r="F14" s="2"/>
      <c r="G14" s="2"/>
      <c r="H14" s="2"/>
      <c r="I14" s="2"/>
      <c r="J14" s="163" t="s">
        <v>162</v>
      </c>
      <c r="K14" s="229"/>
      <c r="L14" s="240">
        <f>K14*0.2</f>
        <v>0</v>
      </c>
      <c r="M14" s="234"/>
    </row>
    <row r="15" spans="1:13" customFormat="1" ht="72" customHeight="1" x14ac:dyDescent="0.35">
      <c r="A15" s="28"/>
      <c r="B15" s="9" t="s">
        <v>163</v>
      </c>
      <c r="C15" s="8"/>
      <c r="D15" s="8"/>
      <c r="E15" s="8"/>
      <c r="F15" s="8"/>
      <c r="G15" s="8"/>
      <c r="H15" s="8"/>
      <c r="I15" s="8"/>
      <c r="J15" s="171" t="s">
        <v>164</v>
      </c>
      <c r="K15" s="229"/>
      <c r="L15" s="241">
        <f>K15*0.2</f>
        <v>0</v>
      </c>
      <c r="M15" s="234"/>
    </row>
    <row r="16" spans="1:13" customFormat="1" ht="58.5" customHeight="1" thickBot="1" x14ac:dyDescent="0.4">
      <c r="A16" s="27"/>
      <c r="B16" s="1" t="s">
        <v>165</v>
      </c>
      <c r="C16" s="4"/>
      <c r="D16" s="4"/>
      <c r="E16" s="4"/>
      <c r="F16" s="4"/>
      <c r="G16" s="4"/>
      <c r="H16" s="4"/>
      <c r="I16" s="4"/>
      <c r="J16" s="178" t="s">
        <v>166</v>
      </c>
      <c r="K16" s="229"/>
      <c r="L16" s="242">
        <f>K16*0.1</f>
        <v>0</v>
      </c>
      <c r="M16" s="234"/>
    </row>
    <row r="17" spans="1:12" customFormat="1" ht="18" customHeight="1" x14ac:dyDescent="0.35">
      <c r="L17" s="144">
        <f>SUM(L12:L16)</f>
        <v>0</v>
      </c>
    </row>
    <row r="18" spans="1:12" customFormat="1" ht="7.5" customHeight="1" x14ac:dyDescent="0.35">
      <c r="L18" s="243"/>
    </row>
    <row r="19" spans="1:12" customFormat="1" ht="18" customHeight="1" x14ac:dyDescent="0.35">
      <c r="B19" s="195" t="s">
        <v>82</v>
      </c>
      <c r="C19" s="196"/>
      <c r="D19" s="216"/>
      <c r="E19" s="216"/>
      <c r="F19" s="216"/>
      <c r="G19" s="216"/>
      <c r="H19" s="216"/>
      <c r="I19" s="216"/>
      <c r="J19" s="216"/>
      <c r="K19" s="216"/>
      <c r="L19" s="229"/>
    </row>
    <row r="20" spans="1:12" customFormat="1" ht="13.5" customHeight="1" thickBot="1" x14ac:dyDescent="0.4">
      <c r="L20" s="243"/>
    </row>
    <row r="21" spans="1:12" customFormat="1" ht="13.9" customHeight="1" thickBot="1" x14ac:dyDescent="0.4">
      <c r="I21" s="151" t="s">
        <v>167</v>
      </c>
      <c r="J21" s="152"/>
      <c r="K21" s="152"/>
      <c r="L21" s="231">
        <f>SUM(L12:L16)-L19</f>
        <v>0</v>
      </c>
    </row>
    <row r="27" spans="1:12" x14ac:dyDescent="0.3">
      <c r="A27" s="131" t="s">
        <v>95</v>
      </c>
      <c r="B27" s="135"/>
      <c r="C27" s="135"/>
      <c r="D27" s="135"/>
      <c r="E27" s="135"/>
      <c r="H27" s="131" t="s">
        <v>96</v>
      </c>
      <c r="I27" s="131"/>
      <c r="J27" s="131"/>
      <c r="K27" s="131"/>
      <c r="L27" s="131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27</vt:i4>
      </vt:variant>
    </vt:vector>
  </HeadingPairs>
  <TitlesOfParts>
    <vt:vector size="32" baseType="lpstr">
      <vt:lpstr>Information</vt:lpstr>
      <vt:lpstr>Skritt pas-de-deux</vt:lpstr>
      <vt:lpstr>Pas-de-Deux Häst</vt:lpstr>
      <vt:lpstr>Pas-de-Deux tekn</vt:lpstr>
      <vt:lpstr>Pas-de-Deux art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2020-02-07T20:43:17Z</cp:lastPrinted>
  <dcterms:created xsi:type="dcterms:W3CDTF">2005-01-07T14:31:35Z</dcterms:created>
  <dcterms:modified xsi:type="dcterms:W3CDTF">2020-02-07T20:52:03Z</dcterms:modified>
</cp:coreProperties>
</file>