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bookViews>
    <workbookView xWindow="-98" yWindow="-98" windowWidth="21795" windowHeight="13096" firstSheet="2" activeTab="8" xr2:uid="{00000000-000D-0000-FFFF-FFFF00000000}"/>
  </bookViews>
  <sheets>
    <sheet name="Information" sheetId="27" r:id="rId1"/>
    <sheet name="Häst, lag" sheetId="24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definedNames>
    <definedName name="bord" localSheetId="1">'Häst, lag'!$K$3</definedName>
    <definedName name="bord" localSheetId="2">'Lag grund A'!$V$3</definedName>
    <definedName name="bord" localSheetId="3">'Lag grund B'!$T$3</definedName>
    <definedName name="bord" localSheetId="4">'Lag grund D'!$U$3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art'!$C$29</definedName>
    <definedName name="domare" localSheetId="6">'Lag kür tekn junior'!$C$45</definedName>
    <definedName name="domare" localSheetId="5">'Lag kür tekn mellan'!$C$45</definedName>
    <definedName name="domare" localSheetId="7">'Lag kür tekn sr'!$C$45</definedName>
    <definedName name="firstvaulter" localSheetId="1">'Häst, lag'!$H$7</definedName>
    <definedName name="firstvaulter" localSheetId="2">'Lag grund A'!$L$3</definedName>
    <definedName name="firstvaulter" localSheetId="3">'Lag grund B'!$L$3</definedName>
    <definedName name="firstvaulter" localSheetId="4">'Lag grund D'!$L$3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A'!$V$4</definedName>
    <definedName name="klass" localSheetId="3">'Lag grund B'!$T$4</definedName>
    <definedName name="klass" localSheetId="4">'Lag grund D'!$U$4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A'!$V$5</definedName>
    <definedName name="moment" localSheetId="3">'Lag grund B'!$T$5</definedName>
    <definedName name="moment" localSheetId="4">'Lag grund D'!$U$5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A'!$O$29</definedName>
    <definedName name="result" localSheetId="3">'Lag grund B'!$O$29</definedName>
    <definedName name="result" localSheetId="4">'Lag grund D'!$O$29</definedName>
    <definedName name="result" localSheetId="8">'Lag kür art'!$L$26</definedName>
    <definedName name="result" localSheetId="6">'Lag kür tekn junior'!$L$37</definedName>
    <definedName name="result" localSheetId="5">'Lag kür tekn mellan'!$L$37</definedName>
    <definedName name="result" localSheetId="7">'Lag kür tekn sr'!$L$38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17" l="1"/>
  <c r="O18" i="17"/>
  <c r="O19" i="17"/>
  <c r="O20" i="17"/>
  <c r="O21" i="17"/>
  <c r="O22" i="17"/>
  <c r="O16" i="17"/>
  <c r="J3" i="17"/>
  <c r="J11" i="17"/>
  <c r="J10" i="17"/>
  <c r="J9" i="17"/>
  <c r="J8" i="17"/>
  <c r="J7" i="17"/>
  <c r="J6" i="17"/>
  <c r="J5" i="17"/>
  <c r="J4" i="17"/>
  <c r="O16" i="22"/>
  <c r="O17" i="22"/>
  <c r="O18" i="22"/>
  <c r="O19" i="22"/>
  <c r="O20" i="22"/>
  <c r="O21" i="22"/>
  <c r="O22" i="22"/>
  <c r="O15" i="22"/>
  <c r="J11" i="22"/>
  <c r="J10" i="22"/>
  <c r="J9" i="22"/>
  <c r="J8" i="22"/>
  <c r="J7" i="22"/>
  <c r="J6" i="22"/>
  <c r="J5" i="22"/>
  <c r="J4" i="22"/>
  <c r="O23" i="22" s="1"/>
  <c r="J3" i="22"/>
  <c r="J7" i="18"/>
  <c r="J8" i="18"/>
  <c r="J9" i="18" s="1"/>
  <c r="J10" i="18"/>
  <c r="J11" i="18"/>
  <c r="J3" i="18"/>
  <c r="J4" i="18" s="1"/>
  <c r="J5" i="18" s="1"/>
  <c r="J6" i="18" s="1"/>
  <c r="O16" i="18"/>
  <c r="O17" i="18"/>
  <c r="O18" i="18"/>
  <c r="O19" i="18"/>
  <c r="O20" i="18"/>
  <c r="O21" i="18"/>
  <c r="O22" i="18"/>
  <c r="O15" i="18"/>
  <c r="O23" i="17" l="1"/>
  <c r="O23" i="18"/>
  <c r="O24" i="18"/>
  <c r="O25" i="18" l="1"/>
  <c r="H23" i="20" l="1"/>
  <c r="H24" i="20" s="1"/>
  <c r="H25" i="20" l="1"/>
  <c r="E26" i="29"/>
  <c r="H30" i="29" s="1"/>
  <c r="I30" i="29" s="1"/>
  <c r="K30" i="29" s="1"/>
  <c r="K35" i="29" s="1"/>
  <c r="K25" i="29"/>
  <c r="K24" i="29"/>
  <c r="K23" i="29"/>
  <c r="K27" i="29" s="1"/>
  <c r="L37" i="29" l="1"/>
  <c r="K25" i="24"/>
  <c r="K21" i="24"/>
  <c r="K15" i="24"/>
  <c r="K18" i="24"/>
  <c r="J27" i="24" s="1"/>
  <c r="K24" i="24"/>
  <c r="L21" i="21"/>
  <c r="L20" i="21"/>
  <c r="L19" i="21"/>
  <c r="L18" i="21"/>
  <c r="L17" i="21"/>
  <c r="E26" i="20"/>
  <c r="H31" i="20" s="1"/>
  <c r="I31" i="20" s="1"/>
  <c r="K31" i="20" s="1"/>
  <c r="K36" i="20" s="1"/>
  <c r="K25" i="20"/>
  <c r="K24" i="20"/>
  <c r="K23" i="20"/>
  <c r="K24" i="6"/>
  <c r="K25" i="6"/>
  <c r="K23" i="6"/>
  <c r="E26" i="6"/>
  <c r="H30" i="6"/>
  <c r="I30" i="6" s="1"/>
  <c r="K30" i="6" s="1"/>
  <c r="K35" i="6" s="1"/>
  <c r="L37" i="6" s="1"/>
  <c r="K27" i="6"/>
  <c r="K27" i="20" l="1"/>
  <c r="L38" i="20" s="1"/>
  <c r="O24" i="22"/>
  <c r="O24" i="17"/>
  <c r="O29" i="18"/>
  <c r="L26" i="21"/>
  <c r="L22" i="21"/>
  <c r="O25" i="17" l="1"/>
  <c r="O29" i="17" s="1"/>
  <c r="O25" i="22"/>
  <c r="O29" i="22" s="1"/>
</calcChain>
</file>

<file path=xl/sharedStrings.xml><?xml version="1.0" encoding="utf-8"?>
<sst xmlns="http://schemas.openxmlformats.org/spreadsheetml/2006/main" count="533" uniqueCount="163">
  <si>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</si>
  <si>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</si>
  <si>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</si>
  <si>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</si>
  <si>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</si>
  <si>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</si>
  <si>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</si>
  <si>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</si>
  <si>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</si>
  <si>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</si>
  <si>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</si>
  <si>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</si>
  <si>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</si>
  <si>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</si>
  <si>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</si>
  <si>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</si>
  <si>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</si>
  <si>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</si>
  <si>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</si>
  <si>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</si>
  <si>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</si>
  <si>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</si>
  <si>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</si>
  <si>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</si>
  <si>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</si>
  <si>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</si>
  <si>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</si>
  <si>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</si>
  <si>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</si>
  <si>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</si>
  <si>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</si>
  <si>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</si>
  <si>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</si>
  <si>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</si>
  <si>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</si>
  <si>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</si>
  <si>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</si>
  <si>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</si>
  <si>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</si>
  <si>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</si>
  <si>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</si>
  <si>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</si>
  <si>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</si>
  <si>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</si>
  <si>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</si>
  <si>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</si>
  <si>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</si>
  <si>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</si>
  <si>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</si>
  <si>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</si>
  <si>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</si>
  <si>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</si>
  <si>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</si>
  <si>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</si>
  <si>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</si>
  <si>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</si>
  <si>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</si>
  <si>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</si>
  <si>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</si>
  <si>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</si>
  <si>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</si>
  <si>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</si>
  <si>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</si>
  <si>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</si>
  <si>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</si>
  <si>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</si>
  <si>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</si>
  <si>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</si>
  <si>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</si>
  <si>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</si>
  <si>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</si>
  <si>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</si>
  <si>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</si>
  <si>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</si>
  <si>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</si>
  <si>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</si>
  <si>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</si>
  <si>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</si>
  <si>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</si>
  <si>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</si>
  <si>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</si>
  <si>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</si>
  <si>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</si>
  <si>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</si>
  <si>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</si>
  <si>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</si>
  <si>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</si>
  <si>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</si>
  <si>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</si>
  <si>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</si>
  <si>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</si>
  <si>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</si>
  <si>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</si>
  <si>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</si>
  <si>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</si>
  <si>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</si>
  <si>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</si>
  <si>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</si>
  <si>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</si>
  <si>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</si>
  <si>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</si>
  <si>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</si>
  <si>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</si>
  <si>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</si>
  <si>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</si>
  <si>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</si>
  <si>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</si>
  <si>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</si>
  <si>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</si>
  <si>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</si>
  <si>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</si>
  <si>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</si>
  <si>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</si>
  <si>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</si>
  <si>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</si>
  <si>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</si>
  <si>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</si>
  <si>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</si>
  <si>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</si>
  <si>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</si>
  <si>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</si>
  <si>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</si>
  <si>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</si>
  <si>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</si>
  <si>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</si>
  <si>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</si>
  <si>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</si>
  <si>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</si>
  <si>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</si>
  <si>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</si>
  <si>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</si>
  <si>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</si>
  <si>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</si>
  <si>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</si>
  <si>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</si>
  <si>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</si>
  <si>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</si>
  <si>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</si>
  <si>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</si>
  <si>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</si>
  <si>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</si>
  <si>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</si>
  <si>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</si>
  <si>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</si>
  <si>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</si>
  <si>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</si>
  <si>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</si>
  <si>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</si>
  <si>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</si>
  <si>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</si>
  <si>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</si>
  <si>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</si>
  <si>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</si>
  <si>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</si>
  <si>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</si>
  <si>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</si>
  <si>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</si>
  <si>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>Sidhopp del 1 och avgång inåt med tryck</t>
  </si>
  <si>
    <t>7)</t>
  </si>
  <si>
    <t>8)</t>
  </si>
  <si>
    <t>9)</t>
  </si>
  <si>
    <t>Antal voltigörer:</t>
  </si>
  <si>
    <t xml:space="preserve">/ antalet voltigörer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</si>
</sst>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5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3" fillId="0" borderId="0"/>
    <xf numFmtId="0" fontId="6" fillId="0" borderId="0"/>
  </cellStyleXfs>
  <cellXfs count="24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2" fillId="0" borderId="1" xfId="3" applyFont="1" applyBorder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40" xfId="3" applyFont="1" applyBorder="1" applyAlignment="1">
      <alignment vertical="center" wrapText="1"/>
    </xf>
    <xf numFmtId="0" fontId="15" fillId="0" borderId="41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3" xfId="3" applyFont="1" applyBorder="1" applyAlignment="1">
      <alignment horizontal="center" vertical="center" textRotation="90" wrapText="1"/>
    </xf>
    <xf numFmtId="0" fontId="15" fillId="0" borderId="45" xfId="3" applyFont="1" applyBorder="1" applyAlignment="1">
      <alignment vertical="center" wrapText="1"/>
    </xf>
    <xf numFmtId="0" fontId="15" fillId="0" borderId="46" xfId="3" applyFont="1" applyBorder="1" applyAlignment="1">
      <alignment vertical="center" wrapText="1"/>
    </xf>
    <xf numFmtId="0" fontId="14" fillId="0" borderId="43" xfId="3" applyFont="1" applyBorder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" xfId="3" applyFont="1" applyBorder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166" fontId="3" fillId="0" borderId="36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7" xfId="1" applyNumberFormat="1" applyFont="1" applyBorder="1" applyAlignment="1">
      <alignment horizontal="center" vertical="center" wrapText="1"/>
    </xf>
    <xf numFmtId="166" fontId="3" fillId="0" borderId="38" xfId="1" applyNumberFormat="1" applyFont="1" applyBorder="1" applyAlignment="1">
      <alignment horizontal="center" vertical="center" wrapText="1"/>
    </xf>
    <xf numFmtId="166" fontId="2" fillId="0" borderId="3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5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2" fillId="0" borderId="43" xfId="3" applyFont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22" fillId="0" borderId="0" xfId="5" applyFont="1"/>
    <xf numFmtId="0" fontId="6" fillId="0" borderId="0" xfId="5"/>
    <xf numFmtId="166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9" fontId="3" fillId="3" borderId="20" xfId="1" applyNumberFormat="1" applyFont="1" applyFill="1" applyBorder="1" applyAlignment="1">
      <alignment horizontal="center" vertical="center"/>
    </xf>
    <xf numFmtId="169" fontId="3" fillId="3" borderId="43" xfId="1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9" fontId="3" fillId="3" borderId="31" xfId="1" applyNumberFormat="1" applyFont="1" applyFill="1" applyBorder="1" applyAlignment="1">
      <alignment horizontal="center" vertical="center"/>
    </xf>
    <xf numFmtId="169" fontId="3" fillId="3" borderId="32" xfId="1" applyNumberFormat="1" applyFont="1" applyFill="1" applyBorder="1" applyAlignment="1">
      <alignment horizontal="center" vertical="center"/>
    </xf>
    <xf numFmtId="169" fontId="3" fillId="3" borderId="33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1" fontId="2" fillId="0" borderId="1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13" xfId="0" applyFont="1" applyBorder="1"/>
    <xf numFmtId="166" fontId="2" fillId="0" borderId="28" xfId="1" applyNumberFormat="1" applyFont="1" applyBorder="1" applyAlignment="1">
      <alignment horizontal="center" vertical="center" wrapText="1"/>
    </xf>
    <xf numFmtId="166" fontId="2" fillId="0" borderId="32" xfId="1" applyNumberFormat="1" applyFont="1" applyBorder="1" applyAlignment="1">
      <alignment horizontal="center" vertical="center" wrapText="1"/>
    </xf>
    <xf numFmtId="0" fontId="17" fillId="0" borderId="12" xfId="3" applyFont="1" applyBorder="1" applyAlignment="1">
      <alignment horizontal="left" vertical="center" wrapText="1"/>
    </xf>
    <xf numFmtId="0" fontId="15" fillId="0" borderId="11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169" fontId="3" fillId="3" borderId="19" xfId="1" applyNumberFormat="1" applyFont="1" applyFill="1" applyBorder="1" applyAlignment="1">
      <alignment horizontal="center" vertical="center"/>
    </xf>
    <xf numFmtId="169" fontId="3" fillId="3" borderId="12" xfId="1" applyNumberFormat="1" applyFont="1" applyFill="1" applyBorder="1" applyAlignment="1">
      <alignment horizontal="center" vertical="center"/>
    </xf>
    <xf numFmtId="169" fontId="3" fillId="3" borderId="20" xfId="1" applyNumberFormat="1" applyFont="1" applyFill="1" applyBorder="1" applyAlignment="1">
      <alignment horizontal="center" vertical="center"/>
    </xf>
    <xf numFmtId="166" fontId="2" fillId="0" borderId="27" xfId="1" applyNumberFormat="1" applyFont="1" applyBorder="1" applyAlignment="1">
      <alignment horizontal="center" vertical="center" wrapText="1"/>
    </xf>
    <xf numFmtId="0" fontId="17" fillId="0" borderId="43" xfId="3" applyFont="1" applyBorder="1" applyAlignment="1">
      <alignment horizontal="left" vertical="center" wrapText="1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9" fillId="0" borderId="48" xfId="3" applyFont="1" applyBorder="1" applyAlignment="1">
      <alignment horizontal="center" vertical="center" textRotation="90" wrapText="1"/>
    </xf>
    <xf numFmtId="0" fontId="9" fillId="0" borderId="49" xfId="3" applyFont="1" applyBorder="1" applyAlignment="1">
      <alignment horizontal="center" vertical="center" textRotation="90" wrapText="1"/>
    </xf>
    <xf numFmtId="0" fontId="9" fillId="0" borderId="50" xfId="3" applyFont="1" applyBorder="1" applyAlignment="1">
      <alignment horizontal="center" vertical="center" textRotation="90" wrapText="1"/>
    </xf>
    <xf numFmtId="0" fontId="17" fillId="0" borderId="19" xfId="3" applyFont="1" applyBorder="1" applyAlignment="1">
      <alignment horizontal="left" vertical="center" wrapText="1"/>
    </xf>
    <xf numFmtId="0" fontId="16" fillId="0" borderId="25" xfId="3" applyFont="1" applyBorder="1" applyAlignment="1">
      <alignment horizontal="left" vertical="justify" wrapText="1"/>
    </xf>
    <xf numFmtId="0" fontId="16" fillId="0" borderId="44" xfId="3" applyFont="1" applyBorder="1" applyAlignment="1">
      <alignment horizontal="left" vertical="justify" wrapText="1"/>
    </xf>
    <xf numFmtId="0" fontId="14" fillId="0" borderId="19" xfId="3" applyFont="1" applyBorder="1" applyAlignment="1">
      <alignment horizontal="center" vertical="center" wrapText="1"/>
    </xf>
    <xf numFmtId="0" fontId="14" fillId="0" borderId="12" xfId="3" applyFont="1" applyBorder="1" applyAlignment="1">
      <alignment horizontal="center" vertical="center" wrapText="1"/>
    </xf>
    <xf numFmtId="0" fontId="12" fillId="0" borderId="42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51" xfId="3" applyFont="1" applyBorder="1" applyAlignment="1">
      <alignment horizontal="left" vertical="center"/>
    </xf>
    <xf numFmtId="0" fontId="14" fillId="0" borderId="20" xfId="3" applyFont="1" applyBorder="1" applyAlignment="1">
      <alignment horizontal="center" vertical="center" wrapText="1"/>
    </xf>
    <xf numFmtId="0" fontId="17" fillId="0" borderId="20" xfId="3" applyFont="1" applyBorder="1" applyAlignment="1">
      <alignment horizontal="left" vertical="center" wrapText="1"/>
    </xf>
    <xf numFmtId="0" fontId="15" fillId="0" borderId="23" xfId="3" applyFont="1" applyBorder="1" applyAlignment="1">
      <alignment horizontal="left" vertical="justify" wrapText="1"/>
    </xf>
    <xf numFmtId="0" fontId="15" fillId="0" borderId="47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15" fillId="0" borderId="15" xfId="3" applyFont="1" applyBorder="1" applyAlignment="1">
      <alignment horizontal="left" vertical="justify" wrapText="1"/>
    </xf>
    <xf numFmtId="0" fontId="12" fillId="0" borderId="52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39" xfId="3" applyFont="1" applyBorder="1" applyAlignment="1">
      <alignment horizontal="left" vertical="center" wrapText="1"/>
    </xf>
    <xf numFmtId="0" fontId="15" fillId="0" borderId="25" xfId="3" applyFont="1" applyBorder="1" applyAlignment="1">
      <alignment horizontal="left" vertical="justify" wrapText="1"/>
    </xf>
    <xf numFmtId="0" fontId="15" fillId="0" borderId="44" xfId="3" applyFont="1" applyBorder="1" applyAlignment="1">
      <alignment horizontal="left" vertical="justify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48" xfId="0" applyFont="1" applyBorder="1" applyAlignment="1">
      <alignment horizontal="center" vertical="center" textRotation="90" wrapText="1"/>
    </xf>
    <xf numFmtId="0" fontId="9" fillId="0" borderId="50" xfId="0" applyFont="1" applyBorder="1" applyAlignment="1">
      <alignment horizontal="center" vertical="center" textRotation="90" wrapText="1"/>
    </xf>
    <xf numFmtId="0" fontId="9" fillId="0" borderId="49" xfId="0" applyFont="1" applyBorder="1" applyAlignment="1">
      <alignment horizontal="center" vertical="center" textRotation="90" wrapText="1"/>
    </xf>
    <xf numFmtId="0" fontId="10" fillId="0" borderId="25" xfId="0" applyFont="1" applyBorder="1" applyAlignment="1">
      <alignment horizontal="left" vertical="justify" wrapText="1"/>
    </xf>
    <xf numFmtId="0" fontId="18" fillId="0" borderId="44" xfId="0" applyFont="1" applyBorder="1" applyAlignment="1">
      <alignment horizontal="left" vertical="justify" wrapText="1"/>
    </xf>
    <xf numFmtId="0" fontId="18" fillId="0" borderId="26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9" fillId="0" borderId="20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9" fillId="0" borderId="12" xfId="0" applyFont="1" applyBorder="1" applyAlignment="1">
      <alignment horizontal="left" vertical="justify" wrapText="1"/>
    </xf>
    <xf numFmtId="0" fontId="4" fillId="0" borderId="51" xfId="0" applyFont="1" applyBorder="1" applyAlignment="1">
      <alignment horizontal="center" wrapText="1"/>
    </xf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4" fillId="0" borderId="0" xfId="0" applyFont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4" fillId="0" borderId="0" xfId="0" applyNumberFormat="1" applyFont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50" customFormat="1" ht="31.5" customHeight="1" x14ac:dyDescent="0.6">
      <c r="A1" s="149" t="s">
        <v>135</v>
      </c>
    </row>
    <row r="2" spans="1:8" s="150" customFormat="1" ht="20.25" customHeight="1" x14ac:dyDescent="0.35">
      <c r="A2" s="150" t="s">
        <v>136</v>
      </c>
    </row>
    <row r="3" spans="1:8" s="150" customFormat="1" ht="18" customHeight="1" x14ac:dyDescent="0.35">
      <c r="A3" s="150" t="s">
        <v>139</v>
      </c>
    </row>
    <row r="4" spans="1:8" s="166" customFormat="1" ht="21.75" customHeight="1" x14ac:dyDescent="0.35">
      <c r="A4" s="166" t="s">
        <v>156</v>
      </c>
    </row>
    <row r="5" spans="1:8" s="166" customFormat="1" ht="18" customHeight="1" x14ac:dyDescent="0.35">
      <c r="A5" s="166" t="s">
        <v>155</v>
      </c>
    </row>
    <row r="6" spans="1:8" s="166" customFormat="1" x14ac:dyDescent="0.35"/>
    <row r="7" spans="1:8" s="150" customFormat="1" x14ac:dyDescent="0.35"/>
    <row r="8" spans="1:8" s="136" customFormat="1" ht="17.25" x14ac:dyDescent="0.45">
      <c r="A8" s="136" t="s">
        <v>102</v>
      </c>
    </row>
    <row r="10" spans="1:8" x14ac:dyDescent="0.35">
      <c r="A10" s="137"/>
    </row>
    <row r="11" spans="1:8" x14ac:dyDescent="0.35">
      <c r="A11" s="137"/>
    </row>
    <row r="12" spans="1:8" s="138" customFormat="1" ht="13.15" x14ac:dyDescent="0.4">
      <c r="A12" s="138" t="s">
        <v>103</v>
      </c>
    </row>
    <row r="13" spans="1:8" ht="19.5" customHeight="1" x14ac:dyDescent="0.35">
      <c r="B13" s="139" t="s">
        <v>104</v>
      </c>
      <c r="C13" s="137"/>
      <c r="F13" s="139" t="s">
        <v>105</v>
      </c>
    </row>
    <row r="14" spans="1:8" ht="20.100000000000001" customHeight="1" x14ac:dyDescent="0.4">
      <c r="B14" s="138" t="s">
        <v>106</v>
      </c>
      <c r="C14" s="138" t="s">
        <v>107</v>
      </c>
      <c r="D14" s="138" t="s">
        <v>108</v>
      </c>
      <c r="E14" s="138"/>
      <c r="F14" s="138" t="s">
        <v>106</v>
      </c>
      <c r="G14" s="138" t="s">
        <v>107</v>
      </c>
      <c r="H14" s="138" t="s">
        <v>108</v>
      </c>
    </row>
    <row r="15" spans="1:8" ht="24.95" customHeight="1" x14ac:dyDescent="0.35">
      <c r="A15" s="137" t="s">
        <v>114</v>
      </c>
      <c r="B15" s="140" t="s">
        <v>113</v>
      </c>
      <c r="C15" s="140" t="s">
        <v>149</v>
      </c>
      <c r="D15" s="140" t="s">
        <v>149</v>
      </c>
      <c r="E15" s="141"/>
      <c r="F15" s="140" t="s">
        <v>113</v>
      </c>
      <c r="G15" s="140" t="s">
        <v>153</v>
      </c>
      <c r="H15" s="140" t="s">
        <v>117</v>
      </c>
    </row>
    <row r="16" spans="1:8" ht="24.95" customHeight="1" x14ac:dyDescent="0.35">
      <c r="A16" s="137"/>
      <c r="B16" s="142"/>
      <c r="C16" s="142"/>
      <c r="D16" s="142"/>
      <c r="E16" s="165"/>
      <c r="F16" s="142"/>
      <c r="G16" s="142"/>
      <c r="H16" s="142"/>
    </row>
    <row r="17" spans="1:9" s="137" customFormat="1" ht="24.95" customHeight="1" x14ac:dyDescent="0.35">
      <c r="A17" s="137" t="s">
        <v>115</v>
      </c>
      <c r="B17" s="140" t="s">
        <v>113</v>
      </c>
      <c r="C17" s="140" t="s">
        <v>150</v>
      </c>
      <c r="D17" s="140" t="s">
        <v>150</v>
      </c>
      <c r="E17" s="141"/>
      <c r="F17" s="140" t="s">
        <v>113</v>
      </c>
      <c r="G17" s="140" t="s">
        <v>154</v>
      </c>
      <c r="H17" s="140" t="s">
        <v>117</v>
      </c>
    </row>
    <row r="18" spans="1:9" ht="24.95" customHeight="1" x14ac:dyDescent="0.35">
      <c r="A18" s="137"/>
      <c r="B18" s="142"/>
      <c r="C18" s="142"/>
      <c r="D18" s="142"/>
      <c r="E18" s="165"/>
      <c r="F18" s="142"/>
      <c r="G18" s="142"/>
      <c r="H18" s="142"/>
    </row>
    <row r="19" spans="1:9" ht="24.95" customHeight="1" x14ac:dyDescent="0.35">
      <c r="A19" s="137" t="s">
        <v>116</v>
      </c>
      <c r="B19" s="140" t="s">
        <v>113</v>
      </c>
      <c r="C19" s="140" t="s">
        <v>151</v>
      </c>
      <c r="D19" s="140" t="s">
        <v>151</v>
      </c>
      <c r="E19" s="141"/>
      <c r="F19" s="140" t="s">
        <v>113</v>
      </c>
      <c r="G19" s="140" t="s">
        <v>137</v>
      </c>
      <c r="H19" s="140" t="s">
        <v>117</v>
      </c>
    </row>
    <row r="20" spans="1:9" ht="24.95" customHeight="1" x14ac:dyDescent="0.35">
      <c r="A20" s="137"/>
      <c r="B20" s="143"/>
      <c r="C20" s="143"/>
      <c r="D20" s="143"/>
      <c r="E20" s="165"/>
      <c r="F20" s="143"/>
      <c r="G20" s="143"/>
      <c r="H20" s="143"/>
    </row>
    <row r="22" spans="1:9" s="138" customFormat="1" ht="13.15" x14ac:dyDescent="0.4">
      <c r="A22" s="138" t="s">
        <v>109</v>
      </c>
    </row>
    <row r="23" spans="1:9" ht="20.100000000000001" customHeight="1" x14ac:dyDescent="0.35">
      <c r="B23" s="139" t="s">
        <v>104</v>
      </c>
      <c r="C23" s="137"/>
      <c r="F23" s="139" t="s">
        <v>105</v>
      </c>
    </row>
    <row r="24" spans="1:9" ht="20.100000000000001" customHeight="1" x14ac:dyDescent="0.4">
      <c r="B24" s="138" t="s">
        <v>106</v>
      </c>
      <c r="C24" s="138" t="s">
        <v>107</v>
      </c>
      <c r="D24" s="138" t="s">
        <v>108</v>
      </c>
      <c r="E24" s="138" t="s">
        <v>110</v>
      </c>
      <c r="F24" s="138" t="s">
        <v>106</v>
      </c>
      <c r="G24" s="138" t="s">
        <v>107</v>
      </c>
      <c r="H24" s="138" t="s">
        <v>108</v>
      </c>
      <c r="I24" s="138" t="s">
        <v>110</v>
      </c>
    </row>
    <row r="25" spans="1:9" ht="24.95" customHeight="1" x14ac:dyDescent="0.35">
      <c r="A25" s="137" t="s">
        <v>114</v>
      </c>
      <c r="B25" s="140" t="s">
        <v>113</v>
      </c>
      <c r="C25" s="140" t="s">
        <v>149</v>
      </c>
      <c r="D25" s="140" t="s">
        <v>149</v>
      </c>
      <c r="E25" s="140" t="s">
        <v>149</v>
      </c>
      <c r="F25" s="140" t="s">
        <v>113</v>
      </c>
      <c r="G25" s="140" t="s">
        <v>153</v>
      </c>
      <c r="H25" s="140" t="s">
        <v>117</v>
      </c>
      <c r="I25" s="140" t="s">
        <v>153</v>
      </c>
    </row>
    <row r="26" spans="1:9" ht="24.95" customHeight="1" x14ac:dyDescent="0.35">
      <c r="A26" s="137"/>
      <c r="B26" s="142"/>
      <c r="C26" s="142"/>
      <c r="D26" s="142"/>
      <c r="E26" s="142"/>
      <c r="F26" s="142"/>
      <c r="G26" s="142"/>
      <c r="H26" s="142"/>
      <c r="I26" s="142"/>
    </row>
    <row r="27" spans="1:9" s="137" customFormat="1" ht="24.95" customHeight="1" x14ac:dyDescent="0.35">
      <c r="A27" s="137" t="s">
        <v>115</v>
      </c>
      <c r="B27" s="140" t="s">
        <v>113</v>
      </c>
      <c r="C27" s="140" t="s">
        <v>150</v>
      </c>
      <c r="D27" s="140" t="s">
        <v>150</v>
      </c>
      <c r="E27" s="140" t="s">
        <v>150</v>
      </c>
      <c r="F27" s="140" t="s">
        <v>113</v>
      </c>
      <c r="G27" s="140" t="s">
        <v>154</v>
      </c>
      <c r="H27" s="140" t="s">
        <v>117</v>
      </c>
      <c r="I27" s="140" t="s">
        <v>154</v>
      </c>
    </row>
    <row r="28" spans="1:9" ht="24.95" customHeight="1" x14ac:dyDescent="0.35">
      <c r="A28" s="137"/>
      <c r="B28" s="142"/>
      <c r="C28" s="142"/>
      <c r="D28" s="142"/>
      <c r="E28" s="142"/>
      <c r="F28" s="142"/>
      <c r="G28" s="142"/>
      <c r="H28" s="142"/>
      <c r="I28" s="142"/>
    </row>
    <row r="29" spans="1:9" ht="24.95" customHeight="1" x14ac:dyDescent="0.35">
      <c r="A29" s="137" t="s">
        <v>116</v>
      </c>
      <c r="B29" s="140" t="s">
        <v>113</v>
      </c>
      <c r="C29" s="140" t="s">
        <v>151</v>
      </c>
      <c r="D29" s="140" t="s">
        <v>151</v>
      </c>
      <c r="E29" s="140" t="s">
        <v>151</v>
      </c>
      <c r="F29" s="140" t="s">
        <v>113</v>
      </c>
      <c r="G29" s="140" t="s">
        <v>137</v>
      </c>
      <c r="H29" s="140" t="s">
        <v>117</v>
      </c>
      <c r="I29" s="140" t="s">
        <v>137</v>
      </c>
    </row>
    <row r="30" spans="1:9" x14ac:dyDescent="0.35">
      <c r="B30" s="165"/>
      <c r="C30" s="165"/>
      <c r="D30" s="165"/>
      <c r="E30" s="165"/>
    </row>
    <row r="31" spans="1:9" x14ac:dyDescent="0.35">
      <c r="B31" s="165"/>
      <c r="C31" s="165"/>
      <c r="D31" s="165"/>
      <c r="E31" s="165"/>
    </row>
    <row r="32" spans="1:9" x14ac:dyDescent="0.35">
      <c r="B32" s="165"/>
      <c r="C32" s="165"/>
      <c r="D32" s="165"/>
      <c r="E32" s="165"/>
    </row>
    <row r="33" spans="1:17" ht="13.15" x14ac:dyDescent="0.4">
      <c r="A33" s="138" t="s">
        <v>111</v>
      </c>
    </row>
    <row r="35" spans="1:17" ht="19.5" customHeight="1" x14ac:dyDescent="0.35">
      <c r="B35" s="139" t="s">
        <v>104</v>
      </c>
      <c r="C35" s="137"/>
      <c r="F35" s="139" t="s">
        <v>105</v>
      </c>
      <c r="J35" s="139" t="s">
        <v>112</v>
      </c>
    </row>
    <row r="36" spans="1:17" ht="20.100000000000001" customHeight="1" x14ac:dyDescent="0.4">
      <c r="B36" s="138" t="s">
        <v>106</v>
      </c>
      <c r="C36" s="138" t="s">
        <v>107</v>
      </c>
      <c r="D36" s="138" t="s">
        <v>108</v>
      </c>
      <c r="E36" s="138"/>
      <c r="F36" s="138" t="s">
        <v>106</v>
      </c>
      <c r="G36" s="138" t="s">
        <v>107</v>
      </c>
      <c r="H36" s="138" t="s">
        <v>108</v>
      </c>
      <c r="J36" s="138" t="s">
        <v>106</v>
      </c>
      <c r="K36" s="138" t="s">
        <v>107</v>
      </c>
      <c r="L36" s="138" t="s">
        <v>108</v>
      </c>
    </row>
    <row r="37" spans="1:17" ht="24.95" customHeight="1" x14ac:dyDescent="0.35">
      <c r="A37" s="137" t="s">
        <v>114</v>
      </c>
      <c r="B37" s="140" t="s">
        <v>113</v>
      </c>
      <c r="C37" s="140" t="s">
        <v>149</v>
      </c>
      <c r="D37" s="140" t="s">
        <v>149</v>
      </c>
      <c r="E37" s="141"/>
      <c r="F37" s="140" t="s">
        <v>113</v>
      </c>
      <c r="G37" s="140" t="s">
        <v>153</v>
      </c>
      <c r="H37" s="140" t="s">
        <v>117</v>
      </c>
      <c r="J37" s="140" t="s">
        <v>113</v>
      </c>
      <c r="K37" s="140" t="s">
        <v>153</v>
      </c>
      <c r="L37" s="140" t="s">
        <v>117</v>
      </c>
    </row>
    <row r="38" spans="1:17" ht="24.95" customHeight="1" x14ac:dyDescent="0.35">
      <c r="A38" s="137"/>
      <c r="B38" s="142"/>
      <c r="C38" s="142"/>
      <c r="D38" s="142"/>
      <c r="E38" s="165"/>
      <c r="F38" s="142"/>
      <c r="G38" s="142"/>
      <c r="H38" s="142"/>
      <c r="J38" s="142"/>
      <c r="K38" s="142"/>
      <c r="L38" s="142"/>
    </row>
    <row r="39" spans="1:17" s="137" customFormat="1" ht="24.95" customHeight="1" x14ac:dyDescent="0.35">
      <c r="A39" s="137" t="s">
        <v>115</v>
      </c>
      <c r="B39" s="140" t="s">
        <v>113</v>
      </c>
      <c r="C39" s="140" t="s">
        <v>150</v>
      </c>
      <c r="D39" s="140" t="s">
        <v>150</v>
      </c>
      <c r="E39" s="141"/>
      <c r="F39" s="140" t="s">
        <v>113</v>
      </c>
      <c r="G39" s="140" t="s">
        <v>154</v>
      </c>
      <c r="H39" s="140" t="s">
        <v>117</v>
      </c>
      <c r="J39" s="140" t="s">
        <v>113</v>
      </c>
      <c r="K39" s="140" t="s">
        <v>154</v>
      </c>
      <c r="L39" s="140" t="s">
        <v>117</v>
      </c>
    </row>
    <row r="40" spans="1:17" ht="24.95" customHeight="1" x14ac:dyDescent="0.35">
      <c r="A40" s="137"/>
      <c r="B40" s="142"/>
      <c r="C40" s="142"/>
      <c r="D40" s="142"/>
      <c r="E40" s="165"/>
      <c r="F40" s="142"/>
      <c r="G40" s="142"/>
      <c r="H40" s="142"/>
      <c r="J40" s="142"/>
      <c r="K40" s="142"/>
      <c r="L40" s="142"/>
    </row>
    <row r="41" spans="1:17" ht="24.95" customHeight="1" x14ac:dyDescent="0.35">
      <c r="A41" s="137" t="s">
        <v>116</v>
      </c>
      <c r="B41" s="140" t="s">
        <v>113</v>
      </c>
      <c r="C41" s="140" t="s">
        <v>151</v>
      </c>
      <c r="D41" s="140" t="s">
        <v>151</v>
      </c>
      <c r="E41" s="141"/>
      <c r="F41" s="140" t="s">
        <v>113</v>
      </c>
      <c r="G41" s="140" t="s">
        <v>137</v>
      </c>
      <c r="H41" s="140" t="s">
        <v>117</v>
      </c>
      <c r="J41" s="140" t="s">
        <v>113</v>
      </c>
      <c r="K41" s="140" t="s">
        <v>137</v>
      </c>
      <c r="L41" s="140" t="s">
        <v>117</v>
      </c>
    </row>
    <row r="42" spans="1:17" ht="24.95" customHeight="1" x14ac:dyDescent="0.35">
      <c r="A42" s="137"/>
      <c r="B42" s="165"/>
      <c r="C42" s="165"/>
      <c r="D42" s="165"/>
      <c r="E42" s="165"/>
      <c r="F42" s="165"/>
      <c r="G42" s="165"/>
      <c r="H42" s="165"/>
      <c r="J42" s="165"/>
      <c r="K42" s="165"/>
      <c r="L42" s="165"/>
    </row>
    <row r="43" spans="1:17" ht="24.95" customHeight="1" x14ac:dyDescent="0.35">
      <c r="A43" s="137"/>
      <c r="B43" s="165"/>
      <c r="C43" s="165"/>
      <c r="D43" s="165"/>
      <c r="E43" s="165"/>
      <c r="F43" s="165"/>
      <c r="G43" s="165"/>
      <c r="H43" s="165"/>
      <c r="J43" s="165"/>
      <c r="K43" s="165"/>
      <c r="L43" s="165"/>
    </row>
    <row r="45" spans="1:17" ht="13.15" x14ac:dyDescent="0.4">
      <c r="A45" s="138" t="s">
        <v>118</v>
      </c>
    </row>
    <row r="47" spans="1:17" ht="20.100000000000001" customHeight="1" x14ac:dyDescent="0.35">
      <c r="B47" s="139" t="s">
        <v>104</v>
      </c>
      <c r="C47" s="137"/>
      <c r="F47" s="139" t="s">
        <v>105</v>
      </c>
      <c r="J47" s="139" t="s">
        <v>112</v>
      </c>
      <c r="K47" s="137"/>
      <c r="N47" s="139"/>
    </row>
    <row r="48" spans="1:17" ht="20.100000000000001" customHeight="1" x14ac:dyDescent="0.4">
      <c r="B48" s="138" t="s">
        <v>106</v>
      </c>
      <c r="C48" s="138" t="s">
        <v>107</v>
      </c>
      <c r="D48" s="138" t="s">
        <v>108</v>
      </c>
      <c r="E48" s="138" t="s">
        <v>110</v>
      </c>
      <c r="F48" s="138" t="s">
        <v>106</v>
      </c>
      <c r="G48" s="138" t="s">
        <v>107</v>
      </c>
      <c r="H48" s="138" t="s">
        <v>108</v>
      </c>
      <c r="I48" s="138" t="s">
        <v>110</v>
      </c>
      <c r="J48" s="138" t="s">
        <v>106</v>
      </c>
      <c r="K48" s="138" t="s">
        <v>107</v>
      </c>
      <c r="L48" s="138" t="s">
        <v>108</v>
      </c>
      <c r="M48" s="138" t="s">
        <v>110</v>
      </c>
      <c r="N48" s="138"/>
      <c r="O48" s="138"/>
      <c r="P48" s="138"/>
      <c r="Q48" s="138"/>
    </row>
    <row r="49" spans="1:13" ht="24.95" customHeight="1" x14ac:dyDescent="0.35">
      <c r="A49" s="137" t="s">
        <v>114</v>
      </c>
      <c r="B49" s="140" t="s">
        <v>113</v>
      </c>
      <c r="C49" s="140" t="s">
        <v>149</v>
      </c>
      <c r="D49" s="140" t="s">
        <v>149</v>
      </c>
      <c r="E49" s="140" t="s">
        <v>149</v>
      </c>
      <c r="F49" s="140" t="s">
        <v>113</v>
      </c>
      <c r="G49" s="140" t="s">
        <v>153</v>
      </c>
      <c r="H49" s="140" t="s">
        <v>117</v>
      </c>
      <c r="I49" s="140" t="s">
        <v>153</v>
      </c>
      <c r="J49" s="140" t="s">
        <v>113</v>
      </c>
      <c r="K49" s="140" t="s">
        <v>153</v>
      </c>
      <c r="L49" s="140" t="s">
        <v>117</v>
      </c>
      <c r="M49" s="140" t="s">
        <v>153</v>
      </c>
    </row>
    <row r="50" spans="1:13" ht="24.95" customHeight="1" x14ac:dyDescent="0.35">
      <c r="A50" s="137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</row>
    <row r="51" spans="1:13" s="137" customFormat="1" ht="24.95" customHeight="1" x14ac:dyDescent="0.35">
      <c r="A51" s="137" t="s">
        <v>115</v>
      </c>
      <c r="B51" s="140" t="s">
        <v>113</v>
      </c>
      <c r="C51" s="140" t="s">
        <v>150</v>
      </c>
      <c r="D51" s="140" t="s">
        <v>150</v>
      </c>
      <c r="E51" s="140" t="s">
        <v>150</v>
      </c>
      <c r="F51" s="140" t="s">
        <v>113</v>
      </c>
      <c r="G51" s="140" t="s">
        <v>154</v>
      </c>
      <c r="H51" s="140" t="s">
        <v>117</v>
      </c>
      <c r="I51" s="140" t="s">
        <v>154</v>
      </c>
      <c r="J51" s="140" t="s">
        <v>113</v>
      </c>
      <c r="K51" s="140" t="s">
        <v>154</v>
      </c>
      <c r="L51" s="140" t="s">
        <v>117</v>
      </c>
      <c r="M51" s="140" t="s">
        <v>154</v>
      </c>
    </row>
    <row r="52" spans="1:13" ht="24.95" customHeight="1" x14ac:dyDescent="0.35">
      <c r="A52" s="137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</row>
    <row r="53" spans="1:13" ht="24.95" customHeight="1" x14ac:dyDescent="0.35">
      <c r="A53" s="137" t="s">
        <v>116</v>
      </c>
      <c r="B53" s="140" t="s">
        <v>113</v>
      </c>
      <c r="C53" s="140" t="s">
        <v>151</v>
      </c>
      <c r="D53" s="140" t="s">
        <v>151</v>
      </c>
      <c r="E53" s="140" t="s">
        <v>151</v>
      </c>
      <c r="F53" s="140" t="s">
        <v>113</v>
      </c>
      <c r="G53" s="140" t="s">
        <v>137</v>
      </c>
      <c r="H53" s="140" t="s">
        <v>117</v>
      </c>
      <c r="I53" s="140" t="s">
        <v>137</v>
      </c>
      <c r="J53" s="140" t="s">
        <v>113</v>
      </c>
      <c r="K53" s="140" t="s">
        <v>137</v>
      </c>
      <c r="L53" s="140" t="s">
        <v>117</v>
      </c>
      <c r="M53" s="140" t="s">
        <v>137</v>
      </c>
    </row>
    <row r="56" spans="1:13" s="150" customFormat="1" ht="17.25" x14ac:dyDescent="0.45">
      <c r="A56" s="148" t="s">
        <v>134</v>
      </c>
    </row>
    <row r="57" spans="1:13" s="147" customFormat="1" ht="13.15" x14ac:dyDescent="0.4">
      <c r="A57" s="146"/>
      <c r="B57" s="146" t="s">
        <v>106</v>
      </c>
      <c r="C57" s="146" t="s">
        <v>107</v>
      </c>
      <c r="D57" s="146" t="s">
        <v>108</v>
      </c>
      <c r="E57" s="146" t="s">
        <v>110</v>
      </c>
      <c r="F57" s="146" t="s">
        <v>123</v>
      </c>
    </row>
    <row r="58" spans="1:13" s="145" customFormat="1" x14ac:dyDescent="0.35">
      <c r="A58" s="144" t="s">
        <v>124</v>
      </c>
      <c r="B58" s="144" t="s">
        <v>125</v>
      </c>
      <c r="C58" s="144" t="s">
        <v>126</v>
      </c>
      <c r="D58" s="144" t="s">
        <v>126</v>
      </c>
      <c r="E58" s="144" t="s">
        <v>127</v>
      </c>
      <c r="F58" s="144" t="s">
        <v>128</v>
      </c>
    </row>
    <row r="59" spans="1:13" s="145" customFormat="1" x14ac:dyDescent="0.35">
      <c r="A59" s="144" t="s">
        <v>129</v>
      </c>
      <c r="B59" s="144" t="s">
        <v>125</v>
      </c>
      <c r="C59" s="144" t="s">
        <v>130</v>
      </c>
      <c r="D59" s="144" t="s">
        <v>131</v>
      </c>
      <c r="E59" s="144" t="s">
        <v>132</v>
      </c>
      <c r="F59" s="144" t="s">
        <v>128</v>
      </c>
    </row>
    <row r="60" spans="1:13" s="145" customFormat="1" ht="25.5" x14ac:dyDescent="0.35">
      <c r="A60" s="144"/>
      <c r="B60" s="144"/>
      <c r="C60" s="144"/>
      <c r="D60" s="144"/>
      <c r="E60" s="144"/>
      <c r="F60" s="144" t="s">
        <v>133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topLeftCell="A11" zoomScaleNormal="130" workbookViewId="0">
      <selection activeCell="J15" sqref="J15:J17"/>
    </sheetView>
  </sheetViews>
  <sheetFormatPr defaultColWidth="9.1328125" defaultRowHeight="12.4" x14ac:dyDescent="0.3"/>
  <cols>
    <col min="1" max="1" width="5.73046875" style="43" customWidth="1"/>
    <col min="2" max="2" width="10.265625" style="43" customWidth="1"/>
    <col min="3" max="3" width="12.59765625" style="43" bestFit="1" customWidth="1"/>
    <col min="4" max="4" width="6.73046875" style="43" customWidth="1"/>
    <col min="5" max="5" width="7.265625" style="43" customWidth="1"/>
    <col min="6" max="6" width="14.59765625" style="43" customWidth="1"/>
    <col min="7" max="7" width="7" style="43" customWidth="1"/>
    <col min="8" max="8" width="9.59765625" style="43" customWidth="1"/>
    <col min="9" max="9" width="5.73046875" style="43" customWidth="1"/>
    <col min="10" max="10" width="5.59765625" style="43" customWidth="1"/>
    <col min="11" max="11" width="7.1328125" style="43" customWidth="1"/>
    <col min="12" max="12" width="7.265625" style="43" customWidth="1"/>
    <col min="13" max="16384" width="9.1328125" style="43"/>
  </cols>
  <sheetData>
    <row r="1" spans="1:11" s="1" customFormat="1" ht="6" customHeight="1" thickBot="1" x14ac:dyDescent="0.35"/>
    <row r="2" spans="1:11" s="1" customFormat="1" ht="22.5" customHeight="1" thickBot="1" x14ac:dyDescent="0.4">
      <c r="A2" s="7" t="s">
        <v>15</v>
      </c>
      <c r="G2" s="9"/>
      <c r="H2" s="13" t="s">
        <v>97</v>
      </c>
      <c r="I2" s="10"/>
      <c r="J2" s="11"/>
      <c r="K2" s="11"/>
    </row>
    <row r="3" spans="1:11" s="1" customFormat="1" ht="24" customHeight="1" thickBot="1" x14ac:dyDescent="0.35">
      <c r="A3" s="4" t="s">
        <v>16</v>
      </c>
      <c r="G3" s="9"/>
      <c r="H3" s="13" t="s">
        <v>98</v>
      </c>
      <c r="I3" s="10"/>
      <c r="J3" s="11"/>
      <c r="K3" s="11"/>
    </row>
    <row r="4" spans="1:11" s="1" customFormat="1" ht="24" customHeight="1" thickBot="1" x14ac:dyDescent="0.35">
      <c r="A4" s="2" t="s">
        <v>18</v>
      </c>
      <c r="B4" s="2"/>
      <c r="C4" s="152"/>
      <c r="D4" s="8"/>
      <c r="E4" s="8"/>
      <c r="G4" s="9"/>
      <c r="H4" s="13" t="s">
        <v>88</v>
      </c>
      <c r="I4" s="10"/>
      <c r="J4" s="11"/>
      <c r="K4" s="11"/>
    </row>
    <row r="5" spans="1:11" s="1" customFormat="1" ht="24" customHeight="1" thickBot="1" x14ac:dyDescent="0.35">
      <c r="A5" s="12" t="s">
        <v>19</v>
      </c>
      <c r="B5" s="12"/>
      <c r="C5" s="172"/>
      <c r="D5" s="172"/>
      <c r="E5" s="172"/>
      <c r="G5" s="9"/>
      <c r="H5" s="13" t="s">
        <v>17</v>
      </c>
      <c r="I5" s="130"/>
      <c r="J5" s="11"/>
      <c r="K5" s="11"/>
    </row>
    <row r="6" spans="1:11" s="1" customFormat="1" ht="12.75" customHeight="1" x14ac:dyDescent="0.3">
      <c r="A6" s="12" t="s">
        <v>20</v>
      </c>
      <c r="B6" s="12"/>
      <c r="C6" s="172"/>
      <c r="D6" s="172"/>
      <c r="E6" s="172"/>
      <c r="G6" s="1" t="s">
        <v>22</v>
      </c>
    </row>
    <row r="7" spans="1:11" s="1" customFormat="1" ht="17.100000000000001" customHeight="1" x14ac:dyDescent="0.3">
      <c r="A7" s="12" t="s">
        <v>96</v>
      </c>
      <c r="B7" s="12"/>
      <c r="C7" s="93"/>
      <c r="D7" s="93"/>
      <c r="E7" s="93"/>
      <c r="G7" s="2" t="s">
        <v>0</v>
      </c>
      <c r="H7" s="173"/>
      <c r="I7" s="174"/>
      <c r="J7" s="174"/>
      <c r="K7" s="175"/>
    </row>
    <row r="8" spans="1:11" s="1" customFormat="1" ht="17.100000000000001" customHeight="1" x14ac:dyDescent="0.3">
      <c r="A8" s="2" t="s">
        <v>6</v>
      </c>
      <c r="B8" s="2"/>
      <c r="C8" s="173"/>
      <c r="D8" s="173"/>
      <c r="E8" s="173"/>
      <c r="G8" s="12" t="s">
        <v>1</v>
      </c>
      <c r="H8" s="172"/>
      <c r="I8" s="178"/>
      <c r="J8" s="178"/>
      <c r="K8" s="179"/>
    </row>
    <row r="9" spans="1:11" s="1" customFormat="1" ht="17.100000000000001" customHeight="1" x14ac:dyDescent="0.3">
      <c r="A9" s="12" t="s">
        <v>21</v>
      </c>
      <c r="B9" s="12"/>
      <c r="C9" s="172"/>
      <c r="D9" s="172"/>
      <c r="E9" s="172"/>
      <c r="G9" s="12" t="s">
        <v>2</v>
      </c>
      <c r="H9" s="172"/>
      <c r="I9" s="178"/>
      <c r="J9" s="178"/>
      <c r="K9" s="179"/>
    </row>
    <row r="10" spans="1:11" s="1" customFormat="1" ht="17.100000000000001" customHeight="1" x14ac:dyDescent="0.3">
      <c r="A10" s="12" t="s">
        <v>94</v>
      </c>
      <c r="B10" s="12"/>
      <c r="C10" s="172"/>
      <c r="D10" s="172"/>
      <c r="E10" s="172"/>
      <c r="G10" s="12" t="s">
        <v>3</v>
      </c>
      <c r="H10" s="172"/>
      <c r="I10" s="178"/>
      <c r="J10" s="178"/>
      <c r="K10" s="179"/>
    </row>
    <row r="11" spans="1:11" s="1" customFormat="1" ht="17.100000000000001" customHeight="1" x14ac:dyDescent="0.3">
      <c r="G11" s="12" t="s">
        <v>4</v>
      </c>
      <c r="H11" s="172"/>
      <c r="I11" s="178"/>
      <c r="J11" s="178"/>
      <c r="K11" s="179"/>
    </row>
    <row r="12" spans="1:11" s="1" customFormat="1" ht="17.100000000000001" customHeight="1" x14ac:dyDescent="0.3">
      <c r="C12" s="14"/>
      <c r="G12" s="12" t="s">
        <v>5</v>
      </c>
      <c r="H12" s="172"/>
      <c r="I12" s="178"/>
      <c r="J12" s="178"/>
      <c r="K12" s="179"/>
    </row>
    <row r="13" spans="1:11" s="1" customFormat="1" ht="6" customHeight="1" x14ac:dyDescent="0.3">
      <c r="C13" s="14"/>
      <c r="G13" s="3"/>
      <c r="H13" s="42"/>
      <c r="I13" s="3"/>
      <c r="J13" s="3"/>
      <c r="K13" s="3"/>
    </row>
    <row r="14" spans="1:11" ht="15" customHeight="1" thickBot="1" x14ac:dyDescent="0.35">
      <c r="G14" s="190" t="s">
        <v>59</v>
      </c>
      <c r="H14" s="191"/>
      <c r="I14" s="192" t="s">
        <v>95</v>
      </c>
      <c r="J14" s="193"/>
      <c r="K14" s="194"/>
    </row>
    <row r="15" spans="1:11" ht="34.5" customHeight="1" x14ac:dyDescent="0.3">
      <c r="A15" s="195" t="s">
        <v>23</v>
      </c>
      <c r="B15" s="198" t="s">
        <v>25</v>
      </c>
      <c r="C15" s="198" t="s">
        <v>24</v>
      </c>
      <c r="D15" s="198"/>
      <c r="E15" s="199" t="s">
        <v>52</v>
      </c>
      <c r="F15" s="200"/>
      <c r="G15" s="44"/>
      <c r="H15" s="45"/>
      <c r="I15" s="201" t="s">
        <v>12</v>
      </c>
      <c r="J15" s="185"/>
      <c r="K15" s="180">
        <f>ROUND(J15*0.3,3)</f>
        <v>0</v>
      </c>
    </row>
    <row r="16" spans="1:11" ht="31.5" customHeight="1" x14ac:dyDescent="0.3">
      <c r="A16" s="196"/>
      <c r="B16" s="182"/>
      <c r="C16" s="182" t="s">
        <v>27</v>
      </c>
      <c r="D16" s="182"/>
      <c r="E16" s="183" t="s">
        <v>51</v>
      </c>
      <c r="F16" s="184"/>
      <c r="G16" s="46"/>
      <c r="H16" s="47"/>
      <c r="I16" s="202"/>
      <c r="J16" s="186"/>
      <c r="K16" s="181"/>
    </row>
    <row r="17" spans="1:11" ht="38.25" customHeight="1" x14ac:dyDescent="0.3">
      <c r="A17" s="196"/>
      <c r="B17" s="182"/>
      <c r="C17" s="182" t="s">
        <v>26</v>
      </c>
      <c r="D17" s="182"/>
      <c r="E17" s="183" t="s">
        <v>50</v>
      </c>
      <c r="F17" s="184"/>
      <c r="G17" s="48"/>
      <c r="H17" s="49"/>
      <c r="I17" s="202"/>
      <c r="J17" s="186"/>
      <c r="K17" s="181"/>
    </row>
    <row r="18" spans="1:11" ht="30" customHeight="1" x14ac:dyDescent="0.3">
      <c r="A18" s="196"/>
      <c r="B18" s="203" t="s">
        <v>38</v>
      </c>
      <c r="C18" s="182" t="s">
        <v>30</v>
      </c>
      <c r="D18" s="182"/>
      <c r="E18" s="183" t="s">
        <v>49</v>
      </c>
      <c r="F18" s="184"/>
      <c r="G18" s="50"/>
      <c r="H18" s="51"/>
      <c r="I18" s="202" t="s">
        <v>13</v>
      </c>
      <c r="J18" s="186"/>
      <c r="K18" s="181">
        <f>ROUND(J18*0.25,3)</f>
        <v>0</v>
      </c>
    </row>
    <row r="19" spans="1:11" ht="29.25" customHeight="1" x14ac:dyDescent="0.3">
      <c r="A19" s="196"/>
      <c r="B19" s="204"/>
      <c r="C19" s="182" t="s">
        <v>28</v>
      </c>
      <c r="D19" s="182"/>
      <c r="E19" s="183" t="s">
        <v>47</v>
      </c>
      <c r="F19" s="184"/>
      <c r="G19" s="46"/>
      <c r="H19" s="47"/>
      <c r="I19" s="202"/>
      <c r="J19" s="186"/>
      <c r="K19" s="181"/>
    </row>
    <row r="20" spans="1:11" ht="30" customHeight="1" thickBot="1" x14ac:dyDescent="0.35">
      <c r="A20" s="197"/>
      <c r="B20" s="205"/>
      <c r="C20" s="207" t="s">
        <v>29</v>
      </c>
      <c r="D20" s="207"/>
      <c r="E20" s="208" t="s">
        <v>48</v>
      </c>
      <c r="F20" s="209"/>
      <c r="G20" s="52"/>
      <c r="H20" s="53"/>
      <c r="I20" s="206"/>
      <c r="J20" s="187"/>
      <c r="K20" s="188"/>
    </row>
    <row r="21" spans="1:11" ht="47.25" customHeight="1" x14ac:dyDescent="0.3">
      <c r="A21" s="195" t="s">
        <v>39</v>
      </c>
      <c r="B21" s="212" t="s">
        <v>46</v>
      </c>
      <c r="C21" s="198" t="s">
        <v>46</v>
      </c>
      <c r="D21" s="198"/>
      <c r="E21" s="215" t="s">
        <v>45</v>
      </c>
      <c r="F21" s="216"/>
      <c r="G21" s="54"/>
      <c r="H21" s="55"/>
      <c r="I21" s="201" t="s">
        <v>99</v>
      </c>
      <c r="J21" s="185"/>
      <c r="K21" s="180">
        <f>ROUND(J21*0.25,3)</f>
        <v>0</v>
      </c>
    </row>
    <row r="22" spans="1:11" ht="18.75" customHeight="1" x14ac:dyDescent="0.3">
      <c r="A22" s="196"/>
      <c r="B22" s="213"/>
      <c r="C22" s="182" t="s">
        <v>31</v>
      </c>
      <c r="D22" s="182"/>
      <c r="E22" s="183" t="s">
        <v>44</v>
      </c>
      <c r="F22" s="184"/>
      <c r="G22" s="46"/>
      <c r="H22" s="47"/>
      <c r="I22" s="202"/>
      <c r="J22" s="186"/>
      <c r="K22" s="181"/>
    </row>
    <row r="23" spans="1:11" ht="21" customHeight="1" x14ac:dyDescent="0.3">
      <c r="A23" s="196"/>
      <c r="B23" s="214"/>
      <c r="C23" s="182" t="s">
        <v>32</v>
      </c>
      <c r="D23" s="182"/>
      <c r="E23" s="183" t="s">
        <v>43</v>
      </c>
      <c r="F23" s="184"/>
      <c r="G23" s="48"/>
      <c r="H23" s="49"/>
      <c r="I23" s="202"/>
      <c r="J23" s="186"/>
      <c r="K23" s="181"/>
    </row>
    <row r="24" spans="1:11" ht="57" customHeight="1" thickBot="1" x14ac:dyDescent="0.35">
      <c r="A24" s="197"/>
      <c r="B24" s="56" t="s">
        <v>33</v>
      </c>
      <c r="C24" s="207"/>
      <c r="D24" s="207"/>
      <c r="E24" s="208" t="s">
        <v>42</v>
      </c>
      <c r="F24" s="209"/>
      <c r="G24" s="57"/>
      <c r="H24" s="58"/>
      <c r="I24" s="59" t="s">
        <v>14</v>
      </c>
      <c r="J24" s="153"/>
      <c r="K24" s="151">
        <f>ROUND(J24*0.15,3)</f>
        <v>0</v>
      </c>
    </row>
    <row r="25" spans="1:11" ht="54" customHeight="1" thickBot="1" x14ac:dyDescent="0.35">
      <c r="A25" s="60" t="s">
        <v>40</v>
      </c>
      <c r="B25" s="135" t="s">
        <v>101</v>
      </c>
      <c r="C25" s="189" t="s">
        <v>34</v>
      </c>
      <c r="D25" s="189"/>
      <c r="E25" s="210" t="s">
        <v>41</v>
      </c>
      <c r="F25" s="211"/>
      <c r="G25" s="61"/>
      <c r="H25" s="62"/>
      <c r="I25" s="63" t="s">
        <v>100</v>
      </c>
      <c r="J25" s="154"/>
      <c r="K25" s="64">
        <f>ROUND(J25*0.05,3)</f>
        <v>0</v>
      </c>
    </row>
    <row r="26" spans="1:11" ht="9.75" customHeight="1" thickBot="1" x14ac:dyDescent="0.4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</row>
    <row r="27" spans="1:11" ht="16.350000000000001" customHeight="1" thickBot="1" x14ac:dyDescent="0.4">
      <c r="A27" s="65"/>
      <c r="B27" s="65"/>
      <c r="C27" s="65"/>
      <c r="D27" s="65"/>
      <c r="E27" s="65"/>
      <c r="F27" s="65"/>
      <c r="G27" s="65"/>
      <c r="H27" s="66" t="s">
        <v>16</v>
      </c>
      <c r="I27" s="67"/>
      <c r="J27" s="176">
        <f>SUM(K15:K25)</f>
        <v>0</v>
      </c>
      <c r="K27" s="177"/>
    </row>
    <row r="31" spans="1:11" ht="12.75" x14ac:dyDescent="0.35">
      <c r="A31" s="5" t="s">
        <v>36</v>
      </c>
      <c r="B31" s="68"/>
      <c r="C31" s="68"/>
      <c r="D31" s="68"/>
      <c r="E31" s="65"/>
      <c r="F31" s="65"/>
      <c r="G31" s="5" t="s">
        <v>37</v>
      </c>
      <c r="H31" s="5"/>
      <c r="I31" s="5"/>
      <c r="J31" s="5"/>
      <c r="K31" s="5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5"/>
  <sheetViews>
    <sheetView showZeros="0" view="pageLayout" zoomScaleNormal="100" workbookViewId="0">
      <selection activeCell="O15" sqref="O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2" ht="6" customHeight="1" thickBot="1" x14ac:dyDescent="0.35"/>
    <row r="2" spans="1:22" ht="24" customHeight="1" thickBot="1" x14ac:dyDescent="0.4">
      <c r="A2" s="7" t="s">
        <v>121</v>
      </c>
      <c r="K2" s="1" t="s">
        <v>22</v>
      </c>
      <c r="R2" s="9"/>
      <c r="S2" s="13" t="s">
        <v>97</v>
      </c>
      <c r="T2" s="10"/>
      <c r="U2" s="11"/>
      <c r="V2" s="11"/>
    </row>
    <row r="3" spans="1:22" ht="24" customHeight="1" thickBot="1" x14ac:dyDescent="0.35">
      <c r="A3" s="4" t="s">
        <v>143</v>
      </c>
      <c r="J3" s="245" t="str">
        <f>IF(L3&lt;&gt;0,J2+1,"0")</f>
        <v>0</v>
      </c>
      <c r="K3" s="2" t="s">
        <v>0</v>
      </c>
      <c r="L3" s="173"/>
      <c r="M3" s="173"/>
      <c r="N3" s="173"/>
      <c r="O3" s="243"/>
      <c r="R3" s="9"/>
      <c r="S3" s="13" t="s">
        <v>98</v>
      </c>
      <c r="T3" s="10"/>
      <c r="U3" s="11"/>
      <c r="V3" s="11"/>
    </row>
    <row r="4" spans="1:22" ht="24" customHeight="1" thickBot="1" x14ac:dyDescent="0.35">
      <c r="A4" s="2" t="s">
        <v>18</v>
      </c>
      <c r="B4" s="2"/>
      <c r="C4" s="152"/>
      <c r="D4" s="8"/>
      <c r="E4" s="8"/>
      <c r="F4" s="8"/>
      <c r="J4" s="245" t="str">
        <f t="shared" ref="J4:J11" si="0">IF(L4&lt;&gt;0,J3+1,"0")</f>
        <v>0</v>
      </c>
      <c r="K4" s="12" t="s">
        <v>1</v>
      </c>
      <c r="L4" s="172"/>
      <c r="M4" s="172"/>
      <c r="N4" s="172"/>
      <c r="O4" s="244"/>
      <c r="R4" s="9"/>
      <c r="S4" s="13" t="s">
        <v>88</v>
      </c>
      <c r="T4" s="10"/>
      <c r="U4" s="11"/>
      <c r="V4" s="164"/>
    </row>
    <row r="5" spans="1:22" ht="24" customHeight="1" thickBot="1" x14ac:dyDescent="0.35">
      <c r="A5" s="12" t="s">
        <v>19</v>
      </c>
      <c r="B5" s="12"/>
      <c r="C5" s="172"/>
      <c r="D5" s="172"/>
      <c r="E5" s="172"/>
      <c r="F5" s="172"/>
      <c r="J5" s="245" t="str">
        <f t="shared" si="0"/>
        <v>0</v>
      </c>
      <c r="K5" s="12" t="s">
        <v>2</v>
      </c>
      <c r="L5" s="172"/>
      <c r="M5" s="178"/>
      <c r="N5" s="178"/>
      <c r="O5" s="179"/>
      <c r="R5" s="9"/>
      <c r="S5" s="13" t="s">
        <v>17</v>
      </c>
      <c r="T5" s="130"/>
      <c r="U5" s="11"/>
      <c r="V5" s="11"/>
    </row>
    <row r="6" spans="1:22" ht="19.5" customHeight="1" x14ac:dyDescent="0.3">
      <c r="A6" s="12" t="s">
        <v>20</v>
      </c>
      <c r="B6" s="12"/>
      <c r="C6" s="172"/>
      <c r="D6" s="172"/>
      <c r="E6" s="172"/>
      <c r="F6" s="172"/>
      <c r="J6" s="245" t="str">
        <f t="shared" si="0"/>
        <v>0</v>
      </c>
      <c r="K6" s="12" t="s">
        <v>3</v>
      </c>
      <c r="L6" s="172"/>
      <c r="M6" s="178"/>
      <c r="N6" s="178"/>
      <c r="O6" s="179"/>
    </row>
    <row r="7" spans="1:22" ht="17.100000000000001" customHeight="1" x14ac:dyDescent="0.3">
      <c r="A7" s="12" t="s">
        <v>96</v>
      </c>
      <c r="B7" s="12"/>
      <c r="C7" s="93"/>
      <c r="D7" s="93"/>
      <c r="E7" s="93"/>
      <c r="F7" s="93"/>
      <c r="J7" s="245" t="str">
        <f t="shared" si="0"/>
        <v>0</v>
      </c>
      <c r="K7" s="12" t="s">
        <v>4</v>
      </c>
      <c r="L7" s="172"/>
      <c r="M7" s="178"/>
      <c r="N7" s="178"/>
      <c r="O7" s="179"/>
    </row>
    <row r="8" spans="1:22" ht="17.100000000000001" customHeight="1" x14ac:dyDescent="0.3">
      <c r="A8" s="2" t="s">
        <v>6</v>
      </c>
      <c r="B8" s="2"/>
      <c r="C8" s="173"/>
      <c r="D8" s="173"/>
      <c r="E8" s="173"/>
      <c r="F8" s="173"/>
      <c r="J8" s="245" t="str">
        <f t="shared" si="0"/>
        <v>0</v>
      </c>
      <c r="K8" s="12" t="s">
        <v>5</v>
      </c>
      <c r="L8" s="172"/>
      <c r="M8" s="178"/>
      <c r="N8" s="178"/>
      <c r="O8" s="179"/>
    </row>
    <row r="9" spans="1:22" ht="17.100000000000001" customHeight="1" x14ac:dyDescent="0.3">
      <c r="A9" s="12" t="s">
        <v>21</v>
      </c>
      <c r="B9" s="12"/>
      <c r="C9" s="172"/>
      <c r="D9" s="172"/>
      <c r="E9" s="172"/>
      <c r="F9" s="172"/>
      <c r="J9" s="245" t="str">
        <f t="shared" si="0"/>
        <v>0</v>
      </c>
      <c r="K9" s="169" t="s">
        <v>158</v>
      </c>
      <c r="L9" s="172"/>
      <c r="M9" s="178"/>
      <c r="N9" s="178"/>
      <c r="O9" s="179"/>
    </row>
    <row r="10" spans="1:22" ht="17.100000000000001" customHeight="1" x14ac:dyDescent="0.3">
      <c r="A10" s="12" t="s">
        <v>94</v>
      </c>
      <c r="B10" s="12"/>
      <c r="C10" s="172"/>
      <c r="D10" s="172"/>
      <c r="E10" s="172"/>
      <c r="F10" s="172"/>
      <c r="J10" s="245" t="str">
        <f t="shared" si="0"/>
        <v>0</v>
      </c>
      <c r="K10" s="169" t="s">
        <v>159</v>
      </c>
      <c r="L10" s="172"/>
      <c r="M10" s="178"/>
      <c r="N10" s="178"/>
      <c r="O10" s="179"/>
    </row>
    <row r="11" spans="1:22" ht="17.100000000000001" customHeight="1" x14ac:dyDescent="0.3">
      <c r="J11" s="245" t="str">
        <f t="shared" si="0"/>
        <v>0</v>
      </c>
      <c r="K11" s="169" t="s">
        <v>160</v>
      </c>
      <c r="L11" s="172"/>
      <c r="M11" s="178"/>
      <c r="N11" s="178"/>
      <c r="O11" s="179"/>
    </row>
    <row r="12" spans="1:22" ht="17.100000000000001" customHeight="1" x14ac:dyDescent="0.3"/>
    <row r="13" spans="1:22" ht="21.75" customHeight="1" x14ac:dyDescent="0.3">
      <c r="A13" s="15"/>
      <c r="B13" s="16"/>
    </row>
    <row r="14" spans="1:2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35</v>
      </c>
    </row>
    <row r="15" spans="1:22" ht="20.100000000000001" customHeight="1" x14ac:dyDescent="0.3">
      <c r="A15" s="217"/>
      <c r="B15" s="218" t="s">
        <v>54</v>
      </c>
      <c r="C15" s="219"/>
      <c r="D15" s="219"/>
      <c r="E15" s="18"/>
      <c r="F15" s="155"/>
      <c r="G15" s="155"/>
      <c r="H15" s="155"/>
      <c r="I15" s="155"/>
      <c r="J15" s="155"/>
      <c r="K15" s="155"/>
      <c r="L15" s="155"/>
      <c r="M15" s="155"/>
      <c r="N15" s="155">
        <v>0</v>
      </c>
      <c r="O15" s="19">
        <f>SUM(F15:N15)</f>
        <v>0</v>
      </c>
    </row>
    <row r="16" spans="1:22" ht="20.100000000000001" customHeight="1" x14ac:dyDescent="0.3">
      <c r="A16" s="217"/>
      <c r="B16" s="220" t="s">
        <v>56</v>
      </c>
      <c r="C16" s="219"/>
      <c r="D16" s="219"/>
      <c r="E16" s="18"/>
      <c r="F16" s="155"/>
      <c r="G16" s="155"/>
      <c r="H16" s="155"/>
      <c r="I16" s="155"/>
      <c r="J16" s="155"/>
      <c r="K16" s="155"/>
      <c r="L16" s="155"/>
      <c r="M16" s="155"/>
      <c r="N16" s="155">
        <v>0</v>
      </c>
      <c r="O16" s="19">
        <f t="shared" ref="O16:O22" si="1">SUM(F16:N16)</f>
        <v>0</v>
      </c>
    </row>
    <row r="17" spans="2:15" ht="20.100000000000001" customHeight="1" x14ac:dyDescent="0.3">
      <c r="B17" s="220" t="s">
        <v>64</v>
      </c>
      <c r="C17" s="219"/>
      <c r="D17" s="219"/>
      <c r="E17" s="18"/>
      <c r="F17" s="155"/>
      <c r="G17" s="155"/>
      <c r="H17" s="155"/>
      <c r="I17" s="155"/>
      <c r="J17" s="155"/>
      <c r="K17" s="155"/>
      <c r="L17" s="155"/>
      <c r="M17" s="155"/>
      <c r="N17" s="155">
        <v>0</v>
      </c>
      <c r="O17" s="19">
        <f t="shared" si="1"/>
        <v>0</v>
      </c>
    </row>
    <row r="18" spans="2:15" ht="20.100000000000001" customHeight="1" x14ac:dyDescent="0.3">
      <c r="B18" s="224" t="s">
        <v>65</v>
      </c>
      <c r="C18" s="225"/>
      <c r="D18" s="225"/>
      <c r="E18" s="18"/>
      <c r="F18" s="155"/>
      <c r="G18" s="155"/>
      <c r="H18" s="155"/>
      <c r="I18" s="155"/>
      <c r="J18" s="155"/>
      <c r="K18" s="155"/>
      <c r="L18" s="155"/>
      <c r="M18" s="155"/>
      <c r="N18" s="155">
        <v>0</v>
      </c>
      <c r="O18" s="19">
        <f t="shared" si="1"/>
        <v>0</v>
      </c>
    </row>
    <row r="19" spans="2:15" ht="20.100000000000001" customHeight="1" x14ac:dyDescent="0.3">
      <c r="B19" s="220" t="s">
        <v>66</v>
      </c>
      <c r="C19" s="219"/>
      <c r="D19" s="219"/>
      <c r="E19" s="20"/>
      <c r="F19" s="155"/>
      <c r="G19" s="155"/>
      <c r="H19" s="155"/>
      <c r="I19" s="155"/>
      <c r="J19" s="155"/>
      <c r="K19" s="155"/>
      <c r="L19" s="155"/>
      <c r="M19" s="155"/>
      <c r="N19" s="155">
        <v>0</v>
      </c>
      <c r="O19" s="19">
        <f t="shared" si="1"/>
        <v>0</v>
      </c>
    </row>
    <row r="20" spans="2:15" ht="20.100000000000001" customHeight="1" x14ac:dyDescent="0.3">
      <c r="B20" s="69" t="s">
        <v>57</v>
      </c>
      <c r="C20" s="70"/>
      <c r="D20" s="70"/>
      <c r="E20" s="18"/>
      <c r="F20" s="155"/>
      <c r="G20" s="155"/>
      <c r="H20" s="155"/>
      <c r="I20" s="155"/>
      <c r="J20" s="155"/>
      <c r="K20" s="155"/>
      <c r="L20" s="155"/>
      <c r="M20" s="155"/>
      <c r="N20" s="155">
        <v>0</v>
      </c>
      <c r="O20" s="19">
        <f t="shared" si="1"/>
        <v>0</v>
      </c>
    </row>
    <row r="21" spans="2:15" ht="20.100000000000001" customHeight="1" x14ac:dyDescent="0.3">
      <c r="B21" s="69" t="s">
        <v>70</v>
      </c>
      <c r="C21" s="70"/>
      <c r="D21" s="70"/>
      <c r="E21" s="18"/>
      <c r="F21" s="155"/>
      <c r="G21" s="155"/>
      <c r="H21" s="155"/>
      <c r="I21" s="155"/>
      <c r="J21" s="155"/>
      <c r="K21" s="155"/>
      <c r="L21" s="155"/>
      <c r="M21" s="155"/>
      <c r="N21" s="155">
        <v>0</v>
      </c>
      <c r="O21" s="19">
        <f t="shared" si="1"/>
        <v>0</v>
      </c>
    </row>
    <row r="22" spans="2:15" ht="20.100000000000001" customHeight="1" x14ac:dyDescent="0.3">
      <c r="B22" s="221" t="s">
        <v>148</v>
      </c>
      <c r="C22" s="222"/>
      <c r="D22" s="222"/>
      <c r="E22" s="223"/>
      <c r="F22" s="155"/>
      <c r="G22" s="155"/>
      <c r="H22" s="155"/>
      <c r="I22" s="155"/>
      <c r="J22" s="155"/>
      <c r="K22" s="155"/>
      <c r="L22" s="155"/>
      <c r="M22" s="155"/>
      <c r="N22" s="155">
        <v>0</v>
      </c>
      <c r="O22" s="19">
        <f t="shared" si="1"/>
        <v>0</v>
      </c>
    </row>
    <row r="23" spans="2:15" ht="14.25" customHeight="1" x14ac:dyDescent="0.3">
      <c r="M23" s="1" t="s">
        <v>161</v>
      </c>
      <c r="O23" s="1">
        <f>MAX(J3:J11)</f>
        <v>0</v>
      </c>
    </row>
    <row r="24" spans="2:15" ht="15.75" customHeight="1" thickBot="1" x14ac:dyDescent="0.35">
      <c r="B24" s="22" t="s">
        <v>59</v>
      </c>
      <c r="C24" s="3"/>
      <c r="D24" s="3"/>
      <c r="E24" s="3"/>
      <c r="F24" s="3"/>
      <c r="G24" s="3"/>
      <c r="H24" s="23"/>
      <c r="N24" s="24" t="s">
        <v>60</v>
      </c>
      <c r="O24" s="19">
        <f>SUM(O15:O22)</f>
        <v>0</v>
      </c>
    </row>
    <row r="25" spans="2:15" ht="18" customHeight="1" thickBot="1" x14ac:dyDescent="0.35">
      <c r="B25" s="25"/>
      <c r="H25" s="26"/>
      <c r="M25" s="24"/>
      <c r="N25" s="24" t="s">
        <v>162</v>
      </c>
      <c r="O25" s="27">
        <f>IFERROR(ROUND(O24/O23,3),0)</f>
        <v>0</v>
      </c>
    </row>
    <row r="26" spans="2:15" x14ac:dyDescent="0.3">
      <c r="B26" s="25"/>
      <c r="H26" s="26"/>
      <c r="M26" s="29"/>
      <c r="O26" s="30"/>
    </row>
    <row r="27" spans="2:15" x14ac:dyDescent="0.3">
      <c r="B27" s="31"/>
      <c r="C27" s="2"/>
      <c r="D27" s="2"/>
      <c r="E27" s="2"/>
      <c r="F27" s="2"/>
      <c r="G27" s="2"/>
      <c r="H27" s="32"/>
      <c r="L27" s="28"/>
      <c r="N27" s="24" t="s">
        <v>67</v>
      </c>
      <c r="O27" s="29"/>
    </row>
    <row r="28" spans="2:15" ht="10.5" customHeight="1" thickBot="1" x14ac:dyDescent="0.35"/>
    <row r="29" spans="2:15" ht="23.25" customHeight="1" thickBot="1" x14ac:dyDescent="0.35">
      <c r="F29" s="38"/>
      <c r="H29" s="33"/>
      <c r="L29" s="72" t="s">
        <v>68</v>
      </c>
      <c r="M29" s="73"/>
      <c r="N29" s="74"/>
      <c r="O29" s="37">
        <f>ROUND(+O25/8,3)</f>
        <v>0</v>
      </c>
    </row>
    <row r="30" spans="2:15" ht="18" customHeight="1" x14ac:dyDescent="0.3">
      <c r="F30" s="38"/>
      <c r="H30" s="33"/>
      <c r="I30" s="33"/>
      <c r="J30" s="39"/>
      <c r="K30" s="24"/>
    </row>
    <row r="31" spans="2:15" ht="18" customHeight="1" x14ac:dyDescent="0.3">
      <c r="F31" s="38"/>
      <c r="H31" s="33"/>
      <c r="I31" s="33"/>
      <c r="J31" s="39"/>
      <c r="K31" s="24"/>
      <c r="L31" s="6"/>
    </row>
    <row r="32" spans="2:15" ht="18" customHeight="1" x14ac:dyDescent="0.3"/>
    <row r="33" spans="1:12" ht="18" customHeight="1" x14ac:dyDescent="0.3">
      <c r="A33" s="2" t="s">
        <v>36</v>
      </c>
      <c r="B33" s="40"/>
      <c r="C33" s="40"/>
      <c r="D33" s="40"/>
      <c r="E33" s="40"/>
      <c r="F33" s="38"/>
      <c r="H33" s="2" t="s">
        <v>37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21">
    <mergeCell ref="L3:O3"/>
    <mergeCell ref="L4:O4"/>
    <mergeCell ref="L9:O9"/>
    <mergeCell ref="L10:O10"/>
    <mergeCell ref="L11:O11"/>
    <mergeCell ref="L8:O8"/>
    <mergeCell ref="B19:D19"/>
    <mergeCell ref="C8:F8"/>
    <mergeCell ref="C5:F5"/>
    <mergeCell ref="B18:D18"/>
    <mergeCell ref="C9:F9"/>
    <mergeCell ref="L5:O5"/>
    <mergeCell ref="C10:F10"/>
    <mergeCell ref="L6:O6"/>
    <mergeCell ref="L7:O7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scale="75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4"/>
  <sheetViews>
    <sheetView showZeros="0" view="pageLayout" zoomScaleNormal="100" workbookViewId="0">
      <selection activeCell="O15" sqref="O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2.73046875" style="1" bestFit="1" customWidth="1"/>
    <col min="16" max="16384" width="9.1328125" style="1"/>
  </cols>
  <sheetData>
    <row r="1" spans="1:20" ht="6" customHeight="1" thickBot="1" x14ac:dyDescent="0.35"/>
    <row r="2" spans="1:20" ht="24" customHeight="1" thickBot="1" x14ac:dyDescent="0.4">
      <c r="A2" s="7" t="s">
        <v>120</v>
      </c>
      <c r="K2" s="1" t="s">
        <v>22</v>
      </c>
      <c r="P2" s="9"/>
      <c r="Q2" s="13" t="s">
        <v>97</v>
      </c>
      <c r="R2" s="10"/>
      <c r="S2" s="11"/>
      <c r="T2" s="11"/>
    </row>
    <row r="3" spans="1:20" ht="24" customHeight="1" thickBot="1" x14ac:dyDescent="0.35">
      <c r="A3" s="4" t="s">
        <v>143</v>
      </c>
      <c r="J3" s="245" t="str">
        <f>IF(L3&lt;&gt;0,I2+1,"0")</f>
        <v>0</v>
      </c>
      <c r="K3" s="2" t="s">
        <v>0</v>
      </c>
      <c r="L3" s="167"/>
      <c r="M3" s="167"/>
      <c r="N3" s="167"/>
      <c r="O3" s="246"/>
      <c r="P3" s="9"/>
      <c r="Q3" s="13" t="s">
        <v>98</v>
      </c>
      <c r="R3" s="10"/>
      <c r="S3" s="11"/>
      <c r="T3" s="11"/>
    </row>
    <row r="4" spans="1:20" ht="24" customHeight="1" thickBot="1" x14ac:dyDescent="0.35">
      <c r="A4" s="2" t="s">
        <v>18</v>
      </c>
      <c r="B4" s="2"/>
      <c r="C4" s="152"/>
      <c r="D4" s="8"/>
      <c r="E4" s="8"/>
      <c r="F4" s="8"/>
      <c r="J4" s="245" t="str">
        <f>IF(L4&lt;&gt;0,J3+1,"0")</f>
        <v>0</v>
      </c>
      <c r="K4" s="12" t="s">
        <v>1</v>
      </c>
      <c r="L4" s="168"/>
      <c r="M4" s="168"/>
      <c r="N4" s="168"/>
      <c r="O4" s="247"/>
      <c r="P4" s="9"/>
      <c r="Q4" s="13" t="s">
        <v>88</v>
      </c>
      <c r="R4" s="10"/>
      <c r="S4" s="11"/>
      <c r="T4" s="164"/>
    </row>
    <row r="5" spans="1:20" ht="24" customHeight="1" thickBot="1" x14ac:dyDescent="0.35">
      <c r="A5" s="12" t="s">
        <v>19</v>
      </c>
      <c r="B5" s="12"/>
      <c r="C5" s="172"/>
      <c r="D5" s="172"/>
      <c r="E5" s="172"/>
      <c r="F5" s="172"/>
      <c r="J5" s="245" t="str">
        <f>IF(L5&lt;&gt;0,J4+1,"0")</f>
        <v>0</v>
      </c>
      <c r="K5" s="12" t="s">
        <v>2</v>
      </c>
      <c r="L5" s="168"/>
      <c r="M5" s="169"/>
      <c r="N5" s="169"/>
      <c r="O5" s="170"/>
      <c r="P5" s="9"/>
      <c r="Q5" s="13" t="s">
        <v>17</v>
      </c>
      <c r="R5" s="130"/>
      <c r="S5" s="11"/>
      <c r="T5" s="11"/>
    </row>
    <row r="6" spans="1:20" ht="19.5" customHeight="1" x14ac:dyDescent="0.3">
      <c r="A6" s="12" t="s">
        <v>20</v>
      </c>
      <c r="B6" s="12"/>
      <c r="C6" s="172"/>
      <c r="D6" s="172"/>
      <c r="E6" s="172"/>
      <c r="F6" s="172"/>
      <c r="J6" s="245" t="str">
        <f>IF(L6&lt;&gt;0,J5+1,"0")</f>
        <v>0</v>
      </c>
      <c r="K6" s="12" t="s">
        <v>3</v>
      </c>
      <c r="L6" s="168"/>
      <c r="M6" s="169"/>
      <c r="N6" s="169"/>
      <c r="O6" s="170"/>
    </row>
    <row r="7" spans="1:20" ht="17.100000000000001" customHeight="1" x14ac:dyDescent="0.3">
      <c r="A7" s="12" t="s">
        <v>96</v>
      </c>
      <c r="B7" s="12"/>
      <c r="C7" s="93"/>
      <c r="D7" s="93"/>
      <c r="E7" s="93"/>
      <c r="F7" s="93"/>
      <c r="J7" s="245" t="str">
        <f>IF(L7&lt;&gt;0,J6+1,"0")</f>
        <v>0</v>
      </c>
      <c r="K7" s="12" t="s">
        <v>4</v>
      </c>
      <c r="L7" s="168"/>
      <c r="M7" s="169"/>
      <c r="N7" s="169"/>
      <c r="O7" s="170"/>
    </row>
    <row r="8" spans="1:20" ht="17.100000000000001" customHeight="1" x14ac:dyDescent="0.3">
      <c r="A8" s="2" t="s">
        <v>6</v>
      </c>
      <c r="B8" s="2"/>
      <c r="C8" s="173"/>
      <c r="D8" s="173"/>
      <c r="E8" s="173"/>
      <c r="F8" s="173"/>
      <c r="J8" s="245" t="str">
        <f>IF(L8&lt;&gt;0,J7+1,"0")</f>
        <v>0</v>
      </c>
      <c r="K8" s="12" t="s">
        <v>5</v>
      </c>
      <c r="L8" s="168"/>
      <c r="M8" s="169"/>
      <c r="N8" s="169"/>
      <c r="O8" s="170"/>
    </row>
    <row r="9" spans="1:20" ht="17.100000000000001" customHeight="1" x14ac:dyDescent="0.3">
      <c r="A9" s="12" t="s">
        <v>21</v>
      </c>
      <c r="B9" s="12"/>
      <c r="C9" s="172"/>
      <c r="D9" s="172"/>
      <c r="E9" s="172"/>
      <c r="F9" s="172"/>
      <c r="J9" s="245" t="str">
        <f>IF(L9&lt;&gt;0,J8+1,"0")</f>
        <v>0</v>
      </c>
      <c r="K9" s="169" t="s">
        <v>158</v>
      </c>
      <c r="L9" s="168"/>
      <c r="M9" s="169"/>
      <c r="N9" s="169"/>
      <c r="O9" s="170"/>
    </row>
    <row r="10" spans="1:20" ht="17.100000000000001" customHeight="1" x14ac:dyDescent="0.3">
      <c r="A10" s="12" t="s">
        <v>94</v>
      </c>
      <c r="B10" s="12"/>
      <c r="C10" s="172"/>
      <c r="D10" s="172"/>
      <c r="E10" s="172"/>
      <c r="F10" s="172"/>
      <c r="J10" s="245" t="str">
        <f>IF(L10&lt;&gt;0,J9+1,"0")</f>
        <v>0</v>
      </c>
      <c r="K10" s="169" t="s">
        <v>159</v>
      </c>
      <c r="L10" s="168"/>
      <c r="M10" s="169"/>
      <c r="N10" s="169"/>
      <c r="O10" s="170"/>
    </row>
    <row r="11" spans="1:20" ht="17.100000000000001" customHeight="1" x14ac:dyDescent="0.3">
      <c r="J11" s="245" t="str">
        <f>IF(L11&lt;&gt;0,J10+1,"0")</f>
        <v>0</v>
      </c>
      <c r="K11" s="169" t="s">
        <v>160</v>
      </c>
      <c r="L11" s="168"/>
      <c r="M11" s="169"/>
      <c r="N11" s="169"/>
      <c r="O11" s="170"/>
    </row>
    <row r="12" spans="1:20" ht="17.100000000000001" customHeight="1" x14ac:dyDescent="0.3">
      <c r="C12" s="14"/>
    </row>
    <row r="13" spans="1:20" ht="21.75" customHeight="1" x14ac:dyDescent="0.3">
      <c r="A13" s="15"/>
      <c r="B13" s="16"/>
    </row>
    <row r="14" spans="1:20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35</v>
      </c>
    </row>
    <row r="15" spans="1:20" ht="20.100000000000001" customHeight="1" x14ac:dyDescent="0.3">
      <c r="A15" s="217"/>
      <c r="B15" s="218" t="s">
        <v>54</v>
      </c>
      <c r="C15" s="219"/>
      <c r="D15" s="219"/>
      <c r="E15" s="18"/>
      <c r="F15" s="155"/>
      <c r="G15" s="155"/>
      <c r="H15" s="155"/>
      <c r="I15" s="155"/>
      <c r="J15" s="155"/>
      <c r="K15" s="155"/>
      <c r="L15" s="155"/>
      <c r="M15" s="155">
        <v>0</v>
      </c>
      <c r="N15" s="155">
        <v>0</v>
      </c>
      <c r="O15" s="19">
        <f>SUM(F15:N15)</f>
        <v>0</v>
      </c>
    </row>
    <row r="16" spans="1:20" ht="20.100000000000001" customHeight="1" x14ac:dyDescent="0.3">
      <c r="A16" s="217"/>
      <c r="B16" s="220" t="s">
        <v>55</v>
      </c>
      <c r="C16" s="219"/>
      <c r="D16" s="219"/>
      <c r="E16" s="18"/>
      <c r="F16" s="155"/>
      <c r="G16" s="155"/>
      <c r="H16" s="155"/>
      <c r="I16" s="155"/>
      <c r="J16" s="155"/>
      <c r="K16" s="155"/>
      <c r="L16" s="155"/>
      <c r="M16" s="155"/>
      <c r="N16" s="155">
        <v>0</v>
      </c>
      <c r="O16" s="19">
        <f t="shared" ref="O16:O22" si="0">SUM(F16:N16)</f>
        <v>0</v>
      </c>
    </row>
    <row r="17" spans="1:15" ht="20.100000000000001" customHeight="1" x14ac:dyDescent="0.3">
      <c r="B17" s="220" t="s">
        <v>56</v>
      </c>
      <c r="C17" s="219"/>
      <c r="D17" s="219"/>
      <c r="E17" s="18"/>
      <c r="F17" s="155"/>
      <c r="G17" s="155"/>
      <c r="H17" s="155"/>
      <c r="I17" s="155"/>
      <c r="J17" s="155"/>
      <c r="K17" s="155"/>
      <c r="L17" s="155"/>
      <c r="M17" s="155"/>
      <c r="N17" s="155"/>
      <c r="O17" s="19">
        <f t="shared" si="0"/>
        <v>0</v>
      </c>
    </row>
    <row r="18" spans="1:15" ht="20.100000000000001" customHeight="1" x14ac:dyDescent="0.3">
      <c r="B18" s="228" t="s">
        <v>64</v>
      </c>
      <c r="C18" s="219"/>
      <c r="D18" s="219"/>
      <c r="E18" s="18"/>
      <c r="F18" s="155"/>
      <c r="G18" s="155"/>
      <c r="H18" s="155"/>
      <c r="I18" s="155"/>
      <c r="J18" s="155"/>
      <c r="K18" s="155"/>
      <c r="L18" s="155"/>
      <c r="M18" s="155"/>
      <c r="N18" s="155"/>
      <c r="O18" s="19">
        <f t="shared" si="0"/>
        <v>0</v>
      </c>
    </row>
    <row r="19" spans="1:15" ht="20.100000000000001" customHeight="1" x14ac:dyDescent="0.3">
      <c r="B19" s="224" t="s">
        <v>65</v>
      </c>
      <c r="C19" s="225"/>
      <c r="D19" s="225"/>
      <c r="E19" s="20"/>
      <c r="F19" s="155"/>
      <c r="G19" s="155"/>
      <c r="H19" s="155"/>
      <c r="I19" s="155"/>
      <c r="J19" s="155"/>
      <c r="K19" s="155"/>
      <c r="L19" s="155"/>
      <c r="M19" s="155"/>
      <c r="N19" s="155"/>
      <c r="O19" s="19">
        <f t="shared" si="0"/>
        <v>0</v>
      </c>
    </row>
    <row r="20" spans="1:15" ht="20.100000000000001" customHeight="1" x14ac:dyDescent="0.3">
      <c r="B20" s="220" t="s">
        <v>66</v>
      </c>
      <c r="C20" s="219"/>
      <c r="D20" s="219"/>
      <c r="E20" s="18"/>
      <c r="F20" s="155"/>
      <c r="G20" s="155"/>
      <c r="H20" s="155"/>
      <c r="I20" s="155"/>
      <c r="J20" s="155"/>
      <c r="K20" s="155"/>
      <c r="L20" s="155"/>
      <c r="M20" s="155"/>
      <c r="N20" s="155"/>
      <c r="O20" s="19">
        <f t="shared" si="0"/>
        <v>0</v>
      </c>
    </row>
    <row r="21" spans="1:15" ht="20.100000000000001" customHeight="1" x14ac:dyDescent="0.3">
      <c r="B21" s="69" t="s">
        <v>57</v>
      </c>
      <c r="C21" s="70"/>
      <c r="D21" s="70"/>
      <c r="E21" s="18"/>
      <c r="F21" s="155"/>
      <c r="G21" s="155"/>
      <c r="H21" s="155"/>
      <c r="I21" s="155"/>
      <c r="J21" s="155"/>
      <c r="K21" s="155"/>
      <c r="L21" s="155"/>
      <c r="M21" s="155"/>
      <c r="N21" s="155"/>
      <c r="O21" s="19">
        <f t="shared" si="0"/>
        <v>0</v>
      </c>
    </row>
    <row r="22" spans="1:15" ht="24" customHeight="1" x14ac:dyDescent="0.3">
      <c r="B22" s="226" t="s">
        <v>157</v>
      </c>
      <c r="C22" s="227"/>
      <c r="D22" s="227"/>
      <c r="E22" s="71"/>
      <c r="F22" s="155"/>
      <c r="G22" s="155"/>
      <c r="H22" s="155"/>
      <c r="I22" s="155"/>
      <c r="J22" s="155"/>
      <c r="K22" s="155"/>
      <c r="L22" s="155"/>
      <c r="M22" s="155"/>
      <c r="N22" s="155"/>
      <c r="O22" s="19">
        <f t="shared" si="0"/>
        <v>0</v>
      </c>
    </row>
    <row r="23" spans="1:15" ht="14.25" customHeight="1" x14ac:dyDescent="0.3">
      <c r="M23" s="1" t="s">
        <v>161</v>
      </c>
      <c r="O23" s="1">
        <f>MAX(J3:J11)</f>
        <v>0</v>
      </c>
    </row>
    <row r="24" spans="1:15" ht="15.75" customHeight="1" thickBot="1" x14ac:dyDescent="0.35">
      <c r="B24" s="22" t="s">
        <v>59</v>
      </c>
      <c r="C24" s="3"/>
      <c r="D24" s="3"/>
      <c r="E24" s="3"/>
      <c r="F24" s="3"/>
      <c r="G24" s="3"/>
      <c r="H24" s="23"/>
      <c r="N24" s="24" t="s">
        <v>60</v>
      </c>
      <c r="O24" s="19">
        <f>SUM(O15:O22)</f>
        <v>0</v>
      </c>
    </row>
    <row r="25" spans="1:15" ht="18" customHeight="1" thickBot="1" x14ac:dyDescent="0.35">
      <c r="B25" s="25"/>
      <c r="H25" s="26"/>
      <c r="M25" s="24"/>
      <c r="N25" s="24" t="s">
        <v>162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67</v>
      </c>
      <c r="O27" s="29"/>
    </row>
    <row r="28" spans="1:15" ht="9.75" customHeight="1" thickBot="1" x14ac:dyDescent="0.35"/>
    <row r="29" spans="1:15" ht="22.5" customHeight="1" thickBot="1" x14ac:dyDescent="0.35">
      <c r="F29" s="38"/>
      <c r="H29" s="33"/>
      <c r="L29" s="72" t="s">
        <v>68</v>
      </c>
      <c r="M29" s="73"/>
      <c r="N29" s="74"/>
      <c r="O29" s="37">
        <f>ROUND(+O25/8,3)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>
      <c r="A32" s="2" t="s">
        <v>36</v>
      </c>
      <c r="B32" s="40"/>
      <c r="C32" s="40"/>
      <c r="D32" s="40"/>
      <c r="E32" s="40"/>
      <c r="F32" s="38"/>
      <c r="H32" s="2" t="s">
        <v>37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3">
    <mergeCell ref="C5:F5"/>
    <mergeCell ref="C6:F6"/>
    <mergeCell ref="A15:A16"/>
    <mergeCell ref="B15:D15"/>
    <mergeCell ref="B16:D16"/>
    <mergeCell ref="C8:F8"/>
    <mergeCell ref="C10:F10"/>
    <mergeCell ref="C9:F9"/>
    <mergeCell ref="B19:D19"/>
    <mergeCell ref="B20:D20"/>
    <mergeCell ref="B22:D22"/>
    <mergeCell ref="B17:D17"/>
    <mergeCell ref="B18:D18"/>
  </mergeCells>
  <pageMargins left="0.78740157480314965" right="0.15748031496062992" top="0.98425196850393704" bottom="0.39370078740157483" header="0.43307086614173229" footer="0.19685039370078741"/>
  <pageSetup paperSize="9" scale="84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6"/>
  <sheetViews>
    <sheetView showZeros="0" view="pageLayout" topLeftCell="A21" zoomScaleNormal="100" workbookViewId="0">
      <selection activeCell="L6" sqref="L6:O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1" ht="6" customHeight="1" thickBot="1" x14ac:dyDescent="0.35"/>
    <row r="2" spans="1:21" ht="24" customHeight="1" thickBot="1" x14ac:dyDescent="0.4">
      <c r="A2" s="7" t="s">
        <v>119</v>
      </c>
      <c r="K2" s="1" t="s">
        <v>22</v>
      </c>
      <c r="Q2" s="9"/>
      <c r="R2" s="13" t="s">
        <v>97</v>
      </c>
      <c r="S2" s="10"/>
      <c r="T2" s="11"/>
      <c r="U2" s="11"/>
    </row>
    <row r="3" spans="1:21" ht="24" customHeight="1" thickBot="1" x14ac:dyDescent="0.35">
      <c r="A3" s="4" t="s">
        <v>143</v>
      </c>
      <c r="J3" s="248" t="str">
        <f>IF(L3&lt;&gt;0,J2+1,"0")</f>
        <v>0</v>
      </c>
      <c r="K3" s="2" t="s">
        <v>0</v>
      </c>
      <c r="L3" s="173"/>
      <c r="M3" s="173"/>
      <c r="N3" s="173"/>
      <c r="O3" s="173"/>
      <c r="Q3" s="9"/>
      <c r="R3" s="13" t="s">
        <v>98</v>
      </c>
      <c r="S3" s="10"/>
      <c r="T3" s="11"/>
      <c r="U3" s="11"/>
    </row>
    <row r="4" spans="1:21" ht="24" customHeight="1" thickBot="1" x14ac:dyDescent="0.35">
      <c r="A4" s="2" t="s">
        <v>18</v>
      </c>
      <c r="B4" s="2"/>
      <c r="C4" s="152"/>
      <c r="D4" s="8"/>
      <c r="E4" s="8"/>
      <c r="F4" s="8"/>
      <c r="J4" s="245" t="str">
        <f t="shared" ref="J4:J11" si="0">IF(L4&lt;&gt;0,J3+1,"0")</f>
        <v>0</v>
      </c>
      <c r="K4" s="12" t="s">
        <v>1</v>
      </c>
      <c r="L4" s="172"/>
      <c r="M4" s="172"/>
      <c r="N4" s="172"/>
      <c r="O4" s="172"/>
      <c r="Q4" s="9"/>
      <c r="R4" s="13" t="s">
        <v>88</v>
      </c>
      <c r="S4" s="10"/>
      <c r="T4" s="11"/>
      <c r="U4" s="164"/>
    </row>
    <row r="5" spans="1:21" ht="24" customHeight="1" thickBot="1" x14ac:dyDescent="0.35">
      <c r="A5" s="12" t="s">
        <v>19</v>
      </c>
      <c r="B5" s="12"/>
      <c r="C5" s="172"/>
      <c r="D5" s="172"/>
      <c r="E5" s="172"/>
      <c r="F5" s="172"/>
      <c r="J5" s="245" t="str">
        <f t="shared" si="0"/>
        <v>0</v>
      </c>
      <c r="K5" s="12" t="s">
        <v>2</v>
      </c>
      <c r="L5" s="172"/>
      <c r="M5" s="178"/>
      <c r="N5" s="178"/>
      <c r="O5" s="178"/>
      <c r="Q5" s="9"/>
      <c r="R5" s="13" t="s">
        <v>17</v>
      </c>
      <c r="S5" s="130"/>
      <c r="T5" s="11"/>
      <c r="U5" s="11"/>
    </row>
    <row r="6" spans="1:21" ht="19.5" customHeight="1" x14ac:dyDescent="0.3">
      <c r="A6" s="12" t="s">
        <v>20</v>
      </c>
      <c r="B6" s="12"/>
      <c r="C6" s="172"/>
      <c r="D6" s="172"/>
      <c r="E6" s="172"/>
      <c r="F6" s="172"/>
      <c r="J6" s="245" t="str">
        <f t="shared" si="0"/>
        <v>0</v>
      </c>
      <c r="K6" s="12" t="s">
        <v>3</v>
      </c>
      <c r="L6" s="172"/>
      <c r="M6" s="178"/>
      <c r="N6" s="178"/>
      <c r="O6" s="178"/>
    </row>
    <row r="7" spans="1:21" ht="17.100000000000001" customHeight="1" x14ac:dyDescent="0.3">
      <c r="A7" s="12" t="s">
        <v>96</v>
      </c>
      <c r="B7" s="12"/>
      <c r="C7" s="93"/>
      <c r="D7" s="93"/>
      <c r="E7" s="93"/>
      <c r="F7" s="93"/>
      <c r="J7" s="245" t="str">
        <f t="shared" si="0"/>
        <v>0</v>
      </c>
      <c r="K7" s="12" t="s">
        <v>4</v>
      </c>
      <c r="L7" s="172"/>
      <c r="M7" s="178"/>
      <c r="N7" s="178"/>
      <c r="O7" s="178"/>
    </row>
    <row r="8" spans="1:21" ht="17.100000000000001" customHeight="1" x14ac:dyDescent="0.3">
      <c r="A8" s="2" t="s">
        <v>6</v>
      </c>
      <c r="B8" s="2"/>
      <c r="C8" s="173"/>
      <c r="D8" s="173"/>
      <c r="E8" s="173"/>
      <c r="F8" s="173"/>
      <c r="J8" s="245" t="str">
        <f t="shared" si="0"/>
        <v>0</v>
      </c>
      <c r="K8" s="12" t="s">
        <v>5</v>
      </c>
      <c r="L8" s="172"/>
      <c r="M8" s="178"/>
      <c r="N8" s="178"/>
      <c r="O8" s="178"/>
    </row>
    <row r="9" spans="1:21" ht="17.100000000000001" customHeight="1" x14ac:dyDescent="0.3">
      <c r="A9" s="12" t="s">
        <v>21</v>
      </c>
      <c r="B9" s="12"/>
      <c r="C9" s="172"/>
      <c r="D9" s="172"/>
      <c r="E9" s="172"/>
      <c r="F9" s="172"/>
      <c r="J9" s="245" t="str">
        <f t="shared" si="0"/>
        <v>0</v>
      </c>
      <c r="K9" s="169" t="s">
        <v>158</v>
      </c>
      <c r="L9" s="172"/>
      <c r="M9" s="178"/>
      <c r="N9" s="178"/>
      <c r="O9" s="178"/>
    </row>
    <row r="10" spans="1:21" ht="17.100000000000001" customHeight="1" x14ac:dyDescent="0.3">
      <c r="A10" s="12" t="s">
        <v>94</v>
      </c>
      <c r="B10" s="12"/>
      <c r="C10" s="172"/>
      <c r="D10" s="172"/>
      <c r="E10" s="172"/>
      <c r="F10" s="172"/>
      <c r="J10" s="245" t="str">
        <f t="shared" si="0"/>
        <v>0</v>
      </c>
      <c r="K10" s="169" t="s">
        <v>159</v>
      </c>
      <c r="L10" s="172"/>
      <c r="M10" s="178"/>
      <c r="N10" s="178"/>
      <c r="O10" s="178"/>
    </row>
    <row r="11" spans="1:21" ht="17.100000000000001" customHeight="1" x14ac:dyDescent="0.3">
      <c r="J11" s="245" t="str">
        <f t="shared" si="0"/>
        <v>0</v>
      </c>
      <c r="K11" s="169" t="s">
        <v>160</v>
      </c>
      <c r="L11" s="172"/>
      <c r="M11" s="178"/>
      <c r="N11" s="178"/>
      <c r="O11" s="178"/>
    </row>
    <row r="12" spans="1:21" ht="17.100000000000001" customHeight="1" x14ac:dyDescent="0.3">
      <c r="C12" s="14"/>
    </row>
    <row r="13" spans="1:21" ht="17.100000000000001" customHeight="1" x14ac:dyDescent="0.3">
      <c r="H13" s="3"/>
      <c r="I13" s="3"/>
      <c r="J13" s="3"/>
      <c r="K13" s="3"/>
      <c r="L13" s="3"/>
    </row>
    <row r="14" spans="1:21" ht="21.75" customHeight="1" x14ac:dyDescent="0.3">
      <c r="A14" s="15"/>
      <c r="B14" s="16"/>
    </row>
    <row r="15" spans="1:21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>
        <v>7</v>
      </c>
      <c r="M15" s="17">
        <v>8</v>
      </c>
      <c r="N15" s="17">
        <v>9</v>
      </c>
      <c r="O15" s="17" t="s">
        <v>35</v>
      </c>
    </row>
    <row r="16" spans="1:21" ht="20.100000000000001" customHeight="1" x14ac:dyDescent="0.3">
      <c r="A16" s="217"/>
      <c r="B16" s="218" t="s">
        <v>54</v>
      </c>
      <c r="C16" s="219"/>
      <c r="D16" s="219"/>
      <c r="E16" s="18"/>
      <c r="F16" s="155"/>
      <c r="G16" s="155"/>
      <c r="H16" s="155"/>
      <c r="I16" s="155"/>
      <c r="J16" s="155"/>
      <c r="K16" s="155"/>
      <c r="L16" s="155"/>
      <c r="M16" s="155"/>
      <c r="N16" s="155"/>
      <c r="O16" s="19">
        <f>SUM(F16:N16)</f>
        <v>0</v>
      </c>
    </row>
    <row r="17" spans="1:15" ht="20.100000000000001" customHeight="1" x14ac:dyDescent="0.3">
      <c r="A17" s="217"/>
      <c r="B17" s="220" t="s">
        <v>55</v>
      </c>
      <c r="C17" s="219"/>
      <c r="D17" s="219"/>
      <c r="E17" s="18"/>
      <c r="F17" s="155"/>
      <c r="G17" s="155"/>
      <c r="H17" s="155"/>
      <c r="I17" s="155"/>
      <c r="J17" s="155"/>
      <c r="K17" s="155"/>
      <c r="L17" s="155"/>
      <c r="M17" s="155"/>
      <c r="N17" s="155"/>
      <c r="O17" s="19">
        <f t="shared" ref="O17:O22" si="1">SUM(F17:N17)</f>
        <v>0</v>
      </c>
    </row>
    <row r="18" spans="1:15" ht="20.100000000000001" customHeight="1" x14ac:dyDescent="0.3">
      <c r="B18" s="220" t="s">
        <v>56</v>
      </c>
      <c r="C18" s="219"/>
      <c r="D18" s="219"/>
      <c r="E18" s="18"/>
      <c r="F18" s="155"/>
      <c r="G18" s="155"/>
      <c r="H18" s="155"/>
      <c r="I18" s="155"/>
      <c r="J18" s="155"/>
      <c r="K18" s="155"/>
      <c r="L18" s="155"/>
      <c r="M18" s="155"/>
      <c r="N18" s="155"/>
      <c r="O18" s="19">
        <f t="shared" si="1"/>
        <v>0</v>
      </c>
    </row>
    <row r="19" spans="1:15" ht="20.100000000000001" customHeight="1" x14ac:dyDescent="0.3">
      <c r="B19" s="228" t="s">
        <v>57</v>
      </c>
      <c r="C19" s="219"/>
      <c r="D19" s="219"/>
      <c r="E19" s="18"/>
      <c r="F19" s="155"/>
      <c r="G19" s="155"/>
      <c r="H19" s="155"/>
      <c r="I19" s="155"/>
      <c r="J19" s="155"/>
      <c r="K19" s="155"/>
      <c r="L19" s="155"/>
      <c r="M19" s="155"/>
      <c r="N19" s="155"/>
      <c r="O19" s="19">
        <f t="shared" si="1"/>
        <v>0</v>
      </c>
    </row>
    <row r="20" spans="1:15" ht="20.100000000000001" customHeight="1" x14ac:dyDescent="0.3">
      <c r="B20" s="220" t="s">
        <v>146</v>
      </c>
      <c r="C20" s="219"/>
      <c r="D20" s="219"/>
      <c r="E20" s="229"/>
      <c r="F20" s="155"/>
      <c r="G20" s="155"/>
      <c r="H20" s="155"/>
      <c r="I20" s="155"/>
      <c r="J20" s="155"/>
      <c r="K20" s="155"/>
      <c r="L20" s="155"/>
      <c r="M20" s="155"/>
      <c r="N20" s="155"/>
      <c r="O20" s="19">
        <f t="shared" si="1"/>
        <v>0</v>
      </c>
    </row>
    <row r="21" spans="1:15" ht="20.100000000000001" customHeight="1" x14ac:dyDescent="0.3">
      <c r="B21" s="220" t="s">
        <v>58</v>
      </c>
      <c r="C21" s="219"/>
      <c r="D21" s="219"/>
      <c r="E21" s="18"/>
      <c r="F21" s="155"/>
      <c r="G21" s="155"/>
      <c r="H21" s="155"/>
      <c r="I21" s="155"/>
      <c r="J21" s="155"/>
      <c r="K21" s="155"/>
      <c r="L21" s="155"/>
      <c r="M21" s="155"/>
      <c r="N21" s="155"/>
      <c r="O21" s="19">
        <f t="shared" si="1"/>
        <v>0</v>
      </c>
    </row>
    <row r="22" spans="1:15" ht="20.100000000000001" customHeight="1" x14ac:dyDescent="0.3">
      <c r="B22" s="221" t="s">
        <v>147</v>
      </c>
      <c r="C22" s="222"/>
      <c r="D22" s="222"/>
      <c r="E22" s="223"/>
      <c r="F22" s="155"/>
      <c r="G22" s="155"/>
      <c r="H22" s="155"/>
      <c r="I22" s="155"/>
      <c r="J22" s="155"/>
      <c r="K22" s="155"/>
      <c r="L22" s="155"/>
      <c r="M22" s="155"/>
      <c r="N22" s="155"/>
      <c r="O22" s="19">
        <f t="shared" si="1"/>
        <v>0</v>
      </c>
    </row>
    <row r="23" spans="1:15" ht="14.25" customHeight="1" x14ac:dyDescent="0.3">
      <c r="L23" s="21"/>
      <c r="M23" s="1" t="s">
        <v>161</v>
      </c>
      <c r="O23" s="1">
        <f>MAX(J3:J11)</f>
        <v>0</v>
      </c>
    </row>
    <row r="24" spans="1:15" ht="15.75" customHeight="1" thickBot="1" x14ac:dyDescent="0.35">
      <c r="B24" s="22" t="s">
        <v>59</v>
      </c>
      <c r="C24" s="3"/>
      <c r="D24" s="3"/>
      <c r="E24" s="3"/>
      <c r="F24" s="3"/>
      <c r="G24" s="3"/>
      <c r="H24" s="23"/>
      <c r="N24" s="24" t="s">
        <v>60</v>
      </c>
      <c r="O24" s="19">
        <f>SUM(O16:O22)</f>
        <v>0</v>
      </c>
    </row>
    <row r="25" spans="1:15" ht="18" customHeight="1" thickBot="1" x14ac:dyDescent="0.35">
      <c r="B25" s="25"/>
      <c r="H25" s="26"/>
      <c r="M25" s="24"/>
      <c r="N25" s="24" t="s">
        <v>61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62</v>
      </c>
      <c r="O27" s="29"/>
    </row>
    <row r="28" spans="1:15" ht="9.75" customHeight="1" thickBot="1" x14ac:dyDescent="0.35"/>
    <row r="29" spans="1:15" ht="21.75" customHeight="1" thickBot="1" x14ac:dyDescent="0.35">
      <c r="H29" s="33"/>
      <c r="L29" s="34" t="s">
        <v>63</v>
      </c>
      <c r="M29" s="35"/>
      <c r="N29" s="36"/>
      <c r="O29" s="37">
        <f>ROUND(+O25/7,3)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/>
    <row r="33" spans="1:13" ht="18" customHeight="1" x14ac:dyDescent="0.3">
      <c r="A33" s="2" t="s">
        <v>36</v>
      </c>
      <c r="B33" s="40"/>
      <c r="C33" s="40"/>
      <c r="D33" s="40"/>
      <c r="E33" s="40"/>
      <c r="F33" s="38"/>
      <c r="H33" s="2" t="s">
        <v>37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22">
    <mergeCell ref="L4:O4"/>
    <mergeCell ref="L3:O3"/>
    <mergeCell ref="L9:O9"/>
    <mergeCell ref="L10:O10"/>
    <mergeCell ref="L11:O11"/>
    <mergeCell ref="C5:F5"/>
    <mergeCell ref="C8:F8"/>
    <mergeCell ref="A16:A17"/>
    <mergeCell ref="B16:D16"/>
    <mergeCell ref="B17:D17"/>
    <mergeCell ref="L5:O5"/>
    <mergeCell ref="C6:F6"/>
    <mergeCell ref="C10:F10"/>
    <mergeCell ref="L6:O6"/>
    <mergeCell ref="L7:O7"/>
    <mergeCell ref="C9:F9"/>
    <mergeCell ref="B21:D21"/>
    <mergeCell ref="B22:E22"/>
    <mergeCell ref="L8:O8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scale="79" orientation="landscape" r:id="rId1"/>
  <headerFooter alignWithMargins="0">
    <oddHeader>&amp;L&amp;G
&amp;C&amp;"Verdana,Normal"&amp;12PROTOKOLL FÖR LAGTÄVLAN</oddHeader>
    <oddFooter xml:space="preserve">&amp;R2020-01-06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view="pageLayout" zoomScaleNormal="100" workbookViewId="0">
      <selection activeCell="B4" sqref="B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152</v>
      </c>
      <c r="H2" s="9"/>
      <c r="I2" s="13" t="s">
        <v>97</v>
      </c>
      <c r="J2" s="10"/>
      <c r="K2" s="11"/>
      <c r="L2" s="11"/>
    </row>
    <row r="3" spans="1:12" ht="24" customHeight="1" thickBot="1" x14ac:dyDescent="0.35">
      <c r="A3" s="4" t="s">
        <v>71</v>
      </c>
      <c r="H3" s="9"/>
      <c r="I3" s="13" t="s">
        <v>98</v>
      </c>
      <c r="J3" s="10"/>
      <c r="K3" s="11"/>
      <c r="L3" s="11"/>
    </row>
    <row r="4" spans="1:12" ht="24" customHeight="1" thickBot="1" x14ac:dyDescent="0.35">
      <c r="A4" s="2" t="s">
        <v>18</v>
      </c>
      <c r="B4" s="2"/>
      <c r="C4" s="152"/>
      <c r="D4" s="8"/>
      <c r="E4" s="8"/>
      <c r="F4" s="8"/>
      <c r="H4" s="9"/>
      <c r="I4" s="13" t="s">
        <v>88</v>
      </c>
      <c r="J4" s="10"/>
      <c r="K4" s="11"/>
      <c r="L4" s="164"/>
    </row>
    <row r="5" spans="1:12" ht="24" customHeight="1" thickBot="1" x14ac:dyDescent="0.35">
      <c r="A5" s="12" t="s">
        <v>19</v>
      </c>
      <c r="B5" s="12"/>
      <c r="C5" s="172"/>
      <c r="D5" s="172"/>
      <c r="E5" s="172"/>
      <c r="F5" s="172"/>
      <c r="H5" s="9"/>
      <c r="I5" s="13" t="s">
        <v>17</v>
      </c>
      <c r="J5" s="130"/>
      <c r="K5" s="11"/>
      <c r="L5" s="11"/>
    </row>
    <row r="6" spans="1:12" ht="19.5" customHeight="1" x14ac:dyDescent="0.3">
      <c r="A6" s="12" t="s">
        <v>20</v>
      </c>
      <c r="B6" s="12"/>
      <c r="C6" s="172"/>
      <c r="D6" s="172"/>
      <c r="E6" s="172"/>
      <c r="F6" s="172"/>
      <c r="H6" s="1" t="s">
        <v>22</v>
      </c>
    </row>
    <row r="7" spans="1:12" ht="17.100000000000001" customHeight="1" x14ac:dyDescent="0.3">
      <c r="A7" s="12" t="s">
        <v>96</v>
      </c>
      <c r="B7" s="12"/>
      <c r="C7" s="93"/>
      <c r="D7" s="93"/>
      <c r="E7" s="93"/>
      <c r="F7" s="93"/>
      <c r="H7" s="2" t="s">
        <v>0</v>
      </c>
      <c r="I7" s="173"/>
      <c r="J7" s="174"/>
      <c r="K7" s="174"/>
      <c r="L7" s="175"/>
    </row>
    <row r="8" spans="1:12" ht="17.100000000000001" customHeight="1" x14ac:dyDescent="0.3">
      <c r="A8" s="2" t="s">
        <v>6</v>
      </c>
      <c r="B8" s="2"/>
      <c r="C8" s="173"/>
      <c r="D8" s="173"/>
      <c r="E8" s="173"/>
      <c r="F8" s="173"/>
      <c r="H8" s="12" t="s">
        <v>1</v>
      </c>
      <c r="I8" s="172"/>
      <c r="J8" s="178"/>
      <c r="K8" s="178"/>
      <c r="L8" s="179"/>
    </row>
    <row r="9" spans="1:12" ht="17.100000000000001" customHeight="1" x14ac:dyDescent="0.3">
      <c r="A9" s="12" t="s">
        <v>21</v>
      </c>
      <c r="B9" s="12"/>
      <c r="C9" s="172"/>
      <c r="D9" s="172"/>
      <c r="E9" s="172"/>
      <c r="F9" s="172"/>
      <c r="H9" s="12" t="s">
        <v>2</v>
      </c>
      <c r="I9" s="172"/>
      <c r="J9" s="178"/>
      <c r="K9" s="178"/>
      <c r="L9" s="179"/>
    </row>
    <row r="10" spans="1:12" ht="17.100000000000001" customHeight="1" x14ac:dyDescent="0.3">
      <c r="A10" s="12" t="s">
        <v>94</v>
      </c>
      <c r="B10" s="12"/>
      <c r="C10" s="172"/>
      <c r="D10" s="172"/>
      <c r="E10" s="172"/>
      <c r="F10" s="172"/>
      <c r="H10" s="12" t="s">
        <v>3</v>
      </c>
      <c r="I10" s="172"/>
      <c r="J10" s="178"/>
      <c r="K10" s="178"/>
      <c r="L10" s="179"/>
    </row>
    <row r="11" spans="1:12" ht="17.100000000000001" customHeight="1" x14ac:dyDescent="0.3">
      <c r="H11" s="12" t="s">
        <v>4</v>
      </c>
      <c r="I11" s="172"/>
      <c r="J11" s="178"/>
      <c r="K11" s="178"/>
      <c r="L11" s="179"/>
    </row>
    <row r="12" spans="1:12" ht="17.100000000000001" customHeight="1" x14ac:dyDescent="0.3">
      <c r="H12" s="169" t="s">
        <v>5</v>
      </c>
      <c r="I12" s="172"/>
      <c r="J12" s="178"/>
      <c r="K12" s="178"/>
      <c r="L12" s="179"/>
    </row>
    <row r="13" spans="1:12" ht="17.100000000000001" customHeight="1" x14ac:dyDescent="0.3">
      <c r="H13" s="169" t="s">
        <v>158</v>
      </c>
      <c r="I13" s="172"/>
      <c r="J13" s="178"/>
      <c r="K13" s="178"/>
      <c r="L13" s="179"/>
    </row>
    <row r="14" spans="1:12" ht="17.100000000000001" customHeight="1" x14ac:dyDescent="0.3">
      <c r="H14" s="169" t="s">
        <v>159</v>
      </c>
      <c r="I14" s="172"/>
      <c r="J14" s="178"/>
      <c r="K14" s="178"/>
      <c r="L14" s="179"/>
    </row>
    <row r="15" spans="1:12" ht="17.100000000000001" customHeight="1" x14ac:dyDescent="0.3">
      <c r="H15" s="12" t="s">
        <v>160</v>
      </c>
      <c r="I15" s="172"/>
      <c r="J15" s="178"/>
      <c r="K15" s="178"/>
      <c r="L15" s="179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5" t="s">
        <v>53</v>
      </c>
      <c r="B17" s="3"/>
      <c r="C17" s="3"/>
      <c r="D17" s="3"/>
      <c r="E17" s="3"/>
      <c r="F17" s="3"/>
      <c r="G17" s="3"/>
      <c r="H17" s="3"/>
      <c r="I17" s="3"/>
      <c r="J17" s="3"/>
      <c r="K17" s="76"/>
      <c r="L17" s="77"/>
    </row>
    <row r="18" spans="1:12" ht="18" customHeight="1" x14ac:dyDescent="0.3">
      <c r="A18" s="25"/>
      <c r="K18" s="24"/>
      <c r="L18" s="78"/>
    </row>
    <row r="19" spans="1:12" ht="39" customHeight="1" x14ac:dyDescent="0.3">
      <c r="A19" s="25"/>
      <c r="L19" s="26"/>
    </row>
    <row r="20" spans="1:12" ht="18" customHeight="1" x14ac:dyDescent="0.3">
      <c r="A20" s="131" t="s">
        <v>69</v>
      </c>
      <c r="B20" s="132"/>
      <c r="C20" s="92"/>
      <c r="D20" s="12"/>
      <c r="E20" s="12"/>
      <c r="F20" s="12"/>
      <c r="G20" s="12"/>
      <c r="H20" s="12"/>
      <c r="I20" s="12"/>
      <c r="J20" s="12"/>
      <c r="K20" s="133"/>
      <c r="L20" s="134"/>
    </row>
    <row r="21" spans="1:12" ht="19.5" customHeight="1" x14ac:dyDescent="0.35">
      <c r="A21" s="7" t="s">
        <v>73</v>
      </c>
    </row>
    <row r="22" spans="1:12" ht="15" customHeight="1" x14ac:dyDescent="0.3">
      <c r="G22" s="26"/>
      <c r="H22" s="124" t="s">
        <v>84</v>
      </c>
      <c r="I22" s="79"/>
      <c r="K22" s="17" t="s">
        <v>85</v>
      </c>
    </row>
    <row r="23" spans="1:12" ht="15" customHeight="1" x14ac:dyDescent="0.3">
      <c r="B23" s="112" t="s">
        <v>80</v>
      </c>
      <c r="C23" s="69"/>
      <c r="D23" s="84"/>
      <c r="E23" s="156"/>
      <c r="F23" s="113">
        <v>0.5</v>
      </c>
      <c r="G23" s="125"/>
      <c r="H23" s="156"/>
      <c r="I23" s="115"/>
      <c r="J23" s="116"/>
      <c r="K23" s="117">
        <f>F23*H23</f>
        <v>0</v>
      </c>
    </row>
    <row r="24" spans="1:12" ht="15" customHeight="1" x14ac:dyDescent="0.3">
      <c r="B24" s="112" t="s">
        <v>81</v>
      </c>
      <c r="C24" s="69"/>
      <c r="D24" s="84"/>
      <c r="E24" s="156"/>
      <c r="F24" s="113">
        <v>0.3</v>
      </c>
      <c r="G24" s="125"/>
      <c r="H24" s="156"/>
      <c r="I24" s="115"/>
      <c r="J24" s="116"/>
      <c r="K24" s="117">
        <f>F24*H24</f>
        <v>0</v>
      </c>
    </row>
    <row r="25" spans="1:12" ht="15" customHeight="1" x14ac:dyDescent="0.3">
      <c r="B25" s="112" t="s">
        <v>82</v>
      </c>
      <c r="C25" s="69"/>
      <c r="D25" s="84"/>
      <c r="E25" s="156"/>
      <c r="F25" s="113">
        <v>0.1</v>
      </c>
      <c r="G25" s="125"/>
      <c r="H25" s="156"/>
      <c r="I25" s="115"/>
      <c r="J25" s="116"/>
      <c r="K25" s="117">
        <f>F25*H25</f>
        <v>0</v>
      </c>
    </row>
    <row r="26" spans="1:12" ht="12.75" thickBot="1" x14ac:dyDescent="0.35">
      <c r="B26" s="69" t="s">
        <v>83</v>
      </c>
      <c r="C26" s="70"/>
      <c r="D26" s="70"/>
      <c r="E26" s="85">
        <f>SUM(E23:E25)</f>
        <v>0</v>
      </c>
      <c r="F26" s="116"/>
      <c r="G26" s="21"/>
      <c r="H26" s="21"/>
      <c r="I26" s="21"/>
      <c r="J26" s="21"/>
      <c r="K26" s="21"/>
    </row>
    <row r="27" spans="1:12" ht="21" customHeight="1" thickBot="1" x14ac:dyDescent="0.4">
      <c r="G27" s="95" t="s">
        <v>86</v>
      </c>
      <c r="H27" s="10"/>
      <c r="I27" s="10"/>
      <c r="J27" s="126"/>
      <c r="K27" s="127">
        <f>IF(SUM(K23:K26)&gt;10,10,SUM(K23:K26))</f>
        <v>0</v>
      </c>
      <c r="L27" s="98">
        <v>0.3</v>
      </c>
    </row>
    <row r="28" spans="1:12" ht="23.25" customHeight="1" x14ac:dyDescent="0.3">
      <c r="A28" s="4" t="s">
        <v>74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1"/>
      <c r="I29" s="79"/>
      <c r="J29" s="82"/>
      <c r="K29" s="83"/>
    </row>
    <row r="30" spans="1:12" ht="15" customHeight="1" x14ac:dyDescent="0.3">
      <c r="B30" s="69" t="s">
        <v>76</v>
      </c>
      <c r="C30" s="70"/>
      <c r="D30" s="84"/>
      <c r="E30" s="156"/>
      <c r="F30" s="69" t="s">
        <v>79</v>
      </c>
      <c r="G30" s="84"/>
      <c r="H30" s="86">
        <f>E26</f>
        <v>0</v>
      </c>
      <c r="I30" s="87">
        <f>IFERROR(E30/H30,10)</f>
        <v>10</v>
      </c>
      <c r="J30" s="82"/>
      <c r="K30" s="88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1"/>
      <c r="I31" s="79"/>
      <c r="J31" s="82"/>
      <c r="K31" s="83"/>
    </row>
    <row r="32" spans="1:12" x14ac:dyDescent="0.3">
      <c r="I32" s="89"/>
      <c r="J32" s="90"/>
      <c r="K32" s="91"/>
    </row>
    <row r="33" spans="1:12" ht="15" customHeight="1" x14ac:dyDescent="0.3">
      <c r="E33" s="92" t="s">
        <v>69</v>
      </c>
      <c r="F33" s="12"/>
      <c r="G33" s="12"/>
      <c r="H33" s="12"/>
      <c r="I33" s="93"/>
      <c r="J33" s="94"/>
      <c r="K33" s="157"/>
    </row>
    <row r="34" spans="1:12" ht="7.5" customHeight="1" thickBot="1" x14ac:dyDescent="0.35">
      <c r="K34" s="91"/>
      <c r="L34" s="80"/>
    </row>
    <row r="35" spans="1:12" ht="20.25" customHeight="1" thickBot="1" x14ac:dyDescent="0.35">
      <c r="G35" s="95" t="s">
        <v>77</v>
      </c>
      <c r="H35" s="10"/>
      <c r="I35" s="10"/>
      <c r="J35" s="96"/>
      <c r="K35" s="97">
        <f>K30-K33</f>
        <v>0</v>
      </c>
      <c r="L35" s="98">
        <v>0.7</v>
      </c>
    </row>
    <row r="36" spans="1:12" ht="11.25" customHeight="1" thickBot="1" x14ac:dyDescent="0.35"/>
    <row r="37" spans="1:12" ht="20.25" customHeight="1" thickBot="1" x14ac:dyDescent="0.35">
      <c r="I37" s="72" t="s">
        <v>78</v>
      </c>
      <c r="J37" s="99"/>
      <c r="K37" s="99"/>
      <c r="L37" s="128">
        <f>ROUND(K27*0.3 + K35*0.7,3)</f>
        <v>0</v>
      </c>
    </row>
    <row r="38" spans="1:12" x14ac:dyDescent="0.3">
      <c r="L38" s="129"/>
    </row>
    <row r="39" spans="1:12" x14ac:dyDescent="0.3">
      <c r="L39" s="129"/>
    </row>
    <row r="40" spans="1:12" x14ac:dyDescent="0.3">
      <c r="L40" s="129"/>
    </row>
    <row r="45" spans="1:12" x14ac:dyDescent="0.3">
      <c r="A45" s="2" t="s">
        <v>36</v>
      </c>
      <c r="B45" s="40"/>
      <c r="C45" s="40"/>
      <c r="D45" s="40"/>
      <c r="E45" s="40"/>
      <c r="H45" s="2" t="s">
        <v>37</v>
      </c>
      <c r="I45" s="2"/>
      <c r="J45" s="2"/>
      <c r="K45" s="2"/>
      <c r="L45" s="2"/>
    </row>
  </sheetData>
  <mergeCells count="14">
    <mergeCell ref="C10:F10"/>
    <mergeCell ref="I10:L10"/>
    <mergeCell ref="I11:L11"/>
    <mergeCell ref="I15:L15"/>
    <mergeCell ref="C5:F5"/>
    <mergeCell ref="C6:F6"/>
    <mergeCell ref="I7:L7"/>
    <mergeCell ref="C8:F8"/>
    <mergeCell ref="I8:L8"/>
    <mergeCell ref="C9:F9"/>
    <mergeCell ref="I9:L9"/>
    <mergeCell ref="I14:L14"/>
    <mergeCell ref="I12:L12"/>
    <mergeCell ref="I13:L13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5"/>
  <sheetViews>
    <sheetView showZeros="0" view="pageLayout" zoomScaleNormal="100" workbookViewId="0">
      <selection activeCell="H16" sqref="H1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144</v>
      </c>
      <c r="H2" s="9"/>
      <c r="I2" s="13" t="s">
        <v>97</v>
      </c>
      <c r="J2" s="10"/>
      <c r="K2" s="11"/>
      <c r="L2" s="11"/>
    </row>
    <row r="3" spans="1:12" ht="24" customHeight="1" thickBot="1" x14ac:dyDescent="0.35">
      <c r="A3" s="4" t="s">
        <v>71</v>
      </c>
      <c r="H3" s="9"/>
      <c r="I3" s="13" t="s">
        <v>98</v>
      </c>
      <c r="J3" s="10"/>
      <c r="K3" s="11"/>
      <c r="L3" s="11"/>
    </row>
    <row r="4" spans="1:12" ht="24" customHeight="1" thickBot="1" x14ac:dyDescent="0.35">
      <c r="A4" s="2" t="s">
        <v>18</v>
      </c>
      <c r="B4" s="2"/>
      <c r="C4" s="152"/>
      <c r="D4" s="8"/>
      <c r="E4" s="8"/>
      <c r="F4" s="8"/>
      <c r="H4" s="9"/>
      <c r="I4" s="13" t="s">
        <v>88</v>
      </c>
      <c r="J4" s="10"/>
      <c r="K4" s="11"/>
      <c r="L4" s="164"/>
    </row>
    <row r="5" spans="1:12" ht="24" customHeight="1" thickBot="1" x14ac:dyDescent="0.35">
      <c r="A5" s="12" t="s">
        <v>19</v>
      </c>
      <c r="B5" s="12"/>
      <c r="C5" s="172"/>
      <c r="D5" s="172"/>
      <c r="E5" s="172"/>
      <c r="F5" s="172"/>
      <c r="H5" s="9"/>
      <c r="I5" s="13" t="s">
        <v>17</v>
      </c>
      <c r="J5" s="130"/>
      <c r="K5" s="11"/>
      <c r="L5" s="11"/>
    </row>
    <row r="6" spans="1:12" ht="19.5" customHeight="1" x14ac:dyDescent="0.3">
      <c r="A6" s="12" t="s">
        <v>20</v>
      </c>
      <c r="B6" s="12"/>
      <c r="C6" s="172"/>
      <c r="D6" s="172"/>
      <c r="E6" s="172"/>
      <c r="F6" s="172"/>
      <c r="H6" s="1" t="s">
        <v>22</v>
      </c>
    </row>
    <row r="7" spans="1:12" ht="17.100000000000001" customHeight="1" x14ac:dyDescent="0.3">
      <c r="A7" s="12" t="s">
        <v>96</v>
      </c>
      <c r="B7" s="12"/>
      <c r="C7" s="93"/>
      <c r="D7" s="93"/>
      <c r="E7" s="93"/>
      <c r="F7" s="93"/>
      <c r="H7" s="2" t="s">
        <v>0</v>
      </c>
      <c r="I7" s="173"/>
      <c r="J7" s="174"/>
      <c r="K7" s="174"/>
      <c r="L7" s="175"/>
    </row>
    <row r="8" spans="1:12" ht="17.100000000000001" customHeight="1" x14ac:dyDescent="0.3">
      <c r="A8" s="2" t="s">
        <v>6</v>
      </c>
      <c r="B8" s="2"/>
      <c r="C8" s="173"/>
      <c r="D8" s="173"/>
      <c r="E8" s="173"/>
      <c r="F8" s="173"/>
      <c r="H8" s="12" t="s">
        <v>1</v>
      </c>
      <c r="I8" s="172"/>
      <c r="J8" s="178"/>
      <c r="K8" s="178"/>
      <c r="L8" s="179"/>
    </row>
    <row r="9" spans="1:12" ht="17.100000000000001" customHeight="1" x14ac:dyDescent="0.3">
      <c r="A9" s="12" t="s">
        <v>21</v>
      </c>
      <c r="B9" s="12"/>
      <c r="C9" s="172"/>
      <c r="D9" s="172"/>
      <c r="E9" s="172"/>
      <c r="F9" s="172"/>
      <c r="H9" s="12" t="s">
        <v>2</v>
      </c>
      <c r="I9" s="172"/>
      <c r="J9" s="178"/>
      <c r="K9" s="178"/>
      <c r="L9" s="179"/>
    </row>
    <row r="10" spans="1:12" ht="17.100000000000001" customHeight="1" x14ac:dyDescent="0.3">
      <c r="A10" s="12" t="s">
        <v>94</v>
      </c>
      <c r="B10" s="12"/>
      <c r="C10" s="172"/>
      <c r="D10" s="172"/>
      <c r="E10" s="172"/>
      <c r="F10" s="172"/>
      <c r="H10" s="12" t="s">
        <v>3</v>
      </c>
      <c r="I10" s="172"/>
      <c r="J10" s="178"/>
      <c r="K10" s="178"/>
      <c r="L10" s="179"/>
    </row>
    <row r="11" spans="1:12" ht="17.100000000000001" customHeight="1" x14ac:dyDescent="0.3">
      <c r="H11" s="12" t="s">
        <v>4</v>
      </c>
      <c r="I11" s="172"/>
      <c r="J11" s="178"/>
      <c r="K11" s="178"/>
      <c r="L11" s="179"/>
    </row>
    <row r="12" spans="1:12" ht="17.100000000000001" customHeight="1" x14ac:dyDescent="0.3">
      <c r="H12" s="169" t="s">
        <v>5</v>
      </c>
      <c r="I12" s="168"/>
      <c r="J12" s="169"/>
      <c r="K12" s="169"/>
      <c r="L12" s="170"/>
    </row>
    <row r="13" spans="1:12" ht="17.100000000000001" customHeight="1" x14ac:dyDescent="0.3">
      <c r="H13" s="169" t="s">
        <v>158</v>
      </c>
      <c r="I13" s="168"/>
      <c r="J13" s="169"/>
      <c r="K13" s="169"/>
      <c r="L13" s="170"/>
    </row>
    <row r="14" spans="1:12" ht="17.100000000000001" customHeight="1" x14ac:dyDescent="0.3">
      <c r="H14" s="169" t="s">
        <v>159</v>
      </c>
      <c r="I14" s="168"/>
      <c r="J14" s="169"/>
      <c r="K14" s="169"/>
      <c r="L14" s="170"/>
    </row>
    <row r="15" spans="1:12" ht="17.100000000000001" customHeight="1" x14ac:dyDescent="0.3">
      <c r="H15" s="169" t="s">
        <v>160</v>
      </c>
      <c r="I15" s="168"/>
      <c r="J15" s="169"/>
      <c r="K15" s="169"/>
      <c r="L15" s="170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5" t="s">
        <v>53</v>
      </c>
      <c r="B17" s="3"/>
      <c r="C17" s="3"/>
      <c r="D17" s="3"/>
      <c r="E17" s="3"/>
      <c r="F17" s="3"/>
      <c r="G17" s="3"/>
      <c r="H17" s="3"/>
      <c r="I17" s="3"/>
      <c r="J17" s="3"/>
      <c r="K17" s="76"/>
      <c r="L17" s="77"/>
    </row>
    <row r="18" spans="1:12" ht="18" customHeight="1" x14ac:dyDescent="0.3">
      <c r="A18" s="25"/>
      <c r="K18" s="24"/>
      <c r="L18" s="78"/>
    </row>
    <row r="19" spans="1:12" ht="39" customHeight="1" x14ac:dyDescent="0.3">
      <c r="A19" s="25"/>
      <c r="L19" s="26"/>
    </row>
    <row r="20" spans="1:12" ht="18" customHeight="1" x14ac:dyDescent="0.3">
      <c r="A20" s="131" t="s">
        <v>69</v>
      </c>
      <c r="B20" s="132"/>
      <c r="C20" s="92"/>
      <c r="D20" s="12"/>
      <c r="E20" s="12"/>
      <c r="F20" s="12"/>
      <c r="G20" s="12"/>
      <c r="H20" s="12"/>
      <c r="I20" s="12"/>
      <c r="J20" s="12"/>
      <c r="K20" s="133"/>
      <c r="L20" s="134"/>
    </row>
    <row r="21" spans="1:12" ht="19.5" customHeight="1" x14ac:dyDescent="0.35">
      <c r="A21" s="7" t="s">
        <v>73</v>
      </c>
    </row>
    <row r="22" spans="1:12" ht="15" customHeight="1" x14ac:dyDescent="0.3">
      <c r="G22" s="26"/>
      <c r="H22" s="124" t="s">
        <v>84</v>
      </c>
      <c r="I22" s="79"/>
      <c r="K22" s="17" t="s">
        <v>85</v>
      </c>
    </row>
    <row r="23" spans="1:12" ht="15" customHeight="1" x14ac:dyDescent="0.3">
      <c r="B23" s="112" t="s">
        <v>80</v>
      </c>
      <c r="C23" s="69"/>
      <c r="D23" s="84"/>
      <c r="E23" s="156"/>
      <c r="F23" s="113">
        <v>0.5</v>
      </c>
      <c r="G23" s="125"/>
      <c r="H23" s="156"/>
      <c r="I23" s="115"/>
      <c r="J23" s="116"/>
      <c r="K23" s="117">
        <f>F23*H23</f>
        <v>0</v>
      </c>
    </row>
    <row r="24" spans="1:12" ht="15" customHeight="1" x14ac:dyDescent="0.3">
      <c r="B24" s="112" t="s">
        <v>81</v>
      </c>
      <c r="C24" s="69"/>
      <c r="D24" s="84"/>
      <c r="E24" s="156"/>
      <c r="F24" s="113">
        <v>0.3</v>
      </c>
      <c r="G24" s="125"/>
      <c r="H24" s="156"/>
      <c r="I24" s="115"/>
      <c r="J24" s="116"/>
      <c r="K24" s="117">
        <f>F24*H24</f>
        <v>0</v>
      </c>
    </row>
    <row r="25" spans="1:12" ht="15" customHeight="1" x14ac:dyDescent="0.3">
      <c r="B25" s="112" t="s">
        <v>82</v>
      </c>
      <c r="C25" s="69"/>
      <c r="D25" s="84"/>
      <c r="E25" s="156"/>
      <c r="F25" s="113">
        <v>0.1</v>
      </c>
      <c r="G25" s="125"/>
      <c r="H25" s="156"/>
      <c r="I25" s="115"/>
      <c r="J25" s="116"/>
      <c r="K25" s="117">
        <f>F25*H25</f>
        <v>0</v>
      </c>
    </row>
    <row r="26" spans="1:12" ht="12.75" thickBot="1" x14ac:dyDescent="0.35">
      <c r="B26" s="69" t="s">
        <v>83</v>
      </c>
      <c r="C26" s="70"/>
      <c r="D26" s="70"/>
      <c r="E26" s="85">
        <f>SUM(E23:E25)</f>
        <v>0</v>
      </c>
      <c r="F26" s="116"/>
      <c r="G26" s="21"/>
      <c r="H26" s="21"/>
      <c r="I26" s="21"/>
      <c r="J26" s="21"/>
      <c r="K26" s="21"/>
    </row>
    <row r="27" spans="1:12" ht="21" customHeight="1" thickBot="1" x14ac:dyDescent="0.4">
      <c r="G27" s="95" t="s">
        <v>86</v>
      </c>
      <c r="H27" s="10"/>
      <c r="I27" s="10"/>
      <c r="J27" s="126"/>
      <c r="K27" s="127">
        <f>IF(SUM(K23:K26)&gt;10,10,SUM(K23:K26))</f>
        <v>0</v>
      </c>
      <c r="L27" s="98">
        <v>0.3</v>
      </c>
    </row>
    <row r="28" spans="1:12" ht="23.25" customHeight="1" x14ac:dyDescent="0.3">
      <c r="A28" s="4" t="s">
        <v>74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1"/>
      <c r="I29" s="79"/>
      <c r="J29" s="82"/>
      <c r="K29" s="83"/>
    </row>
    <row r="30" spans="1:12" ht="15" customHeight="1" x14ac:dyDescent="0.3">
      <c r="B30" s="69" t="s">
        <v>76</v>
      </c>
      <c r="C30" s="70"/>
      <c r="D30" s="84"/>
      <c r="E30" s="156"/>
      <c r="F30" s="69" t="s">
        <v>79</v>
      </c>
      <c r="G30" s="84"/>
      <c r="H30" s="86">
        <f>E26</f>
        <v>0</v>
      </c>
      <c r="I30" s="87">
        <f>IFERROR(E30/H30,10)</f>
        <v>10</v>
      </c>
      <c r="J30" s="82"/>
      <c r="K30" s="88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1"/>
      <c r="I31" s="79"/>
      <c r="J31" s="82"/>
      <c r="K31" s="83"/>
    </row>
    <row r="32" spans="1:12" x14ac:dyDescent="0.3">
      <c r="I32" s="89"/>
      <c r="J32" s="90"/>
      <c r="K32" s="91"/>
    </row>
    <row r="33" spans="1:12" ht="15" customHeight="1" x14ac:dyDescent="0.3">
      <c r="E33" s="92" t="s">
        <v>69</v>
      </c>
      <c r="F33" s="12"/>
      <c r="G33" s="12"/>
      <c r="H33" s="12"/>
      <c r="I33" s="93"/>
      <c r="J33" s="94"/>
      <c r="K33" s="157"/>
    </row>
    <row r="34" spans="1:12" ht="7.5" customHeight="1" thickBot="1" x14ac:dyDescent="0.35">
      <c r="K34" s="91"/>
      <c r="L34" s="80"/>
    </row>
    <row r="35" spans="1:12" ht="20.25" customHeight="1" thickBot="1" x14ac:dyDescent="0.35">
      <c r="G35" s="95" t="s">
        <v>77</v>
      </c>
      <c r="H35" s="10"/>
      <c r="I35" s="10"/>
      <c r="J35" s="96"/>
      <c r="K35" s="97">
        <f>K30-K33</f>
        <v>0</v>
      </c>
      <c r="L35" s="98">
        <v>0.7</v>
      </c>
    </row>
    <row r="36" spans="1:12" ht="11.25" customHeight="1" thickBot="1" x14ac:dyDescent="0.35"/>
    <row r="37" spans="1:12" ht="20.25" customHeight="1" thickBot="1" x14ac:dyDescent="0.35">
      <c r="I37" s="72" t="s">
        <v>78</v>
      </c>
      <c r="J37" s="99"/>
      <c r="K37" s="99"/>
      <c r="L37" s="128">
        <f>ROUND(K27*0.3 + K35*0.7,3)</f>
        <v>0</v>
      </c>
    </row>
    <row r="38" spans="1:12" x14ac:dyDescent="0.3">
      <c r="L38" s="129"/>
    </row>
    <row r="39" spans="1:12" x14ac:dyDescent="0.3">
      <c r="L39" s="129"/>
    </row>
    <row r="40" spans="1:12" x14ac:dyDescent="0.3">
      <c r="L40" s="129"/>
    </row>
    <row r="45" spans="1:12" x14ac:dyDescent="0.3">
      <c r="A45" s="2" t="s">
        <v>36</v>
      </c>
      <c r="B45" s="40"/>
      <c r="C45" s="40"/>
      <c r="D45" s="40"/>
      <c r="E45" s="40"/>
      <c r="H45" s="2" t="s">
        <v>37</v>
      </c>
      <c r="I45" s="2"/>
      <c r="J45" s="2"/>
      <c r="K45" s="2"/>
      <c r="L45" s="2"/>
    </row>
  </sheetData>
  <mergeCells count="10">
    <mergeCell ref="C5:F5"/>
    <mergeCell ref="I7:L7"/>
    <mergeCell ref="I8:L8"/>
    <mergeCell ref="C6:F6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5"/>
  <sheetViews>
    <sheetView showZeros="0" view="pageLayout" zoomScaleNormal="100" workbookViewId="0">
      <selection activeCell="H16" sqref="H1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138</v>
      </c>
      <c r="H2" s="9"/>
      <c r="I2" s="13" t="s">
        <v>97</v>
      </c>
      <c r="J2" s="10"/>
      <c r="K2" s="11"/>
      <c r="L2" s="11"/>
    </row>
    <row r="3" spans="1:12" ht="24" customHeight="1" thickBot="1" x14ac:dyDescent="0.35">
      <c r="A3" s="4" t="s">
        <v>71</v>
      </c>
      <c r="H3" s="9"/>
      <c r="I3" s="13" t="s">
        <v>98</v>
      </c>
      <c r="J3" s="10"/>
      <c r="K3" s="11"/>
      <c r="L3" s="11"/>
    </row>
    <row r="4" spans="1:12" ht="24" customHeight="1" thickBot="1" x14ac:dyDescent="0.35">
      <c r="A4" s="2" t="s">
        <v>18</v>
      </c>
      <c r="B4" s="2"/>
      <c r="C4" s="152"/>
      <c r="D4" s="8"/>
      <c r="E4" s="8"/>
      <c r="F4" s="8"/>
      <c r="H4" s="9"/>
      <c r="I4" s="13" t="s">
        <v>88</v>
      </c>
      <c r="J4" s="10"/>
      <c r="K4" s="11"/>
      <c r="L4" s="164"/>
    </row>
    <row r="5" spans="1:12" ht="24" customHeight="1" thickBot="1" x14ac:dyDescent="0.35">
      <c r="A5" s="12" t="s">
        <v>19</v>
      </c>
      <c r="B5" s="12"/>
      <c r="C5" s="172"/>
      <c r="D5" s="172"/>
      <c r="E5" s="172"/>
      <c r="F5" s="172"/>
      <c r="H5" s="9"/>
      <c r="I5" s="13" t="s">
        <v>17</v>
      </c>
      <c r="J5" s="130"/>
      <c r="K5" s="11"/>
      <c r="L5" s="11"/>
    </row>
    <row r="6" spans="1:12" ht="19.5" customHeight="1" x14ac:dyDescent="0.3">
      <c r="A6" s="12" t="s">
        <v>20</v>
      </c>
      <c r="B6" s="12"/>
      <c r="C6" s="172"/>
      <c r="D6" s="172"/>
      <c r="E6" s="172"/>
      <c r="F6" s="172"/>
      <c r="H6" s="1" t="s">
        <v>22</v>
      </c>
    </row>
    <row r="7" spans="1:12" ht="17.100000000000001" customHeight="1" x14ac:dyDescent="0.3">
      <c r="A7" s="12" t="s">
        <v>96</v>
      </c>
      <c r="B7" s="12"/>
      <c r="C7" s="93"/>
      <c r="D7" s="93"/>
      <c r="E7" s="93"/>
      <c r="F7" s="93"/>
      <c r="H7" s="2" t="s">
        <v>0</v>
      </c>
      <c r="I7" s="173"/>
      <c r="J7" s="174"/>
      <c r="K7" s="174"/>
      <c r="L7" s="175"/>
    </row>
    <row r="8" spans="1:12" ht="17.100000000000001" customHeight="1" x14ac:dyDescent="0.3">
      <c r="A8" s="2" t="s">
        <v>6</v>
      </c>
      <c r="B8" s="2"/>
      <c r="C8" s="173"/>
      <c r="D8" s="173"/>
      <c r="E8" s="173"/>
      <c r="F8" s="173"/>
      <c r="H8" s="12" t="s">
        <v>1</v>
      </c>
      <c r="I8" s="172"/>
      <c r="J8" s="178"/>
      <c r="K8" s="178"/>
      <c r="L8" s="179"/>
    </row>
    <row r="9" spans="1:12" ht="17.100000000000001" customHeight="1" x14ac:dyDescent="0.3">
      <c r="A9" s="12" t="s">
        <v>21</v>
      </c>
      <c r="B9" s="12"/>
      <c r="C9" s="172"/>
      <c r="D9" s="172"/>
      <c r="E9" s="172"/>
      <c r="F9" s="172"/>
      <c r="H9" s="12" t="s">
        <v>2</v>
      </c>
      <c r="I9" s="172"/>
      <c r="J9" s="178"/>
      <c r="K9" s="178"/>
      <c r="L9" s="179"/>
    </row>
    <row r="10" spans="1:12" ht="17.100000000000001" customHeight="1" x14ac:dyDescent="0.3">
      <c r="A10" s="12" t="s">
        <v>94</v>
      </c>
      <c r="B10" s="12"/>
      <c r="C10" s="172"/>
      <c r="D10" s="172"/>
      <c r="E10" s="172"/>
      <c r="F10" s="172"/>
      <c r="H10" s="12" t="s">
        <v>3</v>
      </c>
      <c r="I10" s="172"/>
      <c r="J10" s="178"/>
      <c r="K10" s="178"/>
      <c r="L10" s="179"/>
    </row>
    <row r="11" spans="1:12" ht="17.100000000000001" customHeight="1" x14ac:dyDescent="0.3">
      <c r="H11" s="12" t="s">
        <v>4</v>
      </c>
      <c r="I11" s="172"/>
      <c r="J11" s="178"/>
      <c r="K11" s="178"/>
      <c r="L11" s="179"/>
    </row>
    <row r="12" spans="1:12" ht="17.100000000000001" customHeight="1" x14ac:dyDescent="0.3">
      <c r="H12" s="169" t="s">
        <v>5</v>
      </c>
      <c r="I12" s="172"/>
      <c r="J12" s="178"/>
      <c r="K12" s="178"/>
      <c r="L12" s="179"/>
    </row>
    <row r="13" spans="1:12" ht="17.100000000000001" customHeight="1" x14ac:dyDescent="0.3">
      <c r="H13" s="169" t="s">
        <v>158</v>
      </c>
      <c r="I13" s="172"/>
      <c r="J13" s="178"/>
      <c r="K13" s="178"/>
      <c r="L13" s="179"/>
    </row>
    <row r="14" spans="1:12" ht="17.100000000000001" customHeight="1" x14ac:dyDescent="0.3">
      <c r="H14" s="169" t="s">
        <v>159</v>
      </c>
      <c r="I14" s="172"/>
      <c r="J14" s="178"/>
      <c r="K14" s="178"/>
      <c r="L14" s="179"/>
    </row>
    <row r="15" spans="1:12" ht="17.100000000000001" customHeight="1" x14ac:dyDescent="0.3">
      <c r="H15" s="12" t="s">
        <v>160</v>
      </c>
      <c r="I15" s="172"/>
      <c r="J15" s="178"/>
      <c r="K15" s="178"/>
      <c r="L15" s="179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5" t="s">
        <v>53</v>
      </c>
      <c r="B17" s="3"/>
      <c r="C17" s="3"/>
      <c r="D17" s="3"/>
      <c r="E17" s="3"/>
      <c r="F17" s="3"/>
      <c r="G17" s="3"/>
      <c r="H17" s="3"/>
      <c r="I17" s="3"/>
      <c r="J17" s="3"/>
      <c r="K17" s="76"/>
      <c r="L17" s="77"/>
    </row>
    <row r="18" spans="1:12" ht="18" customHeight="1" x14ac:dyDescent="0.3">
      <c r="A18" s="25"/>
      <c r="K18" s="24"/>
      <c r="L18" s="78"/>
    </row>
    <row r="19" spans="1:12" ht="39" customHeight="1" x14ac:dyDescent="0.3">
      <c r="A19" s="25"/>
      <c r="L19" s="26"/>
    </row>
    <row r="20" spans="1:12" ht="18" customHeight="1" x14ac:dyDescent="0.3">
      <c r="A20" s="131" t="s">
        <v>69</v>
      </c>
      <c r="B20" s="132"/>
      <c r="C20" s="92"/>
      <c r="D20" s="12"/>
      <c r="E20" s="12"/>
      <c r="F20" s="12"/>
      <c r="G20" s="12"/>
      <c r="H20" s="12"/>
      <c r="I20" s="12"/>
      <c r="J20" s="12"/>
      <c r="K20" s="133"/>
      <c r="L20" s="134"/>
    </row>
    <row r="21" spans="1:12" ht="19.5" customHeight="1" x14ac:dyDescent="0.35">
      <c r="A21" s="7" t="s">
        <v>73</v>
      </c>
    </row>
    <row r="22" spans="1:12" ht="15" customHeight="1" x14ac:dyDescent="0.3">
      <c r="G22" s="26"/>
      <c r="H22" s="111" t="s">
        <v>87</v>
      </c>
      <c r="I22" s="79"/>
      <c r="K22" s="17" t="s">
        <v>85</v>
      </c>
    </row>
    <row r="23" spans="1:12" ht="15" customHeight="1" x14ac:dyDescent="0.3">
      <c r="B23" s="112" t="s">
        <v>80</v>
      </c>
      <c r="C23" s="69"/>
      <c r="D23" s="84"/>
      <c r="E23" s="156">
        <v>0</v>
      </c>
      <c r="F23" s="113">
        <v>0.4</v>
      </c>
      <c r="G23" s="114"/>
      <c r="H23" s="171">
        <f>IF(E23&gt;24,25,E23)</f>
        <v>0</v>
      </c>
      <c r="I23" s="115"/>
      <c r="J23" s="116"/>
      <c r="K23" s="117">
        <f>F23*H23</f>
        <v>0</v>
      </c>
      <c r="L23" s="21"/>
    </row>
    <row r="24" spans="1:12" ht="15" customHeight="1" x14ac:dyDescent="0.3">
      <c r="B24" s="112" t="s">
        <v>81</v>
      </c>
      <c r="C24" s="69"/>
      <c r="D24" s="84"/>
      <c r="E24" s="156">
        <v>0</v>
      </c>
      <c r="F24" s="113">
        <v>0.3</v>
      </c>
      <c r="G24" s="114"/>
      <c r="H24" s="171">
        <f>IF(SUM(E23:E24)&gt;24,25-H23,E24)</f>
        <v>0</v>
      </c>
      <c r="I24" s="115"/>
      <c r="J24" s="116"/>
      <c r="K24" s="117">
        <f>F24*H24</f>
        <v>0</v>
      </c>
      <c r="L24" s="21"/>
    </row>
    <row r="25" spans="1:12" ht="15" customHeight="1" x14ac:dyDescent="0.3">
      <c r="B25" s="112" t="s">
        <v>82</v>
      </c>
      <c r="C25" s="69"/>
      <c r="D25" s="84"/>
      <c r="E25" s="156">
        <v>0</v>
      </c>
      <c r="F25" s="113">
        <v>0.1</v>
      </c>
      <c r="G25" s="114"/>
      <c r="H25" s="171">
        <f>IF(SUM(E23:E25)&gt;24,IF(25-SUM(H23:H24)&gt;0,25-SUM(H23:H24),0),E25)</f>
        <v>0</v>
      </c>
      <c r="I25" s="115"/>
      <c r="J25" s="116"/>
      <c r="K25" s="117">
        <f>F25*H25</f>
        <v>0</v>
      </c>
      <c r="L25" s="21"/>
    </row>
    <row r="26" spans="1:12" ht="12.75" thickBot="1" x14ac:dyDescent="0.35">
      <c r="B26" s="69" t="s">
        <v>83</v>
      </c>
      <c r="C26" s="70"/>
      <c r="D26" s="70"/>
      <c r="E26" s="85">
        <f>SUM(E23:E25)</f>
        <v>0</v>
      </c>
      <c r="F26" s="116"/>
      <c r="G26" s="116"/>
      <c r="H26" s="116"/>
      <c r="I26" s="116"/>
      <c r="J26" s="116"/>
      <c r="K26" s="116"/>
      <c r="L26" s="21"/>
    </row>
    <row r="27" spans="1:12" ht="21" customHeight="1" thickBot="1" x14ac:dyDescent="0.35">
      <c r="B27" s="21"/>
      <c r="C27" s="21"/>
      <c r="D27" s="21"/>
      <c r="E27" s="116"/>
      <c r="F27" s="116"/>
      <c r="G27" s="118" t="s">
        <v>86</v>
      </c>
      <c r="H27" s="119"/>
      <c r="I27" s="119"/>
      <c r="J27" s="120"/>
      <c r="K27" s="97">
        <f>IF(SUM(K23:K26)&gt;10,10,SUM(K23:K26))</f>
        <v>0</v>
      </c>
      <c r="L27" s="98">
        <v>0.3</v>
      </c>
    </row>
    <row r="28" spans="1:12" ht="21" customHeight="1" x14ac:dyDescent="0.3">
      <c r="B28" s="21"/>
      <c r="C28" s="21"/>
      <c r="D28" s="21"/>
      <c r="E28" s="116"/>
      <c r="F28" s="116"/>
      <c r="G28" s="121"/>
      <c r="H28" s="116"/>
      <c r="I28" s="116"/>
      <c r="J28" s="122"/>
      <c r="K28" s="123"/>
      <c r="L28" s="98"/>
    </row>
    <row r="29" spans="1:12" ht="19.5" customHeight="1" x14ac:dyDescent="0.3">
      <c r="A29" s="4" t="s">
        <v>74</v>
      </c>
    </row>
    <row r="30" spans="1:12" ht="8.25" customHeight="1" x14ac:dyDescent="0.3">
      <c r="B30" s="21"/>
      <c r="C30" s="21"/>
      <c r="D30" s="21"/>
      <c r="E30" s="21"/>
      <c r="F30" s="21"/>
      <c r="G30" s="21"/>
      <c r="H30" s="81"/>
      <c r="I30" s="79"/>
      <c r="J30" s="82"/>
      <c r="K30" s="83"/>
    </row>
    <row r="31" spans="1:12" ht="15" customHeight="1" x14ac:dyDescent="0.3">
      <c r="B31" s="69" t="s">
        <v>76</v>
      </c>
      <c r="C31" s="70"/>
      <c r="D31" s="84"/>
      <c r="E31" s="156">
        <v>0</v>
      </c>
      <c r="F31" s="69" t="s">
        <v>79</v>
      </c>
      <c r="G31" s="84"/>
      <c r="H31" s="86">
        <f>E26</f>
        <v>0</v>
      </c>
      <c r="I31" s="87">
        <f>IFERROR(E31/H31,10)</f>
        <v>10</v>
      </c>
      <c r="J31" s="82"/>
      <c r="K31" s="88">
        <f>10-I31</f>
        <v>0</v>
      </c>
    </row>
    <row r="32" spans="1:12" ht="8.25" customHeight="1" x14ac:dyDescent="0.3">
      <c r="B32" s="21"/>
      <c r="C32" s="21"/>
      <c r="D32" s="21"/>
      <c r="E32" s="21"/>
      <c r="F32" s="21"/>
      <c r="G32" s="21"/>
      <c r="H32" s="81"/>
      <c r="I32" s="79"/>
      <c r="J32" s="82"/>
      <c r="K32" s="83"/>
    </row>
    <row r="33" spans="1:12" x14ac:dyDescent="0.3">
      <c r="I33" s="89"/>
      <c r="J33" s="90"/>
      <c r="K33" s="91"/>
    </row>
    <row r="34" spans="1:12" ht="15" customHeight="1" x14ac:dyDescent="0.3">
      <c r="E34" s="92" t="s">
        <v>69</v>
      </c>
      <c r="F34" s="12"/>
      <c r="G34" s="12"/>
      <c r="H34" s="12"/>
      <c r="I34" s="93"/>
      <c r="J34" s="94"/>
      <c r="K34" s="157">
        <v>0</v>
      </c>
    </row>
    <row r="35" spans="1:12" ht="7.5" customHeight="1" thickBot="1" x14ac:dyDescent="0.35">
      <c r="K35" s="91"/>
      <c r="L35" s="80"/>
    </row>
    <row r="36" spans="1:12" ht="20.25" customHeight="1" thickBot="1" x14ac:dyDescent="0.35">
      <c r="G36" s="95" t="s">
        <v>77</v>
      </c>
      <c r="H36" s="10"/>
      <c r="I36" s="10"/>
      <c r="J36" s="96"/>
      <c r="K36" s="97">
        <f>K31-K34</f>
        <v>0</v>
      </c>
      <c r="L36" s="98">
        <v>0.7</v>
      </c>
    </row>
    <row r="37" spans="1:12" ht="11.25" customHeight="1" thickBot="1" x14ac:dyDescent="0.35"/>
    <row r="38" spans="1:12" ht="20.25" customHeight="1" thickBot="1" x14ac:dyDescent="0.35">
      <c r="I38" s="72" t="s">
        <v>78</v>
      </c>
      <c r="J38" s="99"/>
      <c r="K38" s="99"/>
      <c r="L38" s="100">
        <f>ROUND(K27*0.3 + K36*0.7,3)</f>
        <v>0</v>
      </c>
    </row>
    <row r="45" spans="1:12" x14ac:dyDescent="0.3">
      <c r="A45" s="2" t="s">
        <v>36</v>
      </c>
      <c r="B45" s="40"/>
      <c r="C45" s="40"/>
      <c r="D45" s="40"/>
      <c r="E45" s="40"/>
      <c r="H45" s="2" t="s">
        <v>37</v>
      </c>
      <c r="I45" s="2"/>
      <c r="J45" s="2"/>
      <c r="K45" s="2"/>
      <c r="L45" s="2"/>
    </row>
  </sheetData>
  <mergeCells count="14">
    <mergeCell ref="I15:L15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I14:L14"/>
    <mergeCell ref="I13:L13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"/>
  <sheetViews>
    <sheetView showZeros="0" tabSelected="1" view="pageLayout" zoomScale="110" zoomScaleNormal="120" zoomScalePageLayoutView="110" workbookViewId="0">
      <selection activeCell="L26" sqref="L2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122</v>
      </c>
      <c r="H2" s="9"/>
      <c r="I2" s="13" t="s">
        <v>97</v>
      </c>
      <c r="J2" s="10"/>
      <c r="K2" s="11"/>
      <c r="L2" s="11"/>
    </row>
    <row r="3" spans="1:12" ht="24" customHeight="1" thickBot="1" x14ac:dyDescent="0.35">
      <c r="A3" s="4" t="s">
        <v>72</v>
      </c>
      <c r="H3" s="9"/>
      <c r="I3" s="13" t="s">
        <v>98</v>
      </c>
      <c r="J3" s="10"/>
      <c r="K3" s="11"/>
      <c r="L3" s="11"/>
    </row>
    <row r="4" spans="1:12" ht="24" customHeight="1" thickBot="1" x14ac:dyDescent="0.35">
      <c r="A4" s="2" t="s">
        <v>18</v>
      </c>
      <c r="B4" s="2"/>
      <c r="C4" s="152"/>
      <c r="D4" s="8"/>
      <c r="E4" s="8"/>
      <c r="F4" s="8"/>
      <c r="H4" s="9"/>
      <c r="I4" s="13" t="s">
        <v>88</v>
      </c>
      <c r="J4" s="10"/>
      <c r="K4" s="11"/>
      <c r="L4" s="164"/>
    </row>
    <row r="5" spans="1:12" ht="24" customHeight="1" thickBot="1" x14ac:dyDescent="0.35">
      <c r="A5" s="12" t="s">
        <v>19</v>
      </c>
      <c r="B5" s="12"/>
      <c r="C5" s="172"/>
      <c r="D5" s="172"/>
      <c r="E5" s="172"/>
      <c r="F5" s="172"/>
      <c r="H5" s="9"/>
      <c r="I5" s="13" t="s">
        <v>17</v>
      </c>
      <c r="J5" s="130"/>
      <c r="K5" s="11"/>
      <c r="L5" s="11"/>
    </row>
    <row r="6" spans="1:12" ht="19.5" customHeight="1" x14ac:dyDescent="0.3">
      <c r="A6" s="12" t="s">
        <v>20</v>
      </c>
      <c r="B6" s="12"/>
      <c r="C6" s="172"/>
      <c r="D6" s="172"/>
      <c r="E6" s="172"/>
      <c r="F6" s="172"/>
      <c r="H6" s="1" t="s">
        <v>22</v>
      </c>
    </row>
    <row r="7" spans="1:12" ht="17.100000000000001" customHeight="1" x14ac:dyDescent="0.3">
      <c r="A7" s="12" t="s">
        <v>96</v>
      </c>
      <c r="B7" s="12"/>
      <c r="C7" s="93"/>
      <c r="D7" s="93"/>
      <c r="E7" s="93"/>
      <c r="F7" s="93"/>
      <c r="H7" s="2" t="s">
        <v>0</v>
      </c>
      <c r="I7" s="173"/>
      <c r="J7" s="174"/>
      <c r="K7" s="174"/>
      <c r="L7" s="175"/>
    </row>
    <row r="8" spans="1:12" ht="17.100000000000001" customHeight="1" x14ac:dyDescent="0.3">
      <c r="A8" s="2" t="s">
        <v>6</v>
      </c>
      <c r="B8" s="2"/>
      <c r="C8" s="173"/>
      <c r="D8" s="173"/>
      <c r="E8" s="173"/>
      <c r="F8" s="173"/>
      <c r="H8" s="12" t="s">
        <v>1</v>
      </c>
      <c r="I8" s="172"/>
      <c r="J8" s="178"/>
      <c r="K8" s="178"/>
      <c r="L8" s="179"/>
    </row>
    <row r="9" spans="1:12" ht="17.100000000000001" customHeight="1" x14ac:dyDescent="0.3">
      <c r="A9" s="12" t="s">
        <v>21</v>
      </c>
      <c r="B9" s="12"/>
      <c r="C9" s="172"/>
      <c r="D9" s="172"/>
      <c r="E9" s="172"/>
      <c r="F9" s="172"/>
      <c r="H9" s="12" t="s">
        <v>2</v>
      </c>
      <c r="I9" s="172"/>
      <c r="J9" s="178"/>
      <c r="K9" s="178"/>
      <c r="L9" s="179"/>
    </row>
    <row r="10" spans="1:12" ht="17.100000000000001" customHeight="1" x14ac:dyDescent="0.3">
      <c r="A10" s="12" t="s">
        <v>94</v>
      </c>
      <c r="B10" s="12"/>
      <c r="C10" s="172"/>
      <c r="D10" s="172"/>
      <c r="E10" s="172"/>
      <c r="F10" s="172"/>
      <c r="H10" s="12" t="s">
        <v>3</v>
      </c>
      <c r="I10" s="172"/>
      <c r="J10" s="178"/>
      <c r="K10" s="178"/>
      <c r="L10" s="179"/>
    </row>
    <row r="11" spans="1:12" ht="17.100000000000001" customHeight="1" x14ac:dyDescent="0.3">
      <c r="H11" s="12" t="s">
        <v>4</v>
      </c>
      <c r="I11" s="172"/>
      <c r="J11" s="178"/>
      <c r="K11" s="178"/>
      <c r="L11" s="179"/>
    </row>
    <row r="12" spans="1:12" ht="17.100000000000001" customHeight="1" x14ac:dyDescent="0.3">
      <c r="C12" s="14"/>
      <c r="H12" s="12" t="s">
        <v>5</v>
      </c>
      <c r="I12" s="172"/>
      <c r="J12" s="178"/>
      <c r="K12" s="178"/>
      <c r="L12" s="179"/>
    </row>
    <row r="13" spans="1:12" ht="17.100000000000001" customHeight="1" x14ac:dyDescent="0.3">
      <c r="C13" s="14"/>
      <c r="H13" s="169" t="s">
        <v>158</v>
      </c>
      <c r="I13" s="42"/>
      <c r="J13" s="3"/>
      <c r="K13" s="3"/>
      <c r="L13" s="3"/>
    </row>
    <row r="14" spans="1:12" ht="17.100000000000001" customHeight="1" x14ac:dyDescent="0.3">
      <c r="C14" s="14"/>
      <c r="H14" s="169" t="s">
        <v>159</v>
      </c>
      <c r="I14" s="42"/>
      <c r="J14" s="3"/>
      <c r="K14" s="3"/>
      <c r="L14" s="3"/>
    </row>
    <row r="15" spans="1:12" ht="17.100000000000001" customHeight="1" x14ac:dyDescent="0.3">
      <c r="C15" s="14"/>
      <c r="H15" s="169" t="s">
        <v>160</v>
      </c>
      <c r="I15" s="168"/>
      <c r="J15" s="169"/>
      <c r="K15" s="169"/>
      <c r="L15" s="169"/>
    </row>
    <row r="16" spans="1:12" ht="24.75" customHeight="1" thickBot="1" x14ac:dyDescent="0.35">
      <c r="K16" s="242" t="s">
        <v>91</v>
      </c>
    </row>
    <row r="17" spans="1:13" ht="51.75" customHeight="1" x14ac:dyDescent="0.3">
      <c r="A17" s="230" t="s">
        <v>89</v>
      </c>
      <c r="B17" s="233" t="s">
        <v>140</v>
      </c>
      <c r="C17" s="234"/>
      <c r="D17" s="234"/>
      <c r="E17" s="234"/>
      <c r="F17" s="234"/>
      <c r="G17" s="234"/>
      <c r="H17" s="234"/>
      <c r="I17" s="235"/>
      <c r="J17" s="101" t="s">
        <v>7</v>
      </c>
      <c r="K17" s="158"/>
      <c r="L17" s="102">
        <f>K17*0.25</f>
        <v>0</v>
      </c>
      <c r="M17" s="103"/>
    </row>
    <row r="18" spans="1:13" ht="83.25" customHeight="1" thickBot="1" x14ac:dyDescent="0.35">
      <c r="A18" s="231"/>
      <c r="B18" s="236" t="s">
        <v>141</v>
      </c>
      <c r="C18" s="237"/>
      <c r="D18" s="237"/>
      <c r="E18" s="237"/>
      <c r="F18" s="237"/>
      <c r="G18" s="237"/>
      <c r="H18" s="237"/>
      <c r="I18" s="237"/>
      <c r="J18" s="104" t="s">
        <v>8</v>
      </c>
      <c r="K18" s="159"/>
      <c r="L18" s="105">
        <f>K18*0.25</f>
        <v>0</v>
      </c>
      <c r="M18" s="103"/>
    </row>
    <row r="19" spans="1:13" ht="68.25" customHeight="1" x14ac:dyDescent="0.3">
      <c r="A19" s="230" t="s">
        <v>90</v>
      </c>
      <c r="B19" s="238" t="s">
        <v>142</v>
      </c>
      <c r="C19" s="239"/>
      <c r="D19" s="239"/>
      <c r="E19" s="239"/>
      <c r="F19" s="239"/>
      <c r="G19" s="239"/>
      <c r="H19" s="239"/>
      <c r="I19" s="239"/>
      <c r="J19" s="101" t="s">
        <v>9</v>
      </c>
      <c r="K19" s="160"/>
      <c r="L19" s="106">
        <f>K19*0.2</f>
        <v>0</v>
      </c>
      <c r="M19" s="103"/>
    </row>
    <row r="20" spans="1:13" ht="72" customHeight="1" x14ac:dyDescent="0.3">
      <c r="A20" s="232"/>
      <c r="B20" s="240" t="s">
        <v>145</v>
      </c>
      <c r="C20" s="241"/>
      <c r="D20" s="241"/>
      <c r="E20" s="241"/>
      <c r="F20" s="241"/>
      <c r="G20" s="241"/>
      <c r="H20" s="241"/>
      <c r="I20" s="241"/>
      <c r="J20" s="107" t="s">
        <v>10</v>
      </c>
      <c r="K20" s="161"/>
      <c r="L20" s="108">
        <f>K20*0.2</f>
        <v>0</v>
      </c>
      <c r="M20" s="103"/>
    </row>
    <row r="21" spans="1:13" ht="58.5" customHeight="1" thickBot="1" x14ac:dyDescent="0.35">
      <c r="A21" s="231"/>
      <c r="B21" s="236" t="s">
        <v>93</v>
      </c>
      <c r="C21" s="237"/>
      <c r="D21" s="237"/>
      <c r="E21" s="237"/>
      <c r="F21" s="237"/>
      <c r="G21" s="237"/>
      <c r="H21" s="237"/>
      <c r="I21" s="237"/>
      <c r="J21" s="104" t="s">
        <v>11</v>
      </c>
      <c r="K21" s="162"/>
      <c r="L21" s="109">
        <f>K21*0.1</f>
        <v>0</v>
      </c>
      <c r="M21" s="103"/>
    </row>
    <row r="22" spans="1:13" ht="18" customHeight="1" x14ac:dyDescent="0.3">
      <c r="K22" s="1" t="s">
        <v>35</v>
      </c>
      <c r="L22" s="110">
        <f>SUM(L17:L21)</f>
        <v>0</v>
      </c>
    </row>
    <row r="23" spans="1:13" ht="7.5" customHeight="1" x14ac:dyDescent="0.3">
      <c r="L23" s="91"/>
    </row>
    <row r="24" spans="1:13" ht="18" customHeight="1" x14ac:dyDescent="0.3">
      <c r="B24" s="69" t="s">
        <v>75</v>
      </c>
      <c r="C24" s="84"/>
      <c r="D24" s="70"/>
      <c r="E24" s="70"/>
      <c r="F24" s="70"/>
      <c r="G24" s="70"/>
      <c r="H24" s="70"/>
      <c r="I24" s="70"/>
      <c r="J24" s="70"/>
      <c r="K24" s="70"/>
      <c r="L24" s="163"/>
    </row>
    <row r="25" spans="1:13" ht="13.5" customHeight="1" thickBot="1" x14ac:dyDescent="0.35">
      <c r="L25" s="91"/>
    </row>
    <row r="26" spans="1:13" ht="13.9" thickBot="1" x14ac:dyDescent="0.35">
      <c r="I26" s="72" t="s">
        <v>92</v>
      </c>
      <c r="J26" s="99"/>
      <c r="K26" s="99"/>
      <c r="L26" s="100">
        <f>SUM(L17:L21)-L24</f>
        <v>0</v>
      </c>
    </row>
    <row r="29" spans="1:13" x14ac:dyDescent="0.3">
      <c r="A29" s="2" t="s">
        <v>36</v>
      </c>
      <c r="B29" s="40"/>
      <c r="C29" s="40"/>
      <c r="D29" s="40"/>
      <c r="E29" s="40"/>
      <c r="H29" s="2" t="s">
        <v>37</v>
      </c>
      <c r="I29" s="2"/>
      <c r="J29" s="2"/>
      <c r="K29" s="2"/>
      <c r="L29" s="2"/>
    </row>
  </sheetData>
  <mergeCells count="18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7:A18"/>
    <mergeCell ref="A19:A21"/>
    <mergeCell ref="B17:I17"/>
    <mergeCell ref="B18:I18"/>
    <mergeCell ref="B19:I19"/>
    <mergeCell ref="B20:I20"/>
    <mergeCell ref="B21:I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2020-01-25T16:08:07Z</cp:lastPrinted>
  <dcterms:created xsi:type="dcterms:W3CDTF">2005-01-07T14:31:35Z</dcterms:created>
  <dcterms:modified xsi:type="dcterms:W3CDTF">2020-01-25T16:19:34Z</dcterms:modified>
</cp:coreProperties>
</file>