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bookViews>
    <workbookView xWindow="-105" yWindow="-105" windowWidth="21795" windowHeight="13095"/>
  </bookViews>
  <sheets>
    <sheet name="Information" sheetId="27" r:id="rId1"/>
    <sheet name="Häst, lag" sheetId="24" r:id="rId2"/>
    <sheet name="Mixklass D grund" sheetId="17" r:id="rId3"/>
    <sheet name="Mixklass E grund" sheetId="31" r:id="rId4"/>
    <sheet name="Mixklass lagkür typ 2" sheetId="32" r:id="rId5"/>
  </sheets>
  <definedNames>
    <definedName name="bord" localSheetId="1">'Häst, lag'!$K$3</definedName>
    <definedName name="bord" localSheetId="2">'Mixklass D grund'!$L$3</definedName>
    <definedName name="bord" localSheetId="3">'Mixklass E grund'!$K$3</definedName>
    <definedName name="bord" localSheetId="4">'Mixklass lagkür typ 2'!$L$3</definedName>
    <definedName name="datum" localSheetId="1">'Häst, lag'!$C$4</definedName>
    <definedName name="datum" localSheetId="2">'Mixklass D grund'!$C$4</definedName>
    <definedName name="datum" localSheetId="3">'Mixklass E grund'!$C$4</definedName>
    <definedName name="datum" localSheetId="4">'Mixklass lagkür typ 2'!$C$4</definedName>
    <definedName name="domare" localSheetId="1">'Häst, lag'!$C$31</definedName>
    <definedName name="domare" localSheetId="2">'Mixklass D grund'!$C$33</definedName>
    <definedName name="domare" localSheetId="3">'Mixklass E grund'!$B$40</definedName>
    <definedName name="domare" localSheetId="4">'Mixklass lagkür typ 2'!$B$42</definedName>
    <definedName name="firstvaulter" localSheetId="1">'Häst, lag'!$H$7</definedName>
    <definedName name="firstvaulter" localSheetId="2">'Mixklass D grund'!$I$7</definedName>
    <definedName name="firstvaulter" localSheetId="3">'Mixklass E grund'!$H$7</definedName>
    <definedName name="firstvaulter" localSheetId="4">'Mixklass lagkür typ 2'!$I$7</definedName>
    <definedName name="Hästpoäng" localSheetId="3">'Mixklass E grund'!$K$35</definedName>
    <definedName name="Hästpoäng" localSheetId="4">'Mixklass lagkür typ 2'!$L$21</definedName>
    <definedName name="id" localSheetId="1">'Häst, lag'!$U$1</definedName>
    <definedName name="id" localSheetId="2">'Mixklass D grund'!$U$1</definedName>
    <definedName name="id" localSheetId="3">'Mixklass E grund'!$L$2</definedName>
    <definedName name="id" localSheetId="4">'Mixklass lagkür typ 2'!$M$3</definedName>
    <definedName name="klass" localSheetId="1">'Häst, lag'!$K$4</definedName>
    <definedName name="klass" localSheetId="2">'Mixklass D grund'!$L$4</definedName>
    <definedName name="klass" localSheetId="3">'Mixklass E grund'!$K$4</definedName>
    <definedName name="klass" localSheetId="4">'Mixklass lagkür typ 2'!$L$4</definedName>
    <definedName name="moment" localSheetId="1">'Häst, lag'!$K$5</definedName>
    <definedName name="moment" localSheetId="2">'Mixklass D grund'!$L$5</definedName>
    <definedName name="moment" localSheetId="3">'Mixklass E grund'!$K$5</definedName>
    <definedName name="moment" localSheetId="4">'Mixklass lagkür typ 2'!$L$5</definedName>
    <definedName name="result" localSheetId="1">'Häst, lag'!$J$27</definedName>
    <definedName name="result" localSheetId="2">'Mixklass D grund'!$L$29</definedName>
    <definedName name="result" localSheetId="3">'Mixklass E grund'!$K$38</definedName>
    <definedName name="result" localSheetId="4">'Mixklass lagkür typ 2'!$L$35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2" i="32" l="1"/>
  <c r="L31" i="32"/>
  <c r="L30" i="32"/>
  <c r="L29" i="32"/>
  <c r="L19" i="32"/>
  <c r="L18" i="32"/>
  <c r="L15" i="32"/>
  <c r="J15" i="31"/>
  <c r="J16" i="31"/>
  <c r="J17" i="31"/>
  <c r="J18" i="31"/>
  <c r="J19" i="31"/>
  <c r="J20" i="31"/>
  <c r="J22" i="31" s="1"/>
  <c r="J23" i="31" s="1"/>
  <c r="K29" i="31"/>
  <c r="K32" i="31"/>
  <c r="K33" i="31"/>
  <c r="K35" i="31"/>
  <c r="K36" i="31" s="1"/>
  <c r="L21" i="32" l="1"/>
  <c r="I33" i="32" s="1"/>
  <c r="L33" i="32" s="1"/>
  <c r="L34" i="32" s="1"/>
  <c r="L35" i="32" s="1"/>
  <c r="J26" i="31"/>
  <c r="K37" i="31"/>
  <c r="K38" i="31" s="1"/>
  <c r="K25" i="24" l="1"/>
  <c r="K21" i="24"/>
  <c r="K15" i="24"/>
  <c r="K18" i="24"/>
  <c r="J27" i="24" s="1"/>
  <c r="K24" i="24"/>
  <c r="L22" i="17"/>
  <c r="L21" i="17"/>
  <c r="L20" i="17"/>
  <c r="L19" i="17"/>
  <c r="L18" i="17"/>
  <c r="L17" i="17"/>
  <c r="L24" i="17" s="1"/>
  <c r="L25" i="17" s="1"/>
  <c r="L29" i="17" s="1"/>
  <c r="L16" i="17"/>
</calcChain>
</file>

<file path=xl/sharedStrings.xml><?xml version="1.0" encoding="utf-8"?>
<sst xmlns="http://schemas.openxmlformats.org/spreadsheetml/2006/main" count="230" uniqueCount="125">
  <si>
    <t>1)</t>
  </si>
  <si>
    <t>2)</t>
  </si>
  <si>
    <t>3)</t>
  </si>
  <si>
    <t>4)</t>
  </si>
  <si>
    <t>5)</t>
  </si>
  <si>
    <t>6)</t>
  </si>
  <si>
    <t>Nation:</t>
  </si>
  <si>
    <t>A1
30%</t>
  </si>
  <si>
    <t>A2
25%</t>
  </si>
  <si>
    <t>A4
15%</t>
  </si>
  <si>
    <t>Hästpoäng</t>
  </si>
  <si>
    <t>Moment</t>
  </si>
  <si>
    <t>Datum:</t>
  </si>
  <si>
    <t>Tävlingsplats:</t>
  </si>
  <si>
    <t>Lag:</t>
  </si>
  <si>
    <t>Häst:</t>
  </si>
  <si>
    <t>Voltigör:</t>
  </si>
  <si>
    <t>Galoppkvalitet</t>
  </si>
  <si>
    <t>Rytm</t>
  </si>
  <si>
    <t>Gångart</t>
  </si>
  <si>
    <t>Kontakt</t>
  </si>
  <si>
    <t>Lösgjordhet</t>
  </si>
  <si>
    <t>Rakriktning</t>
  </si>
  <si>
    <t>Samling</t>
  </si>
  <si>
    <t>Framåtbjudning</t>
  </si>
  <si>
    <t>Regelbundenhet</t>
  </si>
  <si>
    <t>Volten</t>
  </si>
  <si>
    <t>Longering</t>
  </si>
  <si>
    <t>Linförare och häst</t>
  </si>
  <si>
    <t>Summa</t>
  </si>
  <si>
    <t>Domare:</t>
  </si>
  <si>
    <t>Signatur:</t>
  </si>
  <si>
    <t>Bjudning</t>
  </si>
  <si>
    <t>Hästens voltigerbarhet</t>
  </si>
  <si>
    <t>Allmänt</t>
  </si>
  <si>
    <t xml:space="preserve">Inspring: korrekt ledande av häst,
Hälsning: Hästen visar ett bra beteende,
Presentation och utrustning
korrekt travvolt
</t>
  </si>
  <si>
    <t xml:space="preserve">Korrekta hjälper,
Lämplig piskhantering,
sträckt lina, kontakt med hästen,
linförarens position och hållning
</t>
  </si>
  <si>
    <t xml:space="preserve">Följer voltspåret, 
Går ej in/ut på volten
</t>
  </si>
  <si>
    <t>Galoppfel, travsteg m.m.</t>
  </si>
  <si>
    <t xml:space="preserve">Uppmärksamhet och säkerhet,
accepterar bettet,
harmoni och lätthet,
inga tungfel
ingen stress eller spändhet
</t>
  </si>
  <si>
    <t>Eftergift</t>
  </si>
  <si>
    <t>Korrekt ställning och böjning för volten, 
spårar på volten</t>
  </si>
  <si>
    <t xml:space="preserve">Form, bärighet, lätt ej framtung,
hästen i "uppförsbacke"
</t>
  </si>
  <si>
    <t>Framåtbjudning, driver bakifrån,
energisk med aktiva språng</t>
  </si>
  <si>
    <t xml:space="preserve">Lätt och stadig kontakt med bettet, nosen framför lodplan,
bärighet med nacken som högsta punkt
</t>
  </si>
  <si>
    <t xml:space="preserve">Elastcitet,
god rörelsefrihet
</t>
  </si>
  <si>
    <t>Regelbundenhet,
Tretaktig galopp med tydligt svävmoment</t>
  </si>
  <si>
    <t>Anteckningar</t>
  </si>
  <si>
    <t>Upphopp</t>
  </si>
  <si>
    <t>Grundsits</t>
  </si>
  <si>
    <t>Fana</t>
  </si>
  <si>
    <t>Stående</t>
  </si>
  <si>
    <t>Halv kvarn</t>
  </si>
  <si>
    <t>Kommentarer</t>
  </si>
  <si>
    <t>Summa grund:</t>
  </si>
  <si>
    <t xml:space="preserve">/ 6 voltigörer   </t>
  </si>
  <si>
    <t xml:space="preserve">/ 7  övningar  </t>
  </si>
  <si>
    <t>Poäng, grund</t>
  </si>
  <si>
    <t>Avdrag</t>
  </si>
  <si>
    <t>Klass nr</t>
  </si>
  <si>
    <t>Linförare:</t>
  </si>
  <si>
    <t>Poäng 0 till 10</t>
  </si>
  <si>
    <t>Klubb:</t>
  </si>
  <si>
    <t>Start nr</t>
  </si>
  <si>
    <t>Bord</t>
  </si>
  <si>
    <t>A3
25%</t>
  </si>
  <si>
    <t>A5
5%</t>
  </si>
  <si>
    <t>Inspring, hälsning och travvolt</t>
  </si>
  <si>
    <t>Tabell för vilka protokoll som ska användas</t>
  </si>
  <si>
    <t>Omgång 1</t>
  </si>
  <si>
    <t>Domare A</t>
  </si>
  <si>
    <t>Domare B</t>
  </si>
  <si>
    <t>Häst, lag</t>
  </si>
  <si>
    <t>Information</t>
  </si>
  <si>
    <t xml:space="preserve">Obs! Arbetsboken är skyddad med lösenordet 123 för att undvika att celler och formler ändras av misstag. </t>
  </si>
  <si>
    <t>Grund</t>
  </si>
  <si>
    <t>Sving framlänges</t>
  </si>
  <si>
    <t>Sving baklänges, inkl avgång</t>
  </si>
  <si>
    <t>Mixklass lag</t>
  </si>
  <si>
    <t>Grund D</t>
  </si>
  <si>
    <t>Mixklass E lag</t>
  </si>
  <si>
    <t>/ 8</t>
  </si>
  <si>
    <t>Grundpoäng</t>
  </si>
  <si>
    <t>Grund+Häst</t>
  </si>
  <si>
    <t>x2</t>
  </si>
  <si>
    <t>medhjälpare till hästen -2</t>
  </si>
  <si>
    <t>Uppmärksam och följsam. Voltens rundhet.</t>
  </si>
  <si>
    <t>Lydighet</t>
  </si>
  <si>
    <r>
      <t xml:space="preserve">Voltigerbarhet
</t>
    </r>
    <r>
      <rPr>
        <b/>
        <sz val="8"/>
        <rFont val="Verdana"/>
        <family val="2"/>
      </rPr>
      <t>Samarbete mellan linförare och häst</t>
    </r>
  </si>
  <si>
    <t>Framåtbjudning, driver bakifrån,
energisk</t>
  </si>
  <si>
    <t>Gångarts-kvalitet</t>
  </si>
  <si>
    <t>Häst</t>
  </si>
  <si>
    <t xml:space="preserve">/ 6  övningar  </t>
  </si>
  <si>
    <t>Avgång inåt</t>
  </si>
  <si>
    <t>Knästående</t>
  </si>
  <si>
    <t>Framåtsving (2 st)</t>
  </si>
  <si>
    <t xml:space="preserve">Kvarnlyft </t>
  </si>
  <si>
    <t>Fana med endast ben</t>
  </si>
  <si>
    <t>Kür</t>
  </si>
  <si>
    <t>Gångartskvalitet</t>
  </si>
  <si>
    <r>
      <t xml:space="preserve">Voltigerbarhet
</t>
    </r>
    <r>
      <rPr>
        <b/>
        <sz val="8"/>
        <rFont val="Arial"/>
        <family val="2"/>
      </rPr>
      <t>Samarbete mellan linförare och häst</t>
    </r>
  </si>
  <si>
    <t>medhjälpare till hästen, -2</t>
  </si>
  <si>
    <t>Balans:</t>
  </si>
  <si>
    <t>x1,5</t>
  </si>
  <si>
    <t>Spänning och sträckning:</t>
  </si>
  <si>
    <t>Hänsyn till hästen:</t>
  </si>
  <si>
    <t>x2,5</t>
  </si>
  <si>
    <t>Utstrålning, karisma, utnyttjande av musiken:</t>
  </si>
  <si>
    <t>Häst(automatiskt från ovan angivna poäng):</t>
  </si>
  <si>
    <t>Total:</t>
  </si>
  <si>
    <t>/ 10 = Total Kür:</t>
  </si>
  <si>
    <t>Mixklass E grund</t>
  </si>
  <si>
    <t>Mixklass D lag</t>
  </si>
  <si>
    <t>Mixklass D grund</t>
  </si>
  <si>
    <t>Mixklass lagkür typ 2</t>
  </si>
  <si>
    <t>Vid fler än 2 domare dömer dessa samma protokoll som domare B</t>
  </si>
  <si>
    <t>Mixklass lag typ 2</t>
  </si>
  <si>
    <t>Mixklasserna använder samma kürprotokoll, lagkür typ 2</t>
  </si>
  <si>
    <t xml:space="preserve">Lagkür typ 2 innebär att voltigörerna tillsammans gör en tidsbegränsad kür där de maximalt får vara två på hästen. </t>
  </si>
  <si>
    <t>Grunden genomförs i galopp och küren i skritt</t>
  </si>
  <si>
    <t xml:space="preserve">Gulmarkerade celler i protokollen markerar vilka celler som ska fyllas i. </t>
  </si>
  <si>
    <t>Antal voltigörer</t>
  </si>
  <si>
    <t>Kommentar</t>
  </si>
  <si>
    <t>3-6 voltigörer</t>
  </si>
  <si>
    <t>Protokollen uppdaterades senast 2019-03-28.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</si>
</sst>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-* #,##0.00\ _k_r_-;\-* #,##0.00\ _k_r_-;_-* &quot;-&quot;??\ _k_r_-;_-@_-"/>
    <numFmt numFmtId="164" formatCode="_-* #,##0.00_-;\-* #,##0.00_-;_-* &quot;-&quot;??_-;_-@_-"/>
    <numFmt numFmtId="165" formatCode="#,##0.0"/>
    <numFmt numFmtId="166" formatCode="#,##0.000"/>
    <numFmt numFmtId="167" formatCode="0.000"/>
    <numFmt numFmtId="168" formatCode="_-* #,##0.000_-;\-* #,##0.000_-;_-* &quot;-&quot;??_-;_-@_-"/>
    <numFmt numFmtId="169" formatCode="0.0"/>
  </numFmts>
  <fonts count="32" x14ac:knownFonts="1">
    <font>
      <sz val="10"/>
      <name val="Arial"/>
      <charset val="23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color rgb="FF000000"/>
      <name val="Arial"/>
      <family val="2"/>
    </font>
    <font>
      <sz val="7"/>
      <color rgb="FF000000"/>
      <name val="Cambria"/>
      <family val="1"/>
      <scheme val="major"/>
    </font>
    <font>
      <sz val="7"/>
      <color rgb="FF000000"/>
      <name val="Arial"/>
      <family val="2"/>
    </font>
    <font>
      <b/>
      <sz val="9"/>
      <color rgb="FF000000"/>
      <name val="Arial"/>
      <family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  <font>
      <b/>
      <sz val="10"/>
      <name val="Arial"/>
      <family val="2"/>
      <charset val="204"/>
    </font>
    <font>
      <sz val="9"/>
      <color indexed="8"/>
      <name val="Arial"/>
      <family val="2"/>
      <charset val="204"/>
    </font>
    <font>
      <sz val="7"/>
      <color indexed="8"/>
      <name val="Cambria"/>
      <family val="1"/>
    </font>
    <font>
      <sz val="7"/>
      <color rgb="FF000000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8"/>
      <name val="Verdana"/>
      <family val="2"/>
    </font>
    <font>
      <sz val="9"/>
      <color indexed="8"/>
      <name val="Verdana"/>
      <family val="2"/>
    </font>
    <font>
      <sz val="7"/>
      <color indexed="8"/>
      <name val="Arial"/>
      <family val="2"/>
      <charset val="204"/>
    </font>
    <font>
      <sz val="7"/>
      <color indexed="8"/>
      <name val="Verdana"/>
      <family val="2"/>
    </font>
    <font>
      <b/>
      <sz val="8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9">
    <xf numFmtId="0" fontId="0" fillId="0" borderId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19" fillId="0" borderId="0"/>
    <xf numFmtId="0" fontId="2" fillId="0" borderId="0"/>
    <xf numFmtId="43" fontId="2" fillId="0" borderId="0" applyFont="0" applyFill="0" applyBorder="0" applyAlignment="0" applyProtection="0"/>
  </cellStyleXfs>
  <cellXfs count="311">
    <xf numFmtId="0" fontId="0" fillId="0" borderId="0" xfId="0"/>
    <xf numFmtId="0" fontId="3" fillId="0" borderId="0" xfId="0" applyFont="1" applyFill="1"/>
    <xf numFmtId="0" fontId="3" fillId="0" borderId="1" xfId="0" applyFont="1" applyFill="1" applyBorder="1"/>
    <xf numFmtId="0" fontId="3" fillId="0" borderId="5" xfId="0" applyFont="1" applyFill="1" applyBorder="1" applyAlignment="1"/>
    <xf numFmtId="0" fontId="8" fillId="0" borderId="0" xfId="0" applyFont="1" applyFill="1" applyAlignment="1">
      <alignment vertical="center"/>
    </xf>
    <xf numFmtId="0" fontId="3" fillId="0" borderId="1" xfId="3" applyFont="1" applyFill="1" applyBorder="1"/>
    <xf numFmtId="166" fontId="4" fillId="0" borderId="0" xfId="0" applyNumberFormat="1" applyFont="1" applyFill="1" applyBorder="1" applyAlignment="1">
      <alignment horizontal="center"/>
    </xf>
    <xf numFmtId="0" fontId="8" fillId="0" borderId="0" xfId="0" applyFont="1" applyFill="1"/>
    <xf numFmtId="0" fontId="3" fillId="0" borderId="1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 vertical="center"/>
    </xf>
    <xf numFmtId="0" fontId="3" fillId="0" borderId="15" xfId="0" applyFont="1" applyFill="1" applyBorder="1"/>
    <xf numFmtId="0" fontId="4" fillId="0" borderId="14" xfId="0" applyFont="1" applyFill="1" applyBorder="1" applyAlignment="1">
      <alignment horizontal="center" vertical="center"/>
    </xf>
    <xf numFmtId="0" fontId="3" fillId="0" borderId="2" xfId="0" applyFont="1" applyFill="1" applyBorder="1"/>
    <xf numFmtId="0" fontId="8" fillId="0" borderId="15" xfId="0" applyFont="1" applyFill="1" applyBorder="1" applyAlignment="1">
      <alignment horizontal="left" vertical="center"/>
    </xf>
    <xf numFmtId="0" fontId="3" fillId="0" borderId="1" xfId="0" applyFont="1" applyFill="1" applyBorder="1" applyAlignment="1"/>
    <xf numFmtId="0" fontId="3" fillId="0" borderId="2" xfId="0" applyFont="1" applyFill="1" applyBorder="1" applyAlignment="1"/>
    <xf numFmtId="9" fontId="10" fillId="0" borderId="0" xfId="0" applyNumberFormat="1" applyFont="1" applyFill="1" applyBorder="1" applyAlignment="1">
      <alignment horizontal="center" textRotation="90" wrapText="1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/>
    <xf numFmtId="0" fontId="3" fillId="0" borderId="12" xfId="0" applyFont="1" applyFill="1" applyBorder="1" applyAlignment="1">
      <alignment horizontal="center" vertical="center"/>
    </xf>
    <xf numFmtId="165" fontId="3" fillId="0" borderId="13" xfId="0" applyNumberFormat="1" applyFont="1" applyFill="1" applyBorder="1" applyAlignment="1">
      <alignment horizontal="center" vertical="center"/>
    </xf>
    <xf numFmtId="165" fontId="3" fillId="0" borderId="12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4" xfId="0" applyFont="1" applyFill="1" applyBorder="1"/>
    <xf numFmtId="0" fontId="3" fillId="0" borderId="5" xfId="0" applyFont="1" applyFill="1" applyBorder="1"/>
    <xf numFmtId="0" fontId="3" fillId="0" borderId="6" xfId="0" applyFont="1" applyFill="1" applyBorder="1"/>
    <xf numFmtId="0" fontId="3" fillId="0" borderId="0" xfId="0" applyFont="1" applyFill="1" applyAlignment="1">
      <alignment horizontal="right"/>
    </xf>
    <xf numFmtId="0" fontId="3" fillId="0" borderId="7" xfId="0" applyFont="1" applyFill="1" applyBorder="1"/>
    <xf numFmtId="0" fontId="3" fillId="0" borderId="8" xfId="0" applyFont="1" applyFill="1" applyBorder="1"/>
    <xf numFmtId="0" fontId="3" fillId="0" borderId="0" xfId="0" applyFont="1" applyFill="1" applyBorder="1" applyAlignment="1">
      <alignment horizontal="right"/>
    </xf>
    <xf numFmtId="166" fontId="3" fillId="0" borderId="18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165" fontId="3" fillId="0" borderId="5" xfId="0" applyNumberFormat="1" applyFont="1" applyFill="1" applyBorder="1" applyAlignment="1">
      <alignment horizontal="center"/>
    </xf>
    <xf numFmtId="0" fontId="3" fillId="0" borderId="9" xfId="0" applyFont="1" applyFill="1" applyBorder="1"/>
    <xf numFmtId="0" fontId="3" fillId="0" borderId="10" xfId="0" applyFont="1" applyFill="1" applyBorder="1"/>
    <xf numFmtId="0" fontId="6" fillId="0" borderId="0" xfId="0" applyFont="1" applyFill="1"/>
    <xf numFmtId="0" fontId="8" fillId="0" borderId="16" xfId="0" applyFont="1" applyFill="1" applyBorder="1" applyAlignment="1">
      <alignment horizontal="left" vertical="center"/>
    </xf>
    <xf numFmtId="0" fontId="6" fillId="0" borderId="15" xfId="0" applyFont="1" applyFill="1" applyBorder="1" applyAlignment="1">
      <alignment horizontal="right" vertical="center"/>
    </xf>
    <xf numFmtId="0" fontId="3" fillId="0" borderId="14" xfId="0" applyFont="1" applyFill="1" applyBorder="1" applyAlignment="1">
      <alignment horizontal="right" vertical="center"/>
    </xf>
    <xf numFmtId="166" fontId="8" fillId="0" borderId="18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left"/>
    </xf>
    <xf numFmtId="0" fontId="6" fillId="0" borderId="0" xfId="0" applyFont="1" applyFill="1" applyAlignment="1">
      <alignment horizontal="right"/>
    </xf>
    <xf numFmtId="0" fontId="3" fillId="0" borderId="1" xfId="0" applyFont="1" applyFill="1" applyBorder="1" applyAlignment="1">
      <alignment horizontal="left"/>
    </xf>
    <xf numFmtId="0" fontId="3" fillId="0" borderId="3" xfId="0" applyFont="1" applyFill="1" applyBorder="1"/>
    <xf numFmtId="0" fontId="3" fillId="0" borderId="5" xfId="0" applyFont="1" applyFill="1" applyBorder="1" applyAlignment="1">
      <alignment horizontal="left"/>
    </xf>
    <xf numFmtId="0" fontId="3" fillId="0" borderId="0" xfId="3" applyFont="1" applyFill="1"/>
    <xf numFmtId="0" fontId="14" fillId="0" borderId="21" xfId="3" applyFont="1" applyFill="1" applyBorder="1" applyAlignment="1">
      <alignment vertical="center" wrapText="1"/>
    </xf>
    <xf numFmtId="0" fontId="14" fillId="0" borderId="22" xfId="3" applyFont="1" applyFill="1" applyBorder="1" applyAlignment="1">
      <alignment vertical="center" wrapText="1"/>
    </xf>
    <xf numFmtId="0" fontId="13" fillId="0" borderId="7" xfId="3" applyFont="1" applyFill="1" applyBorder="1" applyAlignment="1">
      <alignment vertical="center" wrapText="1"/>
    </xf>
    <xf numFmtId="0" fontId="13" fillId="0" borderId="8" xfId="3" applyFont="1" applyFill="1" applyBorder="1" applyAlignment="1">
      <alignment vertical="center" wrapText="1"/>
    </xf>
    <xf numFmtId="0" fontId="13" fillId="0" borderId="9" xfId="3" applyFont="1" applyFill="1" applyBorder="1" applyAlignment="1">
      <alignment vertical="center" wrapText="1"/>
    </xf>
    <xf numFmtId="0" fontId="13" fillId="0" borderId="10" xfId="3" applyFont="1" applyFill="1" applyBorder="1" applyAlignment="1">
      <alignment vertical="center" wrapText="1"/>
    </xf>
    <xf numFmtId="0" fontId="13" fillId="0" borderId="4" xfId="3" applyFont="1" applyFill="1" applyBorder="1" applyAlignment="1">
      <alignment vertical="center" wrapText="1"/>
    </xf>
    <xf numFmtId="0" fontId="13" fillId="0" borderId="6" xfId="3" applyFont="1" applyFill="1" applyBorder="1" applyAlignment="1">
      <alignment vertical="center" wrapText="1"/>
    </xf>
    <xf numFmtId="0" fontId="13" fillId="0" borderId="31" xfId="3" applyFont="1" applyFill="1" applyBorder="1" applyAlignment="1">
      <alignment vertical="center" wrapText="1"/>
    </xf>
    <xf numFmtId="0" fontId="13" fillId="0" borderId="32" xfId="3" applyFont="1" applyFill="1" applyBorder="1" applyAlignment="1">
      <alignment vertical="center" wrapText="1"/>
    </xf>
    <xf numFmtId="0" fontId="13" fillId="0" borderId="21" xfId="3" applyFont="1" applyFill="1" applyBorder="1" applyAlignment="1">
      <alignment vertical="center" wrapText="1"/>
    </xf>
    <xf numFmtId="0" fontId="13" fillId="0" borderId="22" xfId="3" applyFont="1" applyFill="1" applyBorder="1" applyAlignment="1">
      <alignment vertical="center" wrapText="1"/>
    </xf>
    <xf numFmtId="0" fontId="11" fillId="0" borderId="20" xfId="3" applyFont="1" applyFill="1" applyBorder="1" applyAlignment="1">
      <alignment horizontal="left" vertical="center"/>
    </xf>
    <xf numFmtId="0" fontId="13" fillId="0" borderId="23" xfId="3" applyFont="1" applyFill="1" applyBorder="1" applyAlignment="1">
      <alignment vertical="center" wrapText="1"/>
    </xf>
    <xf numFmtId="0" fontId="13" fillId="0" borderId="24" xfId="3" applyFont="1" applyFill="1" applyBorder="1" applyAlignment="1">
      <alignment vertical="center" wrapText="1"/>
    </xf>
    <xf numFmtId="0" fontId="12" fillId="0" borderId="20" xfId="3" applyFont="1" applyFill="1" applyBorder="1" applyAlignment="1">
      <alignment horizontal="center" vertical="center" wrapText="1"/>
    </xf>
    <xf numFmtId="0" fontId="10" fillId="0" borderId="44" xfId="3" applyFont="1" applyFill="1" applyBorder="1" applyAlignment="1">
      <alignment horizontal="center" vertical="center" textRotation="90" wrapText="1"/>
    </xf>
    <xf numFmtId="0" fontId="13" fillId="0" borderId="36" xfId="3" applyFont="1" applyFill="1" applyBorder="1" applyAlignment="1">
      <alignment vertical="center" wrapText="1"/>
    </xf>
    <xf numFmtId="0" fontId="13" fillId="0" borderId="37" xfId="3" applyFont="1" applyFill="1" applyBorder="1" applyAlignment="1">
      <alignment vertical="center" wrapText="1"/>
    </xf>
    <xf numFmtId="0" fontId="12" fillId="0" borderId="34" xfId="3" applyFont="1" applyFill="1" applyBorder="1" applyAlignment="1">
      <alignment horizontal="center" vertical="center" wrapText="1"/>
    </xf>
    <xf numFmtId="167" fontId="3" fillId="0" borderId="17" xfId="1" applyNumberFormat="1" applyFont="1" applyFill="1" applyBorder="1" applyAlignment="1">
      <alignment horizontal="center" vertical="center" wrapText="1"/>
    </xf>
    <xf numFmtId="0" fontId="7" fillId="0" borderId="0" xfId="3" applyFill="1"/>
    <xf numFmtId="0" fontId="8" fillId="0" borderId="16" xfId="3" applyFont="1" applyFill="1" applyBorder="1" applyAlignment="1">
      <alignment vertical="center"/>
    </xf>
    <xf numFmtId="0" fontId="8" fillId="0" borderId="15" xfId="3" applyFont="1" applyFill="1" applyBorder="1" applyAlignment="1">
      <alignment vertical="center"/>
    </xf>
    <xf numFmtId="0" fontId="3" fillId="0" borderId="1" xfId="3" applyFon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3" fillId="0" borderId="45" xfId="0" applyFont="1" applyFill="1" applyBorder="1"/>
    <xf numFmtId="0" fontId="11" fillId="0" borderId="34" xfId="3" applyFont="1" applyFill="1" applyBorder="1" applyAlignment="1">
      <alignment horizontal="left" vertical="center" wrapText="1"/>
    </xf>
    <xf numFmtId="0" fontId="16" fillId="0" borderId="0" xfId="0" applyFont="1"/>
    <xf numFmtId="0" fontId="7" fillId="0" borderId="0" xfId="0" applyFont="1"/>
    <xf numFmtId="0" fontId="10" fillId="0" borderId="0" xfId="0" applyFont="1"/>
    <xf numFmtId="0" fontId="17" fillId="0" borderId="0" xfId="0" applyFont="1"/>
    <xf numFmtId="0" fontId="7" fillId="0" borderId="12" xfId="0" applyFont="1" applyBorder="1" applyAlignment="1">
      <alignment wrapText="1"/>
    </xf>
    <xf numFmtId="0" fontId="0" fillId="0" borderId="0" xfId="0" applyAlignment="1">
      <alignment wrapText="1"/>
    </xf>
    <xf numFmtId="0" fontId="10" fillId="0" borderId="0" xfId="0" applyFont="1" applyAlignment="1">
      <alignment wrapText="1"/>
    </xf>
    <xf numFmtId="0" fontId="18" fillId="0" borderId="0" xfId="5" applyFont="1"/>
    <xf numFmtId="0" fontId="7" fillId="0" borderId="0" xfId="5"/>
    <xf numFmtId="167" fontId="3" fillId="0" borderId="26" xfId="1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/>
    </xf>
    <xf numFmtId="14" fontId="3" fillId="0" borderId="1" xfId="0" applyNumberFormat="1" applyFont="1" applyFill="1" applyBorder="1" applyAlignment="1">
      <alignment horizontal="center"/>
    </xf>
    <xf numFmtId="169" fontId="4" fillId="2" borderId="20" xfId="1" applyNumberFormat="1" applyFont="1" applyFill="1" applyBorder="1" applyAlignment="1">
      <alignment horizontal="center" vertical="center"/>
    </xf>
    <xf numFmtId="169" fontId="4" fillId="2" borderId="34" xfId="1" applyNumberFormat="1" applyFont="1" applyFill="1" applyBorder="1" applyAlignment="1">
      <alignment horizontal="center" vertical="center"/>
    </xf>
    <xf numFmtId="165" fontId="3" fillId="2" borderId="12" xfId="0" applyNumberFormat="1" applyFont="1" applyFill="1" applyBorder="1" applyAlignment="1">
      <alignment horizontal="center" vertical="center"/>
    </xf>
    <xf numFmtId="49" fontId="4" fillId="0" borderId="14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3" fillId="0" borderId="0" xfId="7" applyFont="1"/>
    <xf numFmtId="166" fontId="4" fillId="0" borderId="0" xfId="7" applyNumberFormat="1" applyFont="1" applyAlignment="1">
      <alignment horizontal="center"/>
    </xf>
    <xf numFmtId="0" fontId="3" fillId="0" borderId="0" xfId="7" applyFont="1" applyAlignment="1">
      <alignment horizontal="right"/>
    </xf>
    <xf numFmtId="0" fontId="6" fillId="0" borderId="0" xfId="7" applyFont="1" applyAlignment="1">
      <alignment horizontal="right"/>
    </xf>
    <xf numFmtId="0" fontId="6" fillId="0" borderId="0" xfId="7" applyFont="1"/>
    <xf numFmtId="0" fontId="4" fillId="0" borderId="0" xfId="7" applyFont="1" applyAlignment="1">
      <alignment horizontal="left"/>
    </xf>
    <xf numFmtId="0" fontId="3" fillId="0" borderId="1" xfId="7" applyFont="1" applyBorder="1"/>
    <xf numFmtId="0" fontId="4" fillId="0" borderId="1" xfId="7" applyFont="1" applyBorder="1" applyAlignment="1">
      <alignment horizontal="left"/>
    </xf>
    <xf numFmtId="0" fontId="3" fillId="0" borderId="1" xfId="7" applyFont="1" applyBorder="1" applyAlignment="1">
      <alignment horizontal="left"/>
    </xf>
    <xf numFmtId="167" fontId="4" fillId="0" borderId="18" xfId="7" applyNumberFormat="1" applyFont="1" applyBorder="1" applyAlignment="1">
      <alignment horizontal="center"/>
    </xf>
    <xf numFmtId="0" fontId="8" fillId="0" borderId="14" xfId="7" applyFont="1" applyBorder="1" applyAlignment="1">
      <alignment horizontal="right"/>
    </xf>
    <xf numFmtId="0" fontId="8" fillId="0" borderId="15" xfId="7" applyFont="1" applyBorder="1" applyAlignment="1">
      <alignment horizontal="right"/>
    </xf>
    <xf numFmtId="0" fontId="6" fillId="0" borderId="16" xfId="7" applyFont="1" applyBorder="1"/>
    <xf numFmtId="167" fontId="3" fillId="0" borderId="18" xfId="7" applyNumberFormat="1" applyFont="1" applyBorder="1" applyAlignment="1">
      <alignment horizontal="center" vertical="center"/>
    </xf>
    <xf numFmtId="0" fontId="8" fillId="0" borderId="0" xfId="7" applyFont="1" applyAlignment="1">
      <alignment horizontal="right"/>
    </xf>
    <xf numFmtId="0" fontId="4" fillId="0" borderId="0" xfId="7" applyFont="1" applyAlignment="1">
      <alignment horizontal="right"/>
    </xf>
    <xf numFmtId="0" fontId="3" fillId="0" borderId="0" xfId="7" applyFont="1" applyAlignment="1">
      <alignment horizontal="left"/>
    </xf>
    <xf numFmtId="0" fontId="4" fillId="0" borderId="46" xfId="7" applyFont="1" applyBorder="1" applyAlignment="1">
      <alignment horizontal="right"/>
    </xf>
    <xf numFmtId="0" fontId="20" fillId="0" borderId="12" xfId="3" applyFont="1" applyBorder="1" applyAlignment="1">
      <alignment horizontal="center" vertical="center" wrapText="1"/>
    </xf>
    <xf numFmtId="167" fontId="3" fillId="0" borderId="12" xfId="8" applyNumberFormat="1" applyFont="1" applyBorder="1" applyAlignment="1">
      <alignment horizontal="center" vertical="center" wrapText="1"/>
    </xf>
    <xf numFmtId="169" fontId="4" fillId="0" borderId="12" xfId="8" applyNumberFormat="1" applyFont="1" applyBorder="1" applyAlignment="1" applyProtection="1">
      <alignment horizontal="center" vertical="center"/>
      <protection locked="0"/>
    </xf>
    <xf numFmtId="9" fontId="21" fillId="0" borderId="12" xfId="3" applyNumberFormat="1" applyFont="1" applyBorder="1" applyAlignment="1">
      <alignment horizontal="center" vertical="center" wrapText="1"/>
    </xf>
    <xf numFmtId="0" fontId="3" fillId="0" borderId="0" xfId="3" applyFont="1"/>
    <xf numFmtId="0" fontId="8" fillId="0" borderId="0" xfId="3" applyFont="1" applyAlignment="1">
      <alignment vertical="center"/>
    </xf>
    <xf numFmtId="166" fontId="8" fillId="0" borderId="18" xfId="7" applyNumberFormat="1" applyFont="1" applyBorder="1" applyAlignment="1">
      <alignment horizontal="center" vertical="center"/>
    </xf>
    <xf numFmtId="0" fontId="3" fillId="0" borderId="14" xfId="7" applyFont="1" applyBorder="1" applyAlignment="1">
      <alignment horizontal="right" vertical="center"/>
    </xf>
    <xf numFmtId="0" fontId="6" fillId="0" borderId="15" xfId="7" applyFont="1" applyBorder="1" applyAlignment="1">
      <alignment horizontal="right" vertical="center"/>
    </xf>
    <xf numFmtId="0" fontId="8" fillId="0" borderId="16" xfId="7" applyFont="1" applyBorder="1" applyAlignment="1">
      <alignment horizontal="left" vertical="center"/>
    </xf>
    <xf numFmtId="165" fontId="3" fillId="0" borderId="0" xfId="7" applyNumberFormat="1" applyFont="1" applyAlignment="1">
      <alignment horizontal="center"/>
    </xf>
    <xf numFmtId="0" fontId="3" fillId="0" borderId="7" xfId="7" applyFont="1" applyBorder="1"/>
    <xf numFmtId="0" fontId="3" fillId="0" borderId="9" xfId="7" applyFont="1" applyBorder="1"/>
    <xf numFmtId="166" fontId="3" fillId="0" borderId="18" xfId="7" applyNumberFormat="1" applyFont="1" applyBorder="1" applyAlignment="1">
      <alignment horizontal="center" vertical="center"/>
    </xf>
    <xf numFmtId="0" fontId="3" fillId="0" borderId="8" xfId="7" applyFont="1" applyBorder="1"/>
    <xf numFmtId="165" fontId="3" fillId="0" borderId="12" xfId="7" applyNumberFormat="1" applyFont="1" applyBorder="1" applyAlignment="1">
      <alignment horizontal="center" vertical="center"/>
    </xf>
    <xf numFmtId="0" fontId="3" fillId="0" borderId="5" xfId="7" applyFont="1" applyBorder="1"/>
    <xf numFmtId="0" fontId="3" fillId="0" borderId="4" xfId="7" applyFont="1" applyBorder="1"/>
    <xf numFmtId="0" fontId="3" fillId="0" borderId="0" xfId="7" applyFont="1" applyAlignment="1">
      <alignment vertical="center"/>
    </xf>
    <xf numFmtId="0" fontId="3" fillId="0" borderId="12" xfId="7" applyFont="1" applyBorder="1" applyAlignment="1">
      <alignment horizontal="center" vertical="center"/>
    </xf>
    <xf numFmtId="0" fontId="4" fillId="0" borderId="0" xfId="7" applyFont="1" applyAlignment="1">
      <alignment horizontal="center" vertical="center"/>
    </xf>
    <xf numFmtId="0" fontId="4" fillId="0" borderId="0" xfId="7" applyFont="1" applyAlignment="1">
      <alignment vertical="center"/>
    </xf>
    <xf numFmtId="0" fontId="3" fillId="0" borderId="2" xfId="7" applyFont="1" applyBorder="1"/>
    <xf numFmtId="9" fontId="10" fillId="0" borderId="0" xfId="7" applyNumberFormat="1" applyFont="1" applyAlignment="1">
      <alignment horizontal="center" textRotation="90" wrapText="1"/>
    </xf>
    <xf numFmtId="0" fontId="4" fillId="0" borderId="14" xfId="7" applyFont="1" applyBorder="1" applyAlignment="1">
      <alignment horizontal="center" vertical="center"/>
    </xf>
    <xf numFmtId="0" fontId="3" fillId="0" borderId="45" xfId="7" applyFont="1" applyBorder="1"/>
    <xf numFmtId="0" fontId="8" fillId="0" borderId="15" xfId="7" applyFont="1" applyBorder="1" applyAlignment="1">
      <alignment horizontal="left" vertical="center"/>
    </xf>
    <xf numFmtId="0" fontId="4" fillId="0" borderId="16" xfId="7" applyFont="1" applyBorder="1" applyAlignment="1">
      <alignment horizontal="center" vertical="center"/>
    </xf>
    <xf numFmtId="0" fontId="3" fillId="0" borderId="15" xfId="7" applyFont="1" applyBorder="1"/>
    <xf numFmtId="0" fontId="3" fillId="0" borderId="1" xfId="7" applyFont="1" applyBorder="1" applyAlignment="1">
      <alignment horizontal="center"/>
    </xf>
    <xf numFmtId="0" fontId="8" fillId="0" borderId="0" xfId="7" applyFont="1" applyAlignment="1">
      <alignment vertical="center"/>
    </xf>
    <xf numFmtId="0" fontId="8" fillId="0" borderId="0" xfId="7" applyFont="1"/>
    <xf numFmtId="0" fontId="3" fillId="0" borderId="3" xfId="7" applyFont="1" applyBorder="1"/>
    <xf numFmtId="167" fontId="3" fillId="0" borderId="30" xfId="7" applyNumberFormat="1" applyFont="1" applyBorder="1" applyAlignment="1">
      <alignment horizontal="center" vertical="center"/>
    </xf>
    <xf numFmtId="168" fontId="3" fillId="0" borderId="12" xfId="8" applyNumberFormat="1" applyFont="1" applyBorder="1" applyAlignment="1">
      <alignment horizontal="center" vertical="center"/>
    </xf>
    <xf numFmtId="167" fontId="3" fillId="0" borderId="12" xfId="7" applyNumberFormat="1" applyFont="1" applyBorder="1" applyAlignment="1">
      <alignment horizontal="center" vertical="center"/>
    </xf>
    <xf numFmtId="164" fontId="3" fillId="0" borderId="0" xfId="8" applyNumberFormat="1" applyFont="1"/>
    <xf numFmtId="167" fontId="3" fillId="0" borderId="0" xfId="7" applyNumberFormat="1" applyFont="1" applyAlignment="1">
      <alignment horizontal="center" vertical="center"/>
    </xf>
    <xf numFmtId="167" fontId="4" fillId="0" borderId="14" xfId="8" applyNumberFormat="1" applyFont="1" applyBorder="1" applyAlignment="1">
      <alignment horizontal="center" vertical="center"/>
    </xf>
    <xf numFmtId="167" fontId="4" fillId="0" borderId="0" xfId="8" applyNumberFormat="1" applyFont="1" applyAlignment="1">
      <alignment horizontal="center" vertical="center"/>
    </xf>
    <xf numFmtId="0" fontId="2" fillId="0" borderId="12" xfId="7" applyBorder="1"/>
    <xf numFmtId="0" fontId="2" fillId="0" borderId="0" xfId="7"/>
    <xf numFmtId="0" fontId="7" fillId="0" borderId="0" xfId="0" applyFont="1" applyBorder="1" applyAlignment="1">
      <alignment wrapText="1"/>
    </xf>
    <xf numFmtId="0" fontId="2" fillId="0" borderId="0" xfId="7" applyBorder="1"/>
    <xf numFmtId="0" fontId="0" fillId="0" borderId="0" xfId="0" applyBorder="1"/>
    <xf numFmtId="165" fontId="3" fillId="2" borderId="12" xfId="7" applyNumberFormat="1" applyFont="1" applyFill="1" applyBorder="1" applyAlignment="1">
      <alignment horizontal="center" vertical="center"/>
    </xf>
    <xf numFmtId="169" fontId="4" fillId="2" borderId="12" xfId="8" applyNumberFormat="1" applyFont="1" applyFill="1" applyBorder="1" applyAlignment="1" applyProtection="1">
      <alignment horizontal="center" vertical="center"/>
      <protection locked="0"/>
    </xf>
    <xf numFmtId="1" fontId="3" fillId="2" borderId="12" xfId="7" applyNumberFormat="1" applyFont="1" applyFill="1" applyBorder="1" applyAlignment="1">
      <alignment horizontal="right"/>
    </xf>
    <xf numFmtId="167" fontId="3" fillId="2" borderId="28" xfId="8" applyNumberFormat="1" applyFont="1" applyFill="1" applyBorder="1" applyAlignment="1">
      <alignment horizontal="center" vertical="center" wrapText="1"/>
    </xf>
    <xf numFmtId="169" fontId="4" fillId="0" borderId="33" xfId="8" applyNumberFormat="1" applyFont="1" applyFill="1" applyBorder="1" applyAlignment="1" applyProtection="1">
      <alignment horizontal="center" vertical="center"/>
      <protection locked="0"/>
    </xf>
    <xf numFmtId="167" fontId="3" fillId="2" borderId="30" xfId="8" applyNumberFormat="1" applyFont="1" applyFill="1" applyBorder="1" applyAlignment="1">
      <alignment horizontal="center" vertical="center" wrapText="1"/>
    </xf>
    <xf numFmtId="0" fontId="10" fillId="0" borderId="12" xfId="7" applyFont="1" applyBorder="1"/>
    <xf numFmtId="0" fontId="10" fillId="0" borderId="2" xfId="0" applyFont="1" applyBorder="1"/>
    <xf numFmtId="0" fontId="10" fillId="0" borderId="13" xfId="0" applyFont="1" applyBorder="1"/>
    <xf numFmtId="0" fontId="7" fillId="0" borderId="12" xfId="0" applyFont="1" applyBorder="1" applyAlignment="1">
      <alignment vertical="center" wrapText="1"/>
    </xf>
    <xf numFmtId="0" fontId="2" fillId="0" borderId="12" xfId="7" applyBorder="1" applyAlignment="1">
      <alignment vertical="center"/>
    </xf>
    <xf numFmtId="0" fontId="13" fillId="0" borderId="36" xfId="3" applyFont="1" applyFill="1" applyBorder="1" applyAlignment="1">
      <alignment horizontal="left" vertical="justify" wrapText="1"/>
    </xf>
    <xf numFmtId="0" fontId="13" fillId="0" borderId="15" xfId="3" applyFont="1" applyFill="1" applyBorder="1" applyAlignment="1">
      <alignment horizontal="left" vertical="justify" wrapText="1"/>
    </xf>
    <xf numFmtId="0" fontId="10" fillId="0" borderId="39" xfId="3" applyFont="1" applyFill="1" applyBorder="1" applyAlignment="1">
      <alignment horizontal="center" vertical="center" textRotation="90" wrapText="1"/>
    </xf>
    <xf numFmtId="0" fontId="10" fillId="0" borderId="40" xfId="3" applyFont="1" applyFill="1" applyBorder="1" applyAlignment="1">
      <alignment horizontal="center" vertical="center" textRotation="90" wrapText="1"/>
    </xf>
    <xf numFmtId="0" fontId="10" fillId="0" borderId="41" xfId="3" applyFont="1" applyFill="1" applyBorder="1" applyAlignment="1">
      <alignment horizontal="center" vertical="center" textRotation="90" wrapText="1"/>
    </xf>
    <xf numFmtId="0" fontId="11" fillId="0" borderId="43" xfId="3" applyFont="1" applyFill="1" applyBorder="1" applyAlignment="1">
      <alignment horizontal="left" vertical="center" wrapText="1"/>
    </xf>
    <xf numFmtId="0" fontId="11" fillId="0" borderId="28" xfId="3" applyFont="1" applyFill="1" applyBorder="1" applyAlignment="1">
      <alignment horizontal="left" vertical="center" wrapText="1"/>
    </xf>
    <xf numFmtId="0" fontId="11" fillId="0" borderId="30" xfId="3" applyFont="1" applyFill="1" applyBorder="1" applyAlignment="1">
      <alignment horizontal="left" vertical="center" wrapText="1"/>
    </xf>
    <xf numFmtId="0" fontId="12" fillId="0" borderId="19" xfId="3" applyFont="1" applyFill="1" applyBorder="1" applyAlignment="1">
      <alignment horizontal="center" vertical="center" wrapText="1"/>
    </xf>
    <xf numFmtId="0" fontId="12" fillId="0" borderId="12" xfId="3" applyFont="1" applyFill="1" applyBorder="1" applyAlignment="1">
      <alignment horizontal="center" vertical="center" wrapText="1"/>
    </xf>
    <xf numFmtId="0" fontId="15" fillId="0" borderId="12" xfId="3" applyFont="1" applyFill="1" applyBorder="1" applyAlignment="1">
      <alignment horizontal="left" vertical="center" wrapText="1"/>
    </xf>
    <xf numFmtId="0" fontId="13" fillId="0" borderId="11" xfId="3" applyFont="1" applyFill="1" applyBorder="1" applyAlignment="1">
      <alignment horizontal="left" vertical="justify" wrapText="1"/>
    </xf>
    <xf numFmtId="0" fontId="13" fillId="0" borderId="2" xfId="3" applyFont="1" applyFill="1" applyBorder="1" applyAlignment="1">
      <alignment horizontal="left" vertical="justify" wrapText="1"/>
    </xf>
    <xf numFmtId="0" fontId="15" fillId="0" borderId="20" xfId="3" applyFont="1" applyFill="1" applyBorder="1" applyAlignment="1">
      <alignment horizontal="left" vertical="center" wrapText="1"/>
    </xf>
    <xf numFmtId="0" fontId="13" fillId="0" borderId="23" xfId="3" applyFont="1" applyFill="1" applyBorder="1" applyAlignment="1">
      <alignment horizontal="left" vertical="justify" wrapText="1"/>
    </xf>
    <xf numFmtId="0" fontId="13" fillId="0" borderId="38" xfId="3" applyFont="1" applyFill="1" applyBorder="1" applyAlignment="1">
      <alignment horizontal="left" vertical="justify" wrapText="1"/>
    </xf>
    <xf numFmtId="0" fontId="15" fillId="0" borderId="19" xfId="3" applyFont="1" applyFill="1" applyBorder="1" applyAlignment="1">
      <alignment horizontal="left" vertical="center" wrapText="1"/>
    </xf>
    <xf numFmtId="0" fontId="13" fillId="0" borderId="25" xfId="3" applyFont="1" applyFill="1" applyBorder="1" applyAlignment="1">
      <alignment horizontal="left" vertical="justify" wrapText="1"/>
    </xf>
    <xf numFmtId="0" fontId="13" fillId="0" borderId="35" xfId="3" applyFont="1" applyFill="1" applyBorder="1" applyAlignment="1">
      <alignment horizontal="left" vertical="justify" wrapText="1"/>
    </xf>
    <xf numFmtId="0" fontId="14" fillId="0" borderId="25" xfId="3" applyFont="1" applyFill="1" applyBorder="1" applyAlignment="1">
      <alignment horizontal="left" vertical="justify" wrapText="1"/>
    </xf>
    <xf numFmtId="0" fontId="14" fillId="0" borderId="35" xfId="3" applyFont="1" applyFill="1" applyBorder="1" applyAlignment="1">
      <alignment horizontal="left" vertical="justify" wrapText="1"/>
    </xf>
    <xf numFmtId="0" fontId="11" fillId="0" borderId="33" xfId="3" applyFont="1" applyFill="1" applyBorder="1" applyAlignment="1">
      <alignment horizontal="left" vertical="center"/>
    </xf>
    <xf numFmtId="0" fontId="11" fillId="0" borderId="28" xfId="3" applyFont="1" applyFill="1" applyBorder="1" applyAlignment="1">
      <alignment horizontal="left" vertical="center"/>
    </xf>
    <xf numFmtId="0" fontId="11" fillId="0" borderId="42" xfId="3" applyFont="1" applyFill="1" applyBorder="1" applyAlignment="1">
      <alignment horizontal="left" vertical="center"/>
    </xf>
    <xf numFmtId="0" fontId="12" fillId="0" borderId="20" xfId="3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left"/>
    </xf>
    <xf numFmtId="0" fontId="3" fillId="0" borderId="2" xfId="0" applyFont="1" applyFill="1" applyBorder="1" applyAlignment="1"/>
    <xf numFmtId="0" fontId="3" fillId="0" borderId="13" xfId="0" applyFont="1" applyFill="1" applyBorder="1" applyAlignment="1"/>
    <xf numFmtId="0" fontId="5" fillId="0" borderId="4" xfId="3" applyFont="1" applyFill="1" applyBorder="1" applyAlignment="1">
      <alignment horizontal="center"/>
    </xf>
    <xf numFmtId="0" fontId="5" fillId="0" borderId="6" xfId="3" applyFont="1" applyFill="1" applyBorder="1" applyAlignment="1">
      <alignment horizontal="center"/>
    </xf>
    <xf numFmtId="0" fontId="5" fillId="0" borderId="4" xfId="3" applyFont="1" applyFill="1" applyBorder="1" applyAlignment="1">
      <alignment horizontal="center" wrapText="1"/>
    </xf>
    <xf numFmtId="0" fontId="5" fillId="0" borderId="5" xfId="3" applyFont="1" applyFill="1" applyBorder="1" applyAlignment="1">
      <alignment horizontal="center" wrapText="1"/>
    </xf>
    <xf numFmtId="0" fontId="5" fillId="0" borderId="6" xfId="3" applyFont="1" applyFill="1" applyBorder="1" applyAlignment="1">
      <alignment horizontal="center" wrapText="1"/>
    </xf>
    <xf numFmtId="0" fontId="3" fillId="0" borderId="1" xfId="0" applyFont="1" applyFill="1" applyBorder="1" applyAlignment="1"/>
    <xf numFmtId="0" fontId="3" fillId="0" borderId="10" xfId="0" applyFont="1" applyFill="1" applyBorder="1" applyAlignment="1"/>
    <xf numFmtId="167" fontId="8" fillId="0" borderId="16" xfId="3" applyNumberFormat="1" applyFont="1" applyFill="1" applyBorder="1" applyAlignment="1">
      <alignment horizontal="center" vertical="center"/>
    </xf>
    <xf numFmtId="167" fontId="8" fillId="0" borderId="14" xfId="3" applyNumberFormat="1" applyFont="1" applyFill="1" applyBorder="1" applyAlignment="1">
      <alignment horizontal="center" vertical="center"/>
    </xf>
    <xf numFmtId="167" fontId="3" fillId="0" borderId="27" xfId="1" applyNumberFormat="1" applyFont="1" applyFill="1" applyBorder="1" applyAlignment="1">
      <alignment horizontal="center" vertical="center" wrapText="1"/>
    </xf>
    <xf numFmtId="167" fontId="3" fillId="0" borderId="29" xfId="1" applyNumberFormat="1" applyFont="1" applyFill="1" applyBorder="1" applyAlignment="1">
      <alignment horizontal="center" vertical="center" wrapText="1"/>
    </xf>
    <xf numFmtId="169" fontId="4" fillId="2" borderId="19" xfId="1" applyNumberFormat="1" applyFont="1" applyFill="1" applyBorder="1" applyAlignment="1">
      <alignment horizontal="center" vertical="center"/>
    </xf>
    <xf numFmtId="169" fontId="4" fillId="2" borderId="12" xfId="1" applyNumberFormat="1" applyFont="1" applyFill="1" applyBorder="1" applyAlignment="1">
      <alignment horizontal="center" vertical="center"/>
    </xf>
    <xf numFmtId="169" fontId="4" fillId="2" borderId="20" xfId="1" applyNumberFormat="1" applyFont="1" applyFill="1" applyBorder="1" applyAlignment="1">
      <alignment horizontal="center" vertical="center"/>
    </xf>
    <xf numFmtId="167" fontId="3" fillId="0" borderId="26" xfId="1" applyNumberFormat="1" applyFont="1" applyFill="1" applyBorder="1" applyAlignment="1">
      <alignment horizontal="center" vertical="center" wrapText="1"/>
    </xf>
    <xf numFmtId="0" fontId="15" fillId="0" borderId="34" xfId="3" applyFont="1" applyFill="1" applyBorder="1" applyAlignment="1">
      <alignment horizontal="left" vertical="center" wrapText="1"/>
    </xf>
    <xf numFmtId="0" fontId="4" fillId="0" borderId="8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3" fillId="0" borderId="11" xfId="0" applyFont="1" applyFill="1" applyBorder="1" applyAlignment="1">
      <alignment horizontal="left" vertical="center" shrinkToFit="1"/>
    </xf>
    <xf numFmtId="0" fontId="3" fillId="0" borderId="2" xfId="0" applyFont="1" applyFill="1" applyBorder="1" applyAlignment="1">
      <alignment horizontal="left" vertical="center" shrinkToFit="1"/>
    </xf>
    <xf numFmtId="0" fontId="3" fillId="0" borderId="13" xfId="0" applyFont="1" applyFill="1" applyBorder="1" applyAlignment="1">
      <alignment horizontal="left" vertical="center" shrinkToFit="1"/>
    </xf>
    <xf numFmtId="0" fontId="3" fillId="0" borderId="11" xfId="0" applyFont="1" applyFill="1" applyBorder="1" applyAlignment="1">
      <alignment vertical="center" shrinkToFit="1"/>
    </xf>
    <xf numFmtId="0" fontId="3" fillId="0" borderId="13" xfId="0" applyFont="1" applyFill="1" applyBorder="1" applyAlignment="1">
      <alignment vertical="center"/>
    </xf>
    <xf numFmtId="0" fontId="3" fillId="0" borderId="2" xfId="7" applyFont="1" applyBorder="1" applyAlignment="1">
      <alignment horizontal="left"/>
    </xf>
    <xf numFmtId="0" fontId="3" fillId="0" borderId="2" xfId="7" applyFont="1" applyBorder="1"/>
    <xf numFmtId="0" fontId="3" fillId="0" borderId="11" xfId="7" applyFont="1" applyBorder="1" applyAlignment="1">
      <alignment horizontal="left" vertical="center"/>
    </xf>
    <xf numFmtId="0" fontId="3" fillId="0" borderId="2" xfId="7" applyFont="1" applyBorder="1" applyAlignment="1">
      <alignment horizontal="left" vertical="center"/>
    </xf>
    <xf numFmtId="0" fontId="3" fillId="0" borderId="13" xfId="7" applyFont="1" applyBorder="1" applyAlignment="1">
      <alignment horizontal="left" vertical="center"/>
    </xf>
    <xf numFmtId="0" fontId="3" fillId="0" borderId="11" xfId="7" applyFont="1" applyBorder="1" applyAlignment="1">
      <alignment vertical="center"/>
    </xf>
    <xf numFmtId="0" fontId="3" fillId="0" borderId="2" xfId="7" applyFont="1" applyBorder="1" applyAlignment="1">
      <alignment vertical="center"/>
    </xf>
    <xf numFmtId="0" fontId="3" fillId="0" borderId="13" xfId="7" applyFont="1" applyBorder="1" applyAlignment="1">
      <alignment vertical="center"/>
    </xf>
    <xf numFmtId="14" fontId="3" fillId="0" borderId="1" xfId="7" applyNumberFormat="1" applyFont="1" applyBorder="1" applyAlignment="1">
      <alignment horizontal="center"/>
    </xf>
    <xf numFmtId="0" fontId="3" fillId="0" borderId="2" xfId="7" applyFont="1" applyBorder="1" applyAlignment="1">
      <alignment horizontal="center"/>
    </xf>
    <xf numFmtId="0" fontId="3" fillId="0" borderId="1" xfId="7" applyFont="1" applyBorder="1" applyAlignment="1">
      <alignment horizontal="left"/>
    </xf>
    <xf numFmtId="0" fontId="3" fillId="0" borderId="1" xfId="7" applyFont="1" applyBorder="1"/>
    <xf numFmtId="0" fontId="3" fillId="0" borderId="1" xfId="7" applyFont="1" applyBorder="1" applyAlignment="1">
      <alignment horizontal="center"/>
    </xf>
    <xf numFmtId="0" fontId="3" fillId="0" borderId="11" xfId="7" applyFont="1" applyBorder="1" applyAlignment="1">
      <alignment vertical="center" shrinkToFit="1"/>
    </xf>
    <xf numFmtId="0" fontId="3" fillId="0" borderId="2" xfId="7" applyFont="1" applyBorder="1" applyAlignment="1">
      <alignment vertical="center" shrinkToFit="1"/>
    </xf>
    <xf numFmtId="0" fontId="3" fillId="0" borderId="13" xfId="7" applyFont="1" applyBorder="1" applyAlignment="1">
      <alignment vertical="center" shrinkToFit="1"/>
    </xf>
    <xf numFmtId="0" fontId="5" fillId="0" borderId="4" xfId="3" applyFont="1" applyBorder="1" applyAlignment="1">
      <alignment horizontal="center"/>
    </xf>
    <xf numFmtId="0" fontId="5" fillId="0" borderId="6" xfId="3" applyFont="1" applyBorder="1" applyAlignment="1">
      <alignment horizontal="center"/>
    </xf>
    <xf numFmtId="0" fontId="5" fillId="0" borderId="4" xfId="3" applyFont="1" applyBorder="1" applyAlignment="1">
      <alignment horizontal="center" wrapText="1"/>
    </xf>
    <xf numFmtId="0" fontId="5" fillId="0" borderId="5" xfId="3" applyFont="1" applyBorder="1" applyAlignment="1">
      <alignment horizontal="center" wrapText="1"/>
    </xf>
    <xf numFmtId="0" fontId="5" fillId="0" borderId="6" xfId="3" applyFont="1" applyBorder="1" applyAlignment="1">
      <alignment horizontal="center" wrapText="1"/>
    </xf>
    <xf numFmtId="0" fontId="4" fillId="0" borderId="33" xfId="3" applyFont="1" applyBorder="1" applyAlignment="1">
      <alignment horizontal="center" vertical="center" textRotation="90" wrapText="1"/>
    </xf>
    <xf numFmtId="0" fontId="4" fillId="0" borderId="28" xfId="3" applyFont="1" applyBorder="1" applyAlignment="1">
      <alignment horizontal="center" vertical="center" textRotation="90" wrapText="1"/>
    </xf>
    <xf numFmtId="0" fontId="4" fillId="0" borderId="30" xfId="3" applyFont="1" applyBorder="1" applyAlignment="1">
      <alignment horizontal="center" vertical="center" textRotation="90" wrapText="1"/>
    </xf>
    <xf numFmtId="0" fontId="27" fillId="0" borderId="12" xfId="3" applyFont="1" applyBorder="1" applyAlignment="1">
      <alignment horizontal="left" vertical="center" wrapText="1"/>
    </xf>
    <xf numFmtId="0" fontId="27" fillId="0" borderId="33" xfId="3" applyFont="1" applyBorder="1" applyAlignment="1">
      <alignment horizontal="left" vertical="center" wrapText="1"/>
    </xf>
    <xf numFmtId="0" fontId="29" fillId="0" borderId="11" xfId="3" applyFont="1" applyBorder="1" applyAlignment="1">
      <alignment horizontal="left" vertical="justify" wrapText="1"/>
    </xf>
    <xf numFmtId="0" fontId="29" fillId="0" borderId="13" xfId="3" applyFont="1" applyBorder="1" applyAlignment="1">
      <alignment horizontal="left" vertical="justify" wrapText="1"/>
    </xf>
    <xf numFmtId="0" fontId="28" fillId="0" borderId="11" xfId="3" applyFont="1" applyBorder="1" applyAlignment="1">
      <alignment horizontal="center" vertical="center" wrapText="1"/>
    </xf>
    <xf numFmtId="0" fontId="28" fillId="0" borderId="13" xfId="3" applyFont="1" applyBorder="1" applyAlignment="1">
      <alignment horizontal="center" vertical="center" wrapText="1"/>
    </xf>
    <xf numFmtId="9" fontId="21" fillId="0" borderId="12" xfId="3" applyNumberFormat="1" applyFont="1" applyBorder="1" applyAlignment="1">
      <alignment horizontal="center" vertical="center" wrapText="1"/>
    </xf>
    <xf numFmtId="0" fontId="21" fillId="0" borderId="12" xfId="3" applyFont="1" applyBorder="1" applyAlignment="1">
      <alignment horizontal="center" vertical="center" wrapText="1"/>
    </xf>
    <xf numFmtId="0" fontId="21" fillId="0" borderId="33" xfId="3" applyFont="1" applyBorder="1" applyAlignment="1">
      <alignment horizontal="center" vertical="center" wrapText="1"/>
    </xf>
    <xf numFmtId="169" fontId="4" fillId="2" borderId="12" xfId="8" applyNumberFormat="1" applyFont="1" applyFill="1" applyBorder="1" applyAlignment="1" applyProtection="1">
      <alignment horizontal="center" vertical="center"/>
      <protection locked="0"/>
    </xf>
    <xf numFmtId="169" fontId="4" fillId="2" borderId="33" xfId="8" applyNumberFormat="1" applyFont="1" applyFill="1" applyBorder="1" applyAlignment="1" applyProtection="1">
      <alignment horizontal="center" vertical="center"/>
      <protection locked="0"/>
    </xf>
    <xf numFmtId="167" fontId="3" fillId="0" borderId="12" xfId="8" applyNumberFormat="1" applyFont="1" applyBorder="1" applyAlignment="1">
      <alignment horizontal="center" vertical="center" wrapText="1"/>
    </xf>
    <xf numFmtId="167" fontId="3" fillId="0" borderId="33" xfId="8" applyNumberFormat="1" applyFont="1" applyBorder="1" applyAlignment="1">
      <alignment horizontal="center" vertical="center" wrapText="1"/>
    </xf>
    <xf numFmtId="0" fontId="23" fillId="0" borderId="11" xfId="3" applyFont="1" applyBorder="1" applyAlignment="1">
      <alignment horizontal="left" vertical="justify" wrapText="1"/>
    </xf>
    <xf numFmtId="0" fontId="23" fillId="0" borderId="2" xfId="3" applyFont="1" applyBorder="1" applyAlignment="1">
      <alignment horizontal="left" vertical="justify" wrapText="1"/>
    </xf>
    <xf numFmtId="0" fontId="22" fillId="0" borderId="11" xfId="3" applyFont="1" applyBorder="1" applyAlignment="1">
      <alignment horizontal="center" vertical="center" wrapText="1"/>
    </xf>
    <xf numFmtId="0" fontId="22" fillId="0" borderId="13" xfId="3" applyFont="1" applyBorder="1" applyAlignment="1">
      <alignment horizontal="center" vertical="center" wrapText="1"/>
    </xf>
    <xf numFmtId="0" fontId="22" fillId="0" borderId="4" xfId="3" applyFont="1" applyBorder="1" applyAlignment="1">
      <alignment horizontal="center" vertical="center" wrapText="1"/>
    </xf>
    <xf numFmtId="0" fontId="22" fillId="0" borderId="6" xfId="3" applyFont="1" applyBorder="1" applyAlignment="1">
      <alignment horizontal="center" vertical="center" wrapText="1"/>
    </xf>
    <xf numFmtId="0" fontId="7" fillId="0" borderId="9" xfId="3" applyBorder="1" applyAlignment="1">
      <alignment horizontal="left" vertical="center"/>
    </xf>
    <xf numFmtId="0" fontId="7" fillId="0" borderId="1" xfId="3" applyBorder="1" applyAlignment="1">
      <alignment horizontal="left" vertical="center"/>
    </xf>
    <xf numFmtId="0" fontId="7" fillId="0" borderId="10" xfId="3" applyBorder="1" applyAlignment="1">
      <alignment horizontal="left" vertical="center"/>
    </xf>
    <xf numFmtId="0" fontId="24" fillId="0" borderId="11" xfId="3" applyFont="1" applyBorder="1" applyAlignment="1">
      <alignment horizontal="left" vertical="center" wrapText="1"/>
    </xf>
    <xf numFmtId="0" fontId="24" fillId="0" borderId="2" xfId="3" applyFont="1" applyBorder="1" applyAlignment="1">
      <alignment horizontal="left" vertical="center" wrapText="1"/>
    </xf>
    <xf numFmtId="0" fontId="24" fillId="0" borderId="13" xfId="3" applyFont="1" applyBorder="1" applyAlignment="1">
      <alignment horizontal="left" vertical="center" wrapText="1"/>
    </xf>
    <xf numFmtId="0" fontId="25" fillId="0" borderId="11" xfId="3" applyFont="1" applyBorder="1" applyAlignment="1">
      <alignment horizontal="left" vertical="justify" wrapText="1"/>
    </xf>
    <xf numFmtId="0" fontId="25" fillId="0" borderId="2" xfId="3" applyFont="1" applyBorder="1" applyAlignment="1">
      <alignment horizontal="left" vertical="justify" wrapText="1"/>
    </xf>
    <xf numFmtId="0" fontId="24" fillId="0" borderId="11" xfId="3" applyFont="1" applyBorder="1" applyAlignment="1">
      <alignment horizontal="left" vertical="center"/>
    </xf>
    <xf numFmtId="0" fontId="24" fillId="0" borderId="2" xfId="3" applyFont="1" applyBorder="1" applyAlignment="1">
      <alignment horizontal="left" vertical="center"/>
    </xf>
    <xf numFmtId="0" fontId="24" fillId="0" borderId="13" xfId="3" applyFont="1" applyBorder="1" applyAlignment="1">
      <alignment horizontal="left" vertical="center"/>
    </xf>
    <xf numFmtId="0" fontId="23" fillId="0" borderId="23" xfId="3" applyFont="1" applyBorder="1" applyAlignment="1">
      <alignment horizontal="left" vertical="justify" wrapText="1"/>
    </xf>
    <xf numFmtId="0" fontId="23" fillId="0" borderId="38" xfId="3" applyFont="1" applyBorder="1" applyAlignment="1">
      <alignment horizontal="left" vertical="justify" wrapText="1"/>
    </xf>
    <xf numFmtId="0" fontId="20" fillId="0" borderId="33" xfId="3" applyFont="1" applyBorder="1" applyAlignment="1">
      <alignment horizontal="center" vertical="center" textRotation="90" wrapText="1"/>
    </xf>
    <xf numFmtId="0" fontId="20" fillId="0" borderId="28" xfId="3" applyFont="1" applyBorder="1" applyAlignment="1">
      <alignment horizontal="center" vertical="center" textRotation="90" wrapText="1"/>
    </xf>
    <xf numFmtId="0" fontId="20" fillId="0" borderId="30" xfId="3" applyFont="1" applyBorder="1" applyAlignment="1">
      <alignment horizontal="center" vertical="center" textRotation="90" wrapText="1"/>
    </xf>
    <xf numFmtId="0" fontId="21" fillId="0" borderId="12" xfId="3" applyFont="1" applyBorder="1" applyAlignment="1">
      <alignment horizontal="left" vertical="center" wrapText="1"/>
    </xf>
    <xf numFmtId="0" fontId="21" fillId="0" borderId="33" xfId="3" applyFont="1" applyBorder="1" applyAlignment="1">
      <alignment horizontal="left" vertical="center" wrapText="1"/>
    </xf>
    <xf numFmtId="0" fontId="28" fillId="0" borderId="11" xfId="3" applyFont="1" applyBorder="1" applyAlignment="1">
      <alignment horizontal="left" vertical="justify" wrapText="1"/>
    </xf>
    <xf numFmtId="0" fontId="28" fillId="0" borderId="13" xfId="3" applyFont="1" applyBorder="1" applyAlignment="1">
      <alignment horizontal="left" vertical="justify" wrapText="1"/>
    </xf>
    <xf numFmtId="0" fontId="13" fillId="0" borderId="11" xfId="3" applyFont="1" applyBorder="1" applyAlignment="1">
      <alignment horizontal="left" vertical="justify" wrapText="1"/>
    </xf>
    <xf numFmtId="0" fontId="13" fillId="0" borderId="2" xfId="3" applyFont="1" applyBorder="1" applyAlignment="1">
      <alignment horizontal="left" vertical="justify" wrapText="1"/>
    </xf>
    <xf numFmtId="0" fontId="31" fillId="0" borderId="11" xfId="3" applyFont="1" applyBorder="1" applyAlignment="1">
      <alignment horizontal="left" vertical="center" wrapText="1"/>
    </xf>
    <xf numFmtId="0" fontId="31" fillId="0" borderId="2" xfId="3" applyFont="1" applyBorder="1" applyAlignment="1">
      <alignment horizontal="left" vertical="center" wrapText="1"/>
    </xf>
    <xf numFmtId="0" fontId="31" fillId="0" borderId="13" xfId="3" applyFont="1" applyBorder="1" applyAlignment="1">
      <alignment horizontal="left" vertical="center" wrapText="1"/>
    </xf>
    <xf numFmtId="0" fontId="28" fillId="0" borderId="2" xfId="3" applyFont="1" applyBorder="1" applyAlignment="1">
      <alignment horizontal="left" vertical="justify" wrapText="1"/>
    </xf>
    <xf numFmtId="0" fontId="31" fillId="0" borderId="11" xfId="3" applyFont="1" applyBorder="1" applyAlignment="1">
      <alignment horizontal="left" vertical="center"/>
    </xf>
    <xf numFmtId="0" fontId="31" fillId="0" borderId="2" xfId="3" applyFont="1" applyBorder="1" applyAlignment="1">
      <alignment horizontal="left" vertical="center"/>
    </xf>
    <xf numFmtId="0" fontId="31" fillId="0" borderId="13" xfId="3" applyFont="1" applyBorder="1" applyAlignment="1">
      <alignment horizontal="left" vertical="center"/>
    </xf>
    <xf numFmtId="0" fontId="13" fillId="0" borderId="23" xfId="3" applyFont="1" applyBorder="1" applyAlignment="1">
      <alignment horizontal="left" vertical="justify" wrapText="1"/>
    </xf>
    <xf numFmtId="0" fontId="13" fillId="0" borderId="38" xfId="3" applyFont="1" applyBorder="1" applyAlignment="1">
      <alignment horizontal="left" vertical="justify" wrapText="1"/>
    </xf>
    <xf numFmtId="0" fontId="3" fillId="0" borderId="4" xfId="7" applyFont="1" applyBorder="1" applyAlignment="1">
      <alignment horizontal="left" vertical="top"/>
    </xf>
    <xf numFmtId="0" fontId="3" fillId="0" borderId="5" xfId="7" applyFont="1" applyBorder="1" applyAlignment="1">
      <alignment horizontal="left" vertical="top"/>
    </xf>
    <xf numFmtId="0" fontId="3" fillId="0" borderId="6" xfId="7" applyFont="1" applyBorder="1" applyAlignment="1">
      <alignment horizontal="left" vertical="top"/>
    </xf>
    <xf numFmtId="0" fontId="3" fillId="0" borderId="7" xfId="7" applyFont="1" applyBorder="1" applyAlignment="1">
      <alignment horizontal="left" vertical="top"/>
    </xf>
    <xf numFmtId="0" fontId="3" fillId="0" borderId="0" xfId="7" applyFont="1" applyAlignment="1">
      <alignment horizontal="left" vertical="top"/>
    </xf>
    <xf numFmtId="0" fontId="3" fillId="0" borderId="8" xfId="7" applyFont="1" applyBorder="1" applyAlignment="1">
      <alignment horizontal="left" vertical="top"/>
    </xf>
    <xf numFmtId="0" fontId="3" fillId="0" borderId="9" xfId="7" applyFont="1" applyBorder="1" applyAlignment="1">
      <alignment horizontal="left" vertical="top"/>
    </xf>
    <xf numFmtId="0" fontId="3" fillId="0" borderId="1" xfId="7" applyFont="1" applyBorder="1" applyAlignment="1">
      <alignment horizontal="left" vertical="top"/>
    </xf>
    <xf numFmtId="0" fontId="3" fillId="0" borderId="10" xfId="7" applyFont="1" applyBorder="1" applyAlignment="1">
      <alignment horizontal="left" vertical="top"/>
    </xf>
    <xf numFmtId="0" fontId="9" fillId="0" borderId="12" xfId="7" applyFont="1" applyBorder="1" applyAlignment="1">
      <alignment vertical="center"/>
    </xf>
    <xf numFmtId="167" fontId="3" fillId="2" borderId="12" xfId="7" applyNumberFormat="1" applyFont="1" applyFill="1" applyBorder="1" applyAlignment="1" applyProtection="1">
      <alignment horizontal="center" vertical="center"/>
      <protection locked="0"/>
    </xf>
    <xf numFmtId="0" fontId="8" fillId="0" borderId="16" xfId="7" applyFont="1" applyBorder="1" applyAlignment="1">
      <alignment vertical="center"/>
    </xf>
    <xf numFmtId="0" fontId="8" fillId="0" borderId="15" xfId="7" applyFont="1" applyBorder="1" applyAlignment="1">
      <alignment vertical="center"/>
    </xf>
    <xf numFmtId="0" fontId="8" fillId="0" borderId="14" xfId="7" applyFont="1" applyBorder="1" applyAlignment="1">
      <alignment vertical="center"/>
    </xf>
    <xf numFmtId="167" fontId="3" fillId="0" borderId="12" xfId="7" applyNumberFormat="1" applyFont="1" applyBorder="1" applyAlignment="1">
      <alignment horizontal="center" vertical="center"/>
    </xf>
    <xf numFmtId="0" fontId="1" fillId="0" borderId="0" xfId="7" applyFont="1"/>
  </cellXfs>
  <cellStyles count="9">
    <cellStyle name="Dezimal 2" xfId="2"/>
    <cellStyle name="Dezimal 2 2" xfId="4"/>
    <cellStyle name="Excel Built-in Normal" xfId="6"/>
    <cellStyle name="Normal" xfId="0" builtinId="0"/>
    <cellStyle name="Normal 2" xfId="5"/>
    <cellStyle name="Normal 3" xfId="7"/>
    <cellStyle name="Standard 2" xfId="3"/>
    <cellStyle name="Tusental" xfId="1" builtinId="3"/>
    <cellStyle name="Tusental 2" xfId="8"/>
  </cellStyles>
  <dxfs count="6"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abSelected="1" workbookViewId="0">
      <selection activeCell="G5" sqref="G5"/>
    </sheetView>
  </sheetViews>
  <sheetFormatPr defaultRowHeight="12.75" x14ac:dyDescent="0.2"/>
  <cols>
    <col min="1" max="18" width="15.7109375" customWidth="1"/>
  </cols>
  <sheetData>
    <row r="1" spans="1:5" s="84" customFormat="1" ht="20.25" x14ac:dyDescent="0.3">
      <c r="A1" s="83" t="s">
        <v>73</v>
      </c>
    </row>
    <row r="2" spans="1:5" s="84" customFormat="1" x14ac:dyDescent="0.2">
      <c r="A2" s="84" t="s">
        <v>74</v>
      </c>
    </row>
    <row r="3" spans="1:5" s="152" customFormat="1" ht="21.75" customHeight="1" x14ac:dyDescent="0.25">
      <c r="A3" s="310" t="s">
        <v>124</v>
      </c>
    </row>
    <row r="4" spans="1:5" s="152" customFormat="1" ht="19.5" customHeight="1" x14ac:dyDescent="0.25">
      <c r="A4" s="152" t="s">
        <v>120</v>
      </c>
    </row>
    <row r="5" spans="1:5" s="152" customFormat="1" ht="15" x14ac:dyDescent="0.25"/>
    <row r="6" spans="1:5" s="84" customFormat="1" x14ac:dyDescent="0.2"/>
    <row r="7" spans="1:5" s="76" customFormat="1" ht="18" x14ac:dyDescent="0.25">
      <c r="A7" s="76" t="s">
        <v>68</v>
      </c>
    </row>
    <row r="9" spans="1:5" x14ac:dyDescent="0.2">
      <c r="A9" s="77" t="s">
        <v>119</v>
      </c>
    </row>
    <row r="10" spans="1:5" x14ac:dyDescent="0.2">
      <c r="A10" s="77" t="s">
        <v>117</v>
      </c>
    </row>
    <row r="11" spans="1:5" s="77" customFormat="1" x14ac:dyDescent="0.2">
      <c r="A11" s="77" t="s">
        <v>118</v>
      </c>
    </row>
    <row r="12" spans="1:5" x14ac:dyDescent="0.2">
      <c r="A12" s="77"/>
    </row>
    <row r="13" spans="1:5" s="78" customFormat="1" x14ac:dyDescent="0.2">
      <c r="A13" s="78" t="s">
        <v>115</v>
      </c>
    </row>
    <row r="14" spans="1:5" ht="19.5" customHeight="1" x14ac:dyDescent="0.2">
      <c r="B14" s="79" t="s">
        <v>69</v>
      </c>
      <c r="C14" s="77"/>
    </row>
    <row r="15" spans="1:5" ht="20.100000000000001" customHeight="1" x14ac:dyDescent="0.2">
      <c r="B15" s="163" t="s">
        <v>70</v>
      </c>
      <c r="C15" s="164" t="s">
        <v>71</v>
      </c>
      <c r="D15" s="162" t="s">
        <v>122</v>
      </c>
    </row>
    <row r="16" spans="1:5" ht="24.95" customHeight="1" x14ac:dyDescent="0.2">
      <c r="A16" s="77" t="s">
        <v>112</v>
      </c>
      <c r="B16" s="165" t="s">
        <v>72</v>
      </c>
      <c r="C16" s="165" t="s">
        <v>113</v>
      </c>
      <c r="D16" s="166" t="s">
        <v>123</v>
      </c>
      <c r="E16" s="155"/>
    </row>
    <row r="17" spans="1:8" ht="24.95" customHeight="1" x14ac:dyDescent="0.25">
      <c r="A17" s="77"/>
      <c r="B17" s="80" t="s">
        <v>114</v>
      </c>
      <c r="C17" s="80" t="s">
        <v>114</v>
      </c>
      <c r="D17" s="151"/>
    </row>
    <row r="18" spans="1:8" ht="24.95" customHeight="1" x14ac:dyDescent="0.25">
      <c r="A18" s="77"/>
      <c r="B18" s="153"/>
      <c r="C18" s="153"/>
      <c r="D18" s="154"/>
    </row>
    <row r="19" spans="1:8" s="152" customFormat="1" ht="24.95" customHeight="1" x14ac:dyDescent="0.25">
      <c r="A19" s="77" t="s">
        <v>80</v>
      </c>
      <c r="B19" s="165" t="s">
        <v>72</v>
      </c>
      <c r="C19" s="166" t="s">
        <v>111</v>
      </c>
      <c r="D19" s="166" t="s">
        <v>123</v>
      </c>
      <c r="E19" s="154"/>
      <c r="F19" s="154"/>
      <c r="G19" s="154"/>
    </row>
    <row r="20" spans="1:8" ht="24.95" customHeight="1" x14ac:dyDescent="0.25">
      <c r="A20" s="77"/>
      <c r="B20" s="80" t="s">
        <v>114</v>
      </c>
      <c r="C20" s="80" t="s">
        <v>114</v>
      </c>
      <c r="D20" s="151"/>
      <c r="E20" s="153"/>
      <c r="F20" s="153"/>
      <c r="G20" s="153"/>
    </row>
    <row r="21" spans="1:8" ht="24.95" customHeight="1" x14ac:dyDescent="0.2">
      <c r="A21" s="77"/>
      <c r="B21" s="153"/>
      <c r="C21" s="153"/>
      <c r="D21" s="153"/>
      <c r="E21" s="92"/>
      <c r="F21" s="153"/>
      <c r="G21" s="153"/>
      <c r="H21" s="153"/>
    </row>
    <row r="25" spans="1:8" ht="19.5" customHeight="1" x14ac:dyDescent="0.2"/>
    <row r="26" spans="1:8" ht="20.100000000000001" customHeight="1" x14ac:dyDescent="0.2"/>
    <row r="27" spans="1:8" ht="24.95" customHeight="1" x14ac:dyDescent="0.2"/>
    <row r="28" spans="1:8" ht="24.95" customHeight="1" x14ac:dyDescent="0.2"/>
    <row r="29" spans="1:8" ht="24.95" customHeight="1" x14ac:dyDescent="0.2"/>
    <row r="30" spans="1:8" ht="24.95" customHeight="1" x14ac:dyDescent="0.2"/>
    <row r="34" spans="1:17" ht="20.100000000000001" customHeight="1" x14ac:dyDescent="0.2">
      <c r="N34" s="79"/>
    </row>
    <row r="35" spans="1:17" ht="20.100000000000001" customHeight="1" x14ac:dyDescent="0.2">
      <c r="N35" s="78"/>
      <c r="O35" s="78"/>
      <c r="P35" s="78"/>
      <c r="Q35" s="78"/>
    </row>
    <row r="36" spans="1:17" ht="24.95" customHeight="1" x14ac:dyDescent="0.2"/>
    <row r="37" spans="1:17" ht="24.95" customHeight="1" x14ac:dyDescent="0.2"/>
    <row r="40" spans="1:17" s="84" customForma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</row>
    <row r="41" spans="1:17" s="82" customForma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</row>
    <row r="42" spans="1:17" s="81" customFormat="1" x14ac:dyDescent="0.2">
      <c r="A42"/>
      <c r="B42"/>
      <c r="C42"/>
      <c r="D42"/>
      <c r="E42"/>
      <c r="F42"/>
      <c r="G42"/>
      <c r="H42"/>
      <c r="I42"/>
      <c r="J42"/>
      <c r="K42"/>
      <c r="L42"/>
      <c r="M42"/>
    </row>
    <row r="43" spans="1:17" s="81" customFormat="1" x14ac:dyDescent="0.2">
      <c r="A43"/>
      <c r="B43"/>
      <c r="C43"/>
      <c r="D43"/>
      <c r="E43"/>
      <c r="F43"/>
      <c r="G43"/>
      <c r="H43"/>
      <c r="I43"/>
      <c r="J43"/>
      <c r="K43"/>
      <c r="L43"/>
      <c r="M43"/>
    </row>
    <row r="44" spans="1:17" s="81" customFormat="1" x14ac:dyDescent="0.2">
      <c r="A44"/>
      <c r="B44"/>
      <c r="C44"/>
      <c r="D44"/>
      <c r="E44"/>
      <c r="F44"/>
      <c r="G44"/>
      <c r="H44"/>
      <c r="I44"/>
      <c r="J44"/>
      <c r="K44"/>
      <c r="L44"/>
      <c r="M4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showZeros="0" view="pageLayout" topLeftCell="A35" zoomScaleNormal="130" workbookViewId="0">
      <selection activeCell="K35" sqref="K35"/>
    </sheetView>
  </sheetViews>
  <sheetFormatPr defaultColWidth="9.140625" defaultRowHeight="12.75" x14ac:dyDescent="0.2"/>
  <cols>
    <col min="1" max="1" width="5.7109375" style="47" customWidth="1"/>
    <col min="2" max="2" width="10.28515625" style="47" customWidth="1"/>
    <col min="3" max="3" width="12.5703125" style="47" bestFit="1" customWidth="1"/>
    <col min="4" max="4" width="6.7109375" style="47" customWidth="1"/>
    <col min="5" max="5" width="7.28515625" style="47" customWidth="1"/>
    <col min="6" max="6" width="14.5703125" style="47" customWidth="1"/>
    <col min="7" max="7" width="7" style="47" customWidth="1"/>
    <col min="8" max="8" width="9.5703125" style="47" customWidth="1"/>
    <col min="9" max="9" width="5.7109375" style="47" customWidth="1"/>
    <col min="10" max="10" width="5.5703125" style="47" customWidth="1"/>
    <col min="11" max="11" width="7.140625" style="47" customWidth="1"/>
    <col min="12" max="12" width="7.28515625" style="47" customWidth="1"/>
    <col min="13" max="16384" width="9.140625" style="47"/>
  </cols>
  <sheetData>
    <row r="1" spans="1:11" s="1" customFormat="1" ht="6" customHeight="1" thickBot="1" x14ac:dyDescent="0.25"/>
    <row r="2" spans="1:11" s="1" customFormat="1" ht="22.5" customHeight="1" thickBot="1" x14ac:dyDescent="0.25">
      <c r="A2" s="7" t="s">
        <v>78</v>
      </c>
      <c r="G2" s="9"/>
      <c r="H2" s="13" t="s">
        <v>63</v>
      </c>
      <c r="I2" s="10"/>
      <c r="J2" s="11"/>
      <c r="K2" s="11"/>
    </row>
    <row r="3" spans="1:11" s="1" customFormat="1" ht="24" customHeight="1" thickBot="1" x14ac:dyDescent="0.25">
      <c r="A3" s="4" t="s">
        <v>10</v>
      </c>
      <c r="G3" s="9"/>
      <c r="H3" s="13" t="s">
        <v>64</v>
      </c>
      <c r="I3" s="10"/>
      <c r="J3" s="11"/>
      <c r="K3" s="11"/>
    </row>
    <row r="4" spans="1:11" s="1" customFormat="1" ht="24" customHeight="1" thickBot="1" x14ac:dyDescent="0.25">
      <c r="A4" s="2" t="s">
        <v>12</v>
      </c>
      <c r="B4" s="2"/>
      <c r="C4" s="87"/>
      <c r="D4" s="73"/>
      <c r="E4" s="73"/>
      <c r="G4" s="9"/>
      <c r="H4" s="13" t="s">
        <v>59</v>
      </c>
      <c r="I4" s="10"/>
      <c r="J4" s="11"/>
      <c r="K4" s="11"/>
    </row>
    <row r="5" spans="1:11" s="1" customFormat="1" ht="24" customHeight="1" thickBot="1" x14ac:dyDescent="0.25">
      <c r="A5" s="12" t="s">
        <v>13</v>
      </c>
      <c r="B5" s="12"/>
      <c r="C5" s="193"/>
      <c r="D5" s="193"/>
      <c r="E5" s="193"/>
      <c r="G5" s="9"/>
      <c r="H5" s="13" t="s">
        <v>11</v>
      </c>
      <c r="I5" s="74"/>
      <c r="J5" s="11"/>
      <c r="K5" s="11"/>
    </row>
    <row r="6" spans="1:11" s="1" customFormat="1" ht="12.75" customHeight="1" x14ac:dyDescent="0.2">
      <c r="A6" s="12" t="s">
        <v>14</v>
      </c>
      <c r="B6" s="12"/>
      <c r="C6" s="193"/>
      <c r="D6" s="193"/>
      <c r="E6" s="193"/>
      <c r="G6" s="1" t="s">
        <v>16</v>
      </c>
    </row>
    <row r="7" spans="1:11" s="1" customFormat="1" ht="17.100000000000001" customHeight="1" x14ac:dyDescent="0.2">
      <c r="A7" s="12" t="s">
        <v>62</v>
      </c>
      <c r="B7" s="12"/>
      <c r="C7" s="86"/>
      <c r="D7" s="86"/>
      <c r="E7" s="86"/>
      <c r="G7" s="14" t="s">
        <v>0</v>
      </c>
      <c r="H7" s="192"/>
      <c r="I7" s="201"/>
      <c r="J7" s="201"/>
      <c r="K7" s="202"/>
    </row>
    <row r="8" spans="1:11" s="1" customFormat="1" ht="17.100000000000001" customHeight="1" x14ac:dyDescent="0.2">
      <c r="A8" s="2" t="s">
        <v>6</v>
      </c>
      <c r="B8" s="2"/>
      <c r="C8" s="192"/>
      <c r="D8" s="192"/>
      <c r="E8" s="192"/>
      <c r="G8" s="15" t="s">
        <v>1</v>
      </c>
      <c r="H8" s="193"/>
      <c r="I8" s="194"/>
      <c r="J8" s="194"/>
      <c r="K8" s="195"/>
    </row>
    <row r="9" spans="1:11" s="1" customFormat="1" ht="17.100000000000001" customHeight="1" x14ac:dyDescent="0.2">
      <c r="A9" s="12" t="s">
        <v>15</v>
      </c>
      <c r="B9" s="12"/>
      <c r="C9" s="193"/>
      <c r="D9" s="193"/>
      <c r="E9" s="193"/>
      <c r="G9" s="15" t="s">
        <v>2</v>
      </c>
      <c r="H9" s="193"/>
      <c r="I9" s="194"/>
      <c r="J9" s="194"/>
      <c r="K9" s="195"/>
    </row>
    <row r="10" spans="1:11" s="1" customFormat="1" ht="17.100000000000001" customHeight="1" x14ac:dyDescent="0.2">
      <c r="A10" s="12" t="s">
        <v>60</v>
      </c>
      <c r="B10" s="12"/>
      <c r="C10" s="193"/>
      <c r="D10" s="193"/>
      <c r="E10" s="193"/>
      <c r="G10" s="15" t="s">
        <v>3</v>
      </c>
      <c r="H10" s="193"/>
      <c r="I10" s="194"/>
      <c r="J10" s="194"/>
      <c r="K10" s="195"/>
    </row>
    <row r="11" spans="1:11" s="1" customFormat="1" ht="17.100000000000001" customHeight="1" x14ac:dyDescent="0.2">
      <c r="G11" s="15" t="s">
        <v>4</v>
      </c>
      <c r="H11" s="193"/>
      <c r="I11" s="194"/>
      <c r="J11" s="194"/>
      <c r="K11" s="195"/>
    </row>
    <row r="12" spans="1:11" s="1" customFormat="1" ht="17.100000000000001" customHeight="1" x14ac:dyDescent="0.2">
      <c r="C12" s="16"/>
      <c r="G12" s="15" t="s">
        <v>5</v>
      </c>
      <c r="H12" s="193"/>
      <c r="I12" s="194"/>
      <c r="J12" s="194"/>
      <c r="K12" s="195"/>
    </row>
    <row r="13" spans="1:11" s="1" customFormat="1" ht="6" customHeight="1" x14ac:dyDescent="0.2">
      <c r="C13" s="16"/>
      <c r="G13" s="3"/>
      <c r="H13" s="46"/>
      <c r="I13" s="3"/>
      <c r="J13" s="3"/>
      <c r="K13" s="3"/>
    </row>
    <row r="14" spans="1:11" ht="15" customHeight="1" thickBot="1" x14ac:dyDescent="0.25">
      <c r="G14" s="196" t="s">
        <v>53</v>
      </c>
      <c r="H14" s="197"/>
      <c r="I14" s="198" t="s">
        <v>61</v>
      </c>
      <c r="J14" s="199"/>
      <c r="K14" s="200"/>
    </row>
    <row r="15" spans="1:11" ht="34.5" customHeight="1" x14ac:dyDescent="0.2">
      <c r="A15" s="169" t="s">
        <v>17</v>
      </c>
      <c r="B15" s="183" t="s">
        <v>19</v>
      </c>
      <c r="C15" s="183" t="s">
        <v>18</v>
      </c>
      <c r="D15" s="183"/>
      <c r="E15" s="186" t="s">
        <v>46</v>
      </c>
      <c r="F15" s="187"/>
      <c r="G15" s="48"/>
      <c r="H15" s="49"/>
      <c r="I15" s="175" t="s">
        <v>7</v>
      </c>
      <c r="J15" s="207"/>
      <c r="K15" s="205">
        <f>ROUND(J15*0.3,3)</f>
        <v>0</v>
      </c>
    </row>
    <row r="16" spans="1:11" ht="31.5" customHeight="1" x14ac:dyDescent="0.2">
      <c r="A16" s="170"/>
      <c r="B16" s="177"/>
      <c r="C16" s="177" t="s">
        <v>21</v>
      </c>
      <c r="D16" s="177"/>
      <c r="E16" s="178" t="s">
        <v>45</v>
      </c>
      <c r="F16" s="179"/>
      <c r="G16" s="50"/>
      <c r="H16" s="51"/>
      <c r="I16" s="176"/>
      <c r="J16" s="208"/>
      <c r="K16" s="206"/>
    </row>
    <row r="17" spans="1:11" ht="38.25" customHeight="1" x14ac:dyDescent="0.2">
      <c r="A17" s="170"/>
      <c r="B17" s="177"/>
      <c r="C17" s="177" t="s">
        <v>20</v>
      </c>
      <c r="D17" s="177"/>
      <c r="E17" s="178" t="s">
        <v>44</v>
      </c>
      <c r="F17" s="179"/>
      <c r="G17" s="52"/>
      <c r="H17" s="53"/>
      <c r="I17" s="176"/>
      <c r="J17" s="208"/>
      <c r="K17" s="206"/>
    </row>
    <row r="18" spans="1:11" ht="30" customHeight="1" x14ac:dyDescent="0.2">
      <c r="A18" s="170"/>
      <c r="B18" s="188" t="s">
        <v>32</v>
      </c>
      <c r="C18" s="177" t="s">
        <v>24</v>
      </c>
      <c r="D18" s="177"/>
      <c r="E18" s="178" t="s">
        <v>43</v>
      </c>
      <c r="F18" s="179"/>
      <c r="G18" s="54"/>
      <c r="H18" s="55"/>
      <c r="I18" s="176" t="s">
        <v>8</v>
      </c>
      <c r="J18" s="208"/>
      <c r="K18" s="206">
        <f>ROUND(J18*0.25,3)</f>
        <v>0</v>
      </c>
    </row>
    <row r="19" spans="1:11" ht="29.25" customHeight="1" x14ac:dyDescent="0.2">
      <c r="A19" s="170"/>
      <c r="B19" s="189"/>
      <c r="C19" s="177" t="s">
        <v>22</v>
      </c>
      <c r="D19" s="177"/>
      <c r="E19" s="178" t="s">
        <v>41</v>
      </c>
      <c r="F19" s="179"/>
      <c r="G19" s="50"/>
      <c r="H19" s="51"/>
      <c r="I19" s="176"/>
      <c r="J19" s="208"/>
      <c r="K19" s="206"/>
    </row>
    <row r="20" spans="1:11" ht="30" customHeight="1" thickBot="1" x14ac:dyDescent="0.25">
      <c r="A20" s="171"/>
      <c r="B20" s="190"/>
      <c r="C20" s="180" t="s">
        <v>23</v>
      </c>
      <c r="D20" s="180"/>
      <c r="E20" s="181" t="s">
        <v>42</v>
      </c>
      <c r="F20" s="182"/>
      <c r="G20" s="56"/>
      <c r="H20" s="57"/>
      <c r="I20" s="191"/>
      <c r="J20" s="209"/>
      <c r="K20" s="210"/>
    </row>
    <row r="21" spans="1:11" ht="47.25" customHeight="1" x14ac:dyDescent="0.2">
      <c r="A21" s="169" t="s">
        <v>33</v>
      </c>
      <c r="B21" s="172" t="s">
        <v>40</v>
      </c>
      <c r="C21" s="183" t="s">
        <v>40</v>
      </c>
      <c r="D21" s="183"/>
      <c r="E21" s="184" t="s">
        <v>39</v>
      </c>
      <c r="F21" s="185"/>
      <c r="G21" s="58"/>
      <c r="H21" s="59"/>
      <c r="I21" s="175" t="s">
        <v>65</v>
      </c>
      <c r="J21" s="207"/>
      <c r="K21" s="205">
        <f>ROUND(J21*0.25,3)</f>
        <v>0</v>
      </c>
    </row>
    <row r="22" spans="1:11" ht="18.75" customHeight="1" x14ac:dyDescent="0.2">
      <c r="A22" s="170"/>
      <c r="B22" s="173"/>
      <c r="C22" s="177" t="s">
        <v>25</v>
      </c>
      <c r="D22" s="177"/>
      <c r="E22" s="178" t="s">
        <v>38</v>
      </c>
      <c r="F22" s="179"/>
      <c r="G22" s="50"/>
      <c r="H22" s="51"/>
      <c r="I22" s="176"/>
      <c r="J22" s="208"/>
      <c r="K22" s="206"/>
    </row>
    <row r="23" spans="1:11" ht="21" customHeight="1" x14ac:dyDescent="0.2">
      <c r="A23" s="170"/>
      <c r="B23" s="174"/>
      <c r="C23" s="177" t="s">
        <v>26</v>
      </c>
      <c r="D23" s="177"/>
      <c r="E23" s="178" t="s">
        <v>37</v>
      </c>
      <c r="F23" s="179"/>
      <c r="G23" s="52"/>
      <c r="H23" s="53"/>
      <c r="I23" s="176"/>
      <c r="J23" s="208"/>
      <c r="K23" s="206"/>
    </row>
    <row r="24" spans="1:11" ht="57" customHeight="1" thickBot="1" x14ac:dyDescent="0.25">
      <c r="A24" s="171"/>
      <c r="B24" s="60" t="s">
        <v>27</v>
      </c>
      <c r="C24" s="180"/>
      <c r="D24" s="180"/>
      <c r="E24" s="181" t="s">
        <v>36</v>
      </c>
      <c r="F24" s="182"/>
      <c r="G24" s="61"/>
      <c r="H24" s="62"/>
      <c r="I24" s="63" t="s">
        <v>9</v>
      </c>
      <c r="J24" s="88"/>
      <c r="K24" s="85">
        <f>ROUND(J24*0.15,3)</f>
        <v>0</v>
      </c>
    </row>
    <row r="25" spans="1:11" ht="54" customHeight="1" thickBot="1" x14ac:dyDescent="0.25">
      <c r="A25" s="64" t="s">
        <v>34</v>
      </c>
      <c r="B25" s="75" t="s">
        <v>67</v>
      </c>
      <c r="C25" s="211" t="s">
        <v>28</v>
      </c>
      <c r="D25" s="211"/>
      <c r="E25" s="167" t="s">
        <v>35</v>
      </c>
      <c r="F25" s="168"/>
      <c r="G25" s="65"/>
      <c r="H25" s="66"/>
      <c r="I25" s="67" t="s">
        <v>66</v>
      </c>
      <c r="J25" s="89"/>
      <c r="K25" s="68">
        <f>ROUND(J25*0.05,3)</f>
        <v>0</v>
      </c>
    </row>
    <row r="26" spans="1:11" ht="9.75" customHeight="1" thickBot="1" x14ac:dyDescent="0.25">
      <c r="A26" s="69"/>
      <c r="B26" s="69"/>
      <c r="C26" s="69"/>
      <c r="D26" s="69"/>
      <c r="E26" s="69"/>
      <c r="F26" s="69"/>
      <c r="G26" s="69"/>
      <c r="H26" s="69"/>
      <c r="I26" s="69"/>
      <c r="J26" s="69"/>
      <c r="K26" s="69"/>
    </row>
    <row r="27" spans="1:11" ht="16.350000000000001" customHeight="1" thickBot="1" x14ac:dyDescent="0.25">
      <c r="A27" s="69"/>
      <c r="B27" s="69"/>
      <c r="C27" s="69"/>
      <c r="D27" s="69"/>
      <c r="E27" s="69"/>
      <c r="F27" s="69"/>
      <c r="G27" s="69"/>
      <c r="H27" s="70" t="s">
        <v>10</v>
      </c>
      <c r="I27" s="71"/>
      <c r="J27" s="203">
        <f>SUM(K15:K25)</f>
        <v>0</v>
      </c>
      <c r="K27" s="204"/>
    </row>
    <row r="31" spans="1:11" x14ac:dyDescent="0.2">
      <c r="A31" s="5" t="s">
        <v>30</v>
      </c>
      <c r="B31" s="72"/>
      <c r="C31" s="72"/>
      <c r="D31" s="72"/>
      <c r="E31" s="69"/>
      <c r="F31" s="69"/>
      <c r="G31" s="5" t="s">
        <v>31</v>
      </c>
      <c r="H31" s="5"/>
      <c r="I31" s="5"/>
      <c r="J31" s="5"/>
      <c r="K31" s="5"/>
    </row>
  </sheetData>
  <mergeCells count="50">
    <mergeCell ref="C5:E5"/>
    <mergeCell ref="H7:K7"/>
    <mergeCell ref="C6:E6"/>
    <mergeCell ref="J27:K27"/>
    <mergeCell ref="H11:K11"/>
    <mergeCell ref="K15:K17"/>
    <mergeCell ref="C16:D16"/>
    <mergeCell ref="E16:F16"/>
    <mergeCell ref="J15:J17"/>
    <mergeCell ref="J18:J20"/>
    <mergeCell ref="K18:K20"/>
    <mergeCell ref="K21:K23"/>
    <mergeCell ref="C22:D22"/>
    <mergeCell ref="E22:F22"/>
    <mergeCell ref="J21:J23"/>
    <mergeCell ref="C25:D25"/>
    <mergeCell ref="C8:E8"/>
    <mergeCell ref="H8:K8"/>
    <mergeCell ref="C9:E9"/>
    <mergeCell ref="H9:K9"/>
    <mergeCell ref="G14:H14"/>
    <mergeCell ref="I14:K14"/>
    <mergeCell ref="H12:K12"/>
    <mergeCell ref="C10:E10"/>
    <mergeCell ref="H10:K10"/>
    <mergeCell ref="A15:A20"/>
    <mergeCell ref="B15:B17"/>
    <mergeCell ref="C15:D15"/>
    <mergeCell ref="E15:F15"/>
    <mergeCell ref="I15:I17"/>
    <mergeCell ref="C17:D17"/>
    <mergeCell ref="E17:F17"/>
    <mergeCell ref="B18:B20"/>
    <mergeCell ref="C18:D18"/>
    <mergeCell ref="E18:F18"/>
    <mergeCell ref="I18:I20"/>
    <mergeCell ref="C19:D19"/>
    <mergeCell ref="E19:F19"/>
    <mergeCell ref="C20:D20"/>
    <mergeCell ref="E20:F20"/>
    <mergeCell ref="E25:F25"/>
    <mergeCell ref="A21:A24"/>
    <mergeCell ref="B21:B23"/>
    <mergeCell ref="I21:I23"/>
    <mergeCell ref="C23:D23"/>
    <mergeCell ref="E23:F23"/>
    <mergeCell ref="C24:D24"/>
    <mergeCell ref="E24:F24"/>
    <mergeCell ref="C21:D21"/>
    <mergeCell ref="E21:F21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 xml:space="preserve">&amp;L&amp;G
&amp;C&amp;"Verdana,Normal"&amp;12PROTOKOLL FÖR LAGKLASS
</oddHeader>
    <oddFooter>&amp;R2019-03-28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showZeros="0" view="pageLayout" zoomScaleNormal="100" workbookViewId="0">
      <selection activeCell="F16" sqref="F16"/>
    </sheetView>
  </sheetViews>
  <sheetFormatPr defaultColWidth="9.140625" defaultRowHeight="12.75" x14ac:dyDescent="0.2"/>
  <cols>
    <col min="1" max="1" width="5.7109375" style="1" customWidth="1"/>
    <col min="2" max="2" width="9.140625" style="1"/>
    <col min="3" max="3" width="12.5703125" style="1" bestFit="1" customWidth="1"/>
    <col min="4" max="4" width="2.7109375" style="1" customWidth="1"/>
    <col min="5" max="7" width="7.28515625" style="1" customWidth="1"/>
    <col min="8" max="8" width="7" style="1" customWidth="1"/>
    <col min="9" max="11" width="7.28515625" style="1" customWidth="1"/>
    <col min="12" max="12" width="10.5703125" style="1" customWidth="1"/>
    <col min="13" max="13" width="7.28515625" style="1" customWidth="1"/>
    <col min="14" max="16384" width="9.140625" style="1"/>
  </cols>
  <sheetData>
    <row r="1" spans="1:13" ht="6" customHeight="1" thickBot="1" x14ac:dyDescent="0.25"/>
    <row r="2" spans="1:13" ht="24" customHeight="1" thickBot="1" x14ac:dyDescent="0.25">
      <c r="A2" s="7" t="s">
        <v>78</v>
      </c>
      <c r="H2" s="9"/>
      <c r="I2" s="13" t="s">
        <v>63</v>
      </c>
      <c r="J2" s="10"/>
      <c r="K2" s="11"/>
      <c r="L2" s="11"/>
    </row>
    <row r="3" spans="1:13" ht="24" customHeight="1" thickBot="1" x14ac:dyDescent="0.25">
      <c r="A3" s="4" t="s">
        <v>79</v>
      </c>
      <c r="H3" s="9"/>
      <c r="I3" s="13" t="s">
        <v>64</v>
      </c>
      <c r="J3" s="10"/>
      <c r="K3" s="11"/>
      <c r="L3" s="11"/>
    </row>
    <row r="4" spans="1:13" ht="24" customHeight="1" thickBot="1" x14ac:dyDescent="0.25">
      <c r="A4" s="2" t="s">
        <v>12</v>
      </c>
      <c r="B4" s="2"/>
      <c r="C4" s="87"/>
      <c r="D4" s="8"/>
      <c r="E4" s="8"/>
      <c r="F4" s="8"/>
      <c r="H4" s="9"/>
      <c r="I4" s="13" t="s">
        <v>59</v>
      </c>
      <c r="J4" s="10"/>
      <c r="K4" s="11"/>
      <c r="L4" s="91"/>
    </row>
    <row r="5" spans="1:13" ht="24" customHeight="1" thickBot="1" x14ac:dyDescent="0.25">
      <c r="A5" s="12" t="s">
        <v>13</v>
      </c>
      <c r="B5" s="12"/>
      <c r="C5" s="193"/>
      <c r="D5" s="193"/>
      <c r="E5" s="193"/>
      <c r="F5" s="193"/>
      <c r="H5" s="9"/>
      <c r="I5" s="13" t="s">
        <v>11</v>
      </c>
      <c r="J5" s="74"/>
      <c r="K5" s="11"/>
      <c r="L5" s="11"/>
    </row>
    <row r="6" spans="1:13" ht="19.5" customHeight="1" x14ac:dyDescent="0.2">
      <c r="A6" s="12" t="s">
        <v>14</v>
      </c>
      <c r="B6" s="12"/>
      <c r="C6" s="193"/>
      <c r="D6" s="193"/>
      <c r="E6" s="193"/>
      <c r="F6" s="193"/>
      <c r="H6" s="1" t="s">
        <v>16</v>
      </c>
    </row>
    <row r="7" spans="1:13" ht="17.100000000000001" customHeight="1" x14ac:dyDescent="0.2">
      <c r="A7" s="12" t="s">
        <v>62</v>
      </c>
      <c r="B7" s="12"/>
      <c r="C7" s="86"/>
      <c r="D7" s="86"/>
      <c r="E7" s="86"/>
      <c r="F7" s="86"/>
      <c r="H7" s="14" t="s">
        <v>0</v>
      </c>
      <c r="I7" s="192"/>
      <c r="J7" s="201"/>
      <c r="K7" s="201"/>
      <c r="L7" s="201"/>
    </row>
    <row r="8" spans="1:13" ht="17.100000000000001" customHeight="1" x14ac:dyDescent="0.2">
      <c r="A8" s="2" t="s">
        <v>6</v>
      </c>
      <c r="B8" s="2"/>
      <c r="C8" s="192"/>
      <c r="D8" s="192"/>
      <c r="E8" s="192"/>
      <c r="F8" s="192"/>
      <c r="H8" s="15" t="s">
        <v>1</v>
      </c>
      <c r="I8" s="193"/>
      <c r="J8" s="194"/>
      <c r="K8" s="194"/>
      <c r="L8" s="194"/>
    </row>
    <row r="9" spans="1:13" ht="17.100000000000001" customHeight="1" x14ac:dyDescent="0.2">
      <c r="A9" s="12" t="s">
        <v>15</v>
      </c>
      <c r="B9" s="12"/>
      <c r="C9" s="193"/>
      <c r="D9" s="193"/>
      <c r="E9" s="193"/>
      <c r="F9" s="193"/>
      <c r="H9" s="15" t="s">
        <v>2</v>
      </c>
      <c r="I9" s="193"/>
      <c r="J9" s="194"/>
      <c r="K9" s="194"/>
      <c r="L9" s="194"/>
    </row>
    <row r="10" spans="1:13" ht="17.100000000000001" customHeight="1" x14ac:dyDescent="0.2">
      <c r="A10" s="12" t="s">
        <v>60</v>
      </c>
      <c r="B10" s="12"/>
      <c r="C10" s="193"/>
      <c r="D10" s="193"/>
      <c r="E10" s="193"/>
      <c r="F10" s="193"/>
      <c r="H10" s="15" t="s">
        <v>3</v>
      </c>
      <c r="I10" s="193"/>
      <c r="J10" s="194"/>
      <c r="K10" s="194"/>
      <c r="L10" s="194"/>
    </row>
    <row r="11" spans="1:13" ht="17.100000000000001" customHeight="1" x14ac:dyDescent="0.2">
      <c r="H11" s="15" t="s">
        <v>4</v>
      </c>
      <c r="I11" s="193"/>
      <c r="J11" s="194"/>
      <c r="K11" s="194"/>
      <c r="L11" s="194"/>
    </row>
    <row r="12" spans="1:13" ht="17.100000000000001" customHeight="1" x14ac:dyDescent="0.2">
      <c r="C12" s="16"/>
      <c r="H12" s="15" t="s">
        <v>5</v>
      </c>
      <c r="I12" s="193"/>
      <c r="J12" s="194"/>
      <c r="K12" s="194"/>
      <c r="L12" s="194"/>
    </row>
    <row r="13" spans="1:13" ht="17.100000000000001" customHeight="1" x14ac:dyDescent="0.2">
      <c r="H13" s="3"/>
      <c r="I13" s="3"/>
      <c r="J13" s="3"/>
      <c r="K13" s="3"/>
      <c r="L13" s="3"/>
    </row>
    <row r="14" spans="1:13" ht="21.75" customHeight="1" x14ac:dyDescent="0.2">
      <c r="A14" s="17"/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</row>
    <row r="15" spans="1:13" ht="15.75" customHeight="1" x14ac:dyDescent="0.2">
      <c r="F15" s="20">
        <v>1</v>
      </c>
      <c r="G15" s="20">
        <v>2</v>
      </c>
      <c r="H15" s="20">
        <v>3</v>
      </c>
      <c r="I15" s="20">
        <v>4</v>
      </c>
      <c r="J15" s="20">
        <v>5</v>
      </c>
      <c r="K15" s="20">
        <v>6</v>
      </c>
      <c r="L15" s="20" t="s">
        <v>29</v>
      </c>
    </row>
    <row r="16" spans="1:13" ht="20.100000000000001" customHeight="1" x14ac:dyDescent="0.2">
      <c r="A16" s="212"/>
      <c r="B16" s="213" t="s">
        <v>48</v>
      </c>
      <c r="C16" s="214"/>
      <c r="D16" s="214"/>
      <c r="E16" s="21"/>
      <c r="F16" s="90"/>
      <c r="G16" s="90"/>
      <c r="H16" s="90"/>
      <c r="I16" s="90"/>
      <c r="J16" s="90"/>
      <c r="K16" s="90"/>
      <c r="L16" s="22">
        <f>SUM(F16:K16)</f>
        <v>0</v>
      </c>
    </row>
    <row r="17" spans="1:12" ht="20.100000000000001" customHeight="1" x14ac:dyDescent="0.2">
      <c r="A17" s="212"/>
      <c r="B17" s="215" t="s">
        <v>49</v>
      </c>
      <c r="C17" s="214"/>
      <c r="D17" s="214"/>
      <c r="E17" s="21"/>
      <c r="F17" s="90"/>
      <c r="G17" s="90"/>
      <c r="H17" s="90"/>
      <c r="I17" s="90"/>
      <c r="J17" s="90"/>
      <c r="K17" s="90"/>
      <c r="L17" s="22">
        <f t="shared" ref="L17:L21" si="0">SUM(F17:K17)</f>
        <v>0</v>
      </c>
    </row>
    <row r="18" spans="1:12" ht="20.100000000000001" customHeight="1" x14ac:dyDescent="0.2">
      <c r="B18" s="215" t="s">
        <v>50</v>
      </c>
      <c r="C18" s="214"/>
      <c r="D18" s="214"/>
      <c r="E18" s="21"/>
      <c r="F18" s="90"/>
      <c r="G18" s="90"/>
      <c r="H18" s="90"/>
      <c r="I18" s="90"/>
      <c r="J18" s="90"/>
      <c r="K18" s="90"/>
      <c r="L18" s="22">
        <f t="shared" si="0"/>
        <v>0</v>
      </c>
    </row>
    <row r="19" spans="1:12" ht="20.100000000000001" customHeight="1" x14ac:dyDescent="0.2">
      <c r="B19" s="219" t="s">
        <v>51</v>
      </c>
      <c r="C19" s="214"/>
      <c r="D19" s="214"/>
      <c r="E19" s="21"/>
      <c r="F19" s="90"/>
      <c r="G19" s="90"/>
      <c r="H19" s="90"/>
      <c r="I19" s="90"/>
      <c r="J19" s="90"/>
      <c r="K19" s="90"/>
      <c r="L19" s="22">
        <f t="shared" si="0"/>
        <v>0</v>
      </c>
    </row>
    <row r="20" spans="1:12" ht="20.100000000000001" customHeight="1" x14ac:dyDescent="0.2">
      <c r="B20" s="215" t="s">
        <v>76</v>
      </c>
      <c r="C20" s="214"/>
      <c r="D20" s="214"/>
      <c r="E20" s="220"/>
      <c r="F20" s="90"/>
      <c r="G20" s="90"/>
      <c r="H20" s="90"/>
      <c r="I20" s="90"/>
      <c r="J20" s="90"/>
      <c r="K20" s="90"/>
      <c r="L20" s="22">
        <f t="shared" si="0"/>
        <v>0</v>
      </c>
    </row>
    <row r="21" spans="1:12" ht="20.100000000000001" customHeight="1" x14ac:dyDescent="0.2">
      <c r="B21" s="215" t="s">
        <v>52</v>
      </c>
      <c r="C21" s="214"/>
      <c r="D21" s="214"/>
      <c r="E21" s="21"/>
      <c r="F21" s="90"/>
      <c r="G21" s="90"/>
      <c r="H21" s="90"/>
      <c r="I21" s="90"/>
      <c r="J21" s="90"/>
      <c r="K21" s="90"/>
      <c r="L21" s="22">
        <f t="shared" si="0"/>
        <v>0</v>
      </c>
    </row>
    <row r="22" spans="1:12" ht="20.100000000000001" customHeight="1" x14ac:dyDescent="0.2">
      <c r="B22" s="216" t="s">
        <v>77</v>
      </c>
      <c r="C22" s="217"/>
      <c r="D22" s="217"/>
      <c r="E22" s="218"/>
      <c r="F22" s="90"/>
      <c r="G22" s="90"/>
      <c r="H22" s="90"/>
      <c r="I22" s="90"/>
      <c r="J22" s="90"/>
      <c r="K22" s="90"/>
      <c r="L22" s="22">
        <f>SUM(F22:K22)</f>
        <v>0</v>
      </c>
    </row>
    <row r="23" spans="1:12" ht="14.25" customHeight="1" x14ac:dyDescent="0.2">
      <c r="L23" s="23"/>
    </row>
    <row r="24" spans="1:12" ht="15.75" customHeight="1" thickBot="1" x14ac:dyDescent="0.25">
      <c r="B24" s="24" t="s">
        <v>53</v>
      </c>
      <c r="C24" s="25"/>
      <c r="D24" s="25"/>
      <c r="E24" s="25"/>
      <c r="F24" s="25"/>
      <c r="G24" s="25"/>
      <c r="H24" s="26"/>
      <c r="K24" s="27" t="s">
        <v>54</v>
      </c>
      <c r="L24" s="22">
        <f>SUM(L16:L22)</f>
        <v>0</v>
      </c>
    </row>
    <row r="25" spans="1:12" ht="18" customHeight="1" thickBot="1" x14ac:dyDescent="0.25">
      <c r="B25" s="28"/>
      <c r="C25" s="19"/>
      <c r="D25" s="19"/>
      <c r="E25" s="19"/>
      <c r="F25" s="19"/>
      <c r="G25" s="19"/>
      <c r="H25" s="29"/>
      <c r="J25" s="30"/>
      <c r="K25" s="27" t="s">
        <v>55</v>
      </c>
      <c r="L25" s="31">
        <f>ROUND(+L24/6,3)</f>
        <v>0</v>
      </c>
    </row>
    <row r="26" spans="1:12" x14ac:dyDescent="0.2">
      <c r="B26" s="28"/>
      <c r="C26" s="19"/>
      <c r="D26" s="19"/>
      <c r="E26" s="19"/>
      <c r="F26" s="19"/>
      <c r="G26" s="19"/>
      <c r="H26" s="29"/>
      <c r="I26" s="32"/>
      <c r="J26" s="33"/>
      <c r="L26" s="34"/>
    </row>
    <row r="27" spans="1:12" x14ac:dyDescent="0.2">
      <c r="B27" s="35"/>
      <c r="C27" s="2"/>
      <c r="D27" s="2"/>
      <c r="E27" s="2"/>
      <c r="F27" s="2"/>
      <c r="G27" s="2"/>
      <c r="H27" s="36"/>
      <c r="J27" s="19"/>
      <c r="K27" s="27" t="s">
        <v>56</v>
      </c>
      <c r="L27" s="33"/>
    </row>
    <row r="28" spans="1:12" ht="9.75" customHeight="1" thickBot="1" x14ac:dyDescent="0.25"/>
    <row r="29" spans="1:12" ht="21.75" customHeight="1" thickBot="1" x14ac:dyDescent="0.25">
      <c r="H29" s="37"/>
      <c r="I29" s="38" t="s">
        <v>57</v>
      </c>
      <c r="J29" s="39"/>
      <c r="K29" s="40"/>
      <c r="L29" s="41">
        <f>ROUND(+L25/7,3)</f>
        <v>0</v>
      </c>
    </row>
    <row r="30" spans="1:12" ht="18" customHeight="1" x14ac:dyDescent="0.2">
      <c r="B30" s="19"/>
      <c r="C30" s="19"/>
      <c r="D30" s="19"/>
      <c r="E30" s="19"/>
      <c r="F30" s="42"/>
      <c r="H30" s="37"/>
      <c r="I30" s="37"/>
      <c r="J30" s="43"/>
      <c r="K30" s="27"/>
      <c r="L30" s="6"/>
    </row>
    <row r="31" spans="1:12" ht="18" customHeight="1" x14ac:dyDescent="0.2">
      <c r="B31" s="19"/>
      <c r="C31" s="19"/>
      <c r="D31" s="19"/>
      <c r="E31" s="19"/>
      <c r="F31" s="42"/>
      <c r="H31" s="37"/>
      <c r="I31" s="37"/>
      <c r="J31" s="43"/>
      <c r="K31" s="27"/>
      <c r="L31" s="6"/>
    </row>
    <row r="32" spans="1:12" ht="18" customHeight="1" x14ac:dyDescent="0.2"/>
    <row r="33" spans="1:13" ht="18" customHeight="1" x14ac:dyDescent="0.2">
      <c r="A33" s="2" t="s">
        <v>30</v>
      </c>
      <c r="B33" s="44"/>
      <c r="C33" s="44"/>
      <c r="D33" s="44"/>
      <c r="E33" s="44"/>
      <c r="F33" s="42"/>
      <c r="H33" s="2" t="s">
        <v>31</v>
      </c>
      <c r="I33" s="2"/>
      <c r="J33" s="2"/>
      <c r="K33" s="2"/>
      <c r="L33" s="2"/>
    </row>
    <row r="34" spans="1:13" ht="18" customHeight="1" x14ac:dyDescent="0.2">
      <c r="B34" s="19"/>
      <c r="C34" s="19"/>
      <c r="D34" s="19"/>
      <c r="E34" s="19"/>
      <c r="F34" s="42"/>
      <c r="H34" s="37"/>
      <c r="I34" s="37"/>
      <c r="J34" s="43"/>
      <c r="K34" s="27"/>
      <c r="L34" s="6"/>
    </row>
    <row r="35" spans="1:13" ht="9" customHeight="1" x14ac:dyDescent="0.2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</row>
    <row r="36" spans="1:13" ht="9" customHeight="1" x14ac:dyDescent="0.2"/>
    <row r="38" spans="1:13" ht="12.75" customHeight="1" x14ac:dyDescent="0.2"/>
    <row r="39" spans="1:13" ht="12.75" customHeight="1" x14ac:dyDescent="0.2"/>
    <row r="42" spans="1:13" ht="9" customHeight="1" x14ac:dyDescent="0.2"/>
    <row r="47" spans="1:13" ht="12" customHeight="1" x14ac:dyDescent="0.2"/>
    <row r="48" spans="1:13" ht="13.5" customHeight="1" x14ac:dyDescent="0.2"/>
    <row r="49" ht="10.5" customHeight="1" x14ac:dyDescent="0.2"/>
    <row r="50" ht="6.75" customHeight="1" x14ac:dyDescent="0.2"/>
    <row r="51" ht="18" customHeight="1" x14ac:dyDescent="0.2"/>
    <row r="52" ht="9" customHeight="1" x14ac:dyDescent="0.2"/>
    <row r="54" ht="12.75" customHeight="1" x14ac:dyDescent="0.2"/>
    <row r="55" ht="12.75" customHeight="1" x14ac:dyDescent="0.2"/>
    <row r="58" ht="9" customHeight="1" x14ac:dyDescent="0.2"/>
    <row r="63" ht="10.5" customHeight="1" x14ac:dyDescent="0.2"/>
    <row r="64" ht="15.75" customHeight="1" x14ac:dyDescent="0.2"/>
    <row r="66" ht="18" customHeight="1" x14ac:dyDescent="0.2"/>
  </sheetData>
  <mergeCells count="19">
    <mergeCell ref="B21:D21"/>
    <mergeCell ref="B22:E22"/>
    <mergeCell ref="I7:L7"/>
    <mergeCell ref="I12:L12"/>
    <mergeCell ref="B18:D18"/>
    <mergeCell ref="B19:D19"/>
    <mergeCell ref="B20:E20"/>
    <mergeCell ref="C5:F5"/>
    <mergeCell ref="C8:F8"/>
    <mergeCell ref="I8:L8"/>
    <mergeCell ref="A16:A17"/>
    <mergeCell ref="B16:D16"/>
    <mergeCell ref="B17:D17"/>
    <mergeCell ref="I9:L9"/>
    <mergeCell ref="C6:F6"/>
    <mergeCell ref="C10:F10"/>
    <mergeCell ref="I10:L10"/>
    <mergeCell ref="I11:L11"/>
    <mergeCell ref="C9:F9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 xml:space="preserve">&amp;L&amp;G&amp;C&amp;"Verdana,Normal"&amp;12PROTOKOLL FÖR LAGKLASS
</oddHeader>
    <oddFooter>&amp;R2019-03-28</oddFooter>
  </headerFooter>
  <rowBreaks count="1" manualBreakCount="1">
    <brk id="35" max="16383" man="1"/>
  </row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7"/>
  <sheetViews>
    <sheetView showZeros="0" view="pageLayout" zoomScaleNormal="120" workbookViewId="0">
      <selection activeCell="J33" sqref="J33"/>
    </sheetView>
  </sheetViews>
  <sheetFormatPr defaultColWidth="9" defaultRowHeight="12.75" x14ac:dyDescent="0.2"/>
  <cols>
    <col min="1" max="2" width="8.7109375" style="93" customWidth="1"/>
    <col min="3" max="10" width="7.5703125" style="93" customWidth="1"/>
    <col min="11" max="11" width="7.42578125" style="93" customWidth="1"/>
    <col min="12" max="12" width="7.7109375" style="93" hidden="1" customWidth="1"/>
    <col min="13" max="16384" width="9" style="93"/>
  </cols>
  <sheetData>
    <row r="1" spans="1:11" ht="6" customHeight="1" thickBot="1" x14ac:dyDescent="0.25"/>
    <row r="2" spans="1:11" ht="24" customHeight="1" thickBot="1" x14ac:dyDescent="0.25">
      <c r="A2" s="142" t="s">
        <v>80</v>
      </c>
      <c r="G2" s="138"/>
      <c r="H2" s="137" t="s">
        <v>63</v>
      </c>
      <c r="I2" s="139"/>
      <c r="J2" s="135"/>
      <c r="K2" s="135"/>
    </row>
    <row r="3" spans="1:11" ht="24" customHeight="1" thickBot="1" x14ac:dyDescent="0.25">
      <c r="A3" s="141" t="s">
        <v>75</v>
      </c>
      <c r="G3" s="138"/>
      <c r="H3" s="137" t="s">
        <v>64</v>
      </c>
      <c r="I3" s="139"/>
      <c r="J3" s="135"/>
      <c r="K3" s="135"/>
    </row>
    <row r="4" spans="1:11" ht="24" customHeight="1" thickBot="1" x14ac:dyDescent="0.25">
      <c r="A4" s="99" t="s">
        <v>12</v>
      </c>
      <c r="B4" s="99"/>
      <c r="C4" s="229"/>
      <c r="D4" s="229"/>
      <c r="E4" s="140"/>
      <c r="G4" s="138"/>
      <c r="H4" s="137" t="s">
        <v>59</v>
      </c>
      <c r="I4" s="139"/>
      <c r="J4" s="135"/>
      <c r="K4" s="135"/>
    </row>
    <row r="5" spans="1:11" ht="20.25" customHeight="1" thickBot="1" x14ac:dyDescent="0.25">
      <c r="A5" s="133" t="s">
        <v>13</v>
      </c>
      <c r="B5" s="133"/>
      <c r="C5" s="230"/>
      <c r="D5" s="230"/>
      <c r="E5" s="230"/>
      <c r="G5" s="138"/>
      <c r="H5" s="137" t="s">
        <v>11</v>
      </c>
      <c r="I5" s="136"/>
      <c r="J5" s="135"/>
      <c r="K5" s="135"/>
    </row>
    <row r="6" spans="1:11" ht="17.25" customHeight="1" x14ac:dyDescent="0.2">
      <c r="A6" s="93" t="s">
        <v>62</v>
      </c>
      <c r="G6" s="93" t="s">
        <v>16</v>
      </c>
    </row>
    <row r="7" spans="1:11" ht="17.100000000000001" customHeight="1" x14ac:dyDescent="0.2">
      <c r="A7" s="133" t="s">
        <v>14</v>
      </c>
      <c r="B7" s="133"/>
      <c r="C7" s="230"/>
      <c r="D7" s="230"/>
      <c r="E7" s="230"/>
      <c r="G7" s="99" t="s">
        <v>0</v>
      </c>
      <c r="H7" s="231"/>
      <c r="I7" s="232"/>
      <c r="J7" s="232"/>
      <c r="K7" s="232"/>
    </row>
    <row r="8" spans="1:11" ht="17.100000000000001" customHeight="1" x14ac:dyDescent="0.2">
      <c r="A8" s="99" t="s">
        <v>6</v>
      </c>
      <c r="B8" s="99"/>
      <c r="C8" s="233"/>
      <c r="D8" s="233"/>
      <c r="E8" s="233"/>
      <c r="G8" s="133" t="s">
        <v>1</v>
      </c>
      <c r="H8" s="221"/>
      <c r="I8" s="222"/>
      <c r="J8" s="222"/>
      <c r="K8" s="222"/>
    </row>
    <row r="9" spans="1:11" ht="17.100000000000001" customHeight="1" x14ac:dyDescent="0.2">
      <c r="A9" s="133" t="s">
        <v>15</v>
      </c>
      <c r="B9" s="133"/>
      <c r="C9" s="230"/>
      <c r="D9" s="230"/>
      <c r="E9" s="230"/>
      <c r="G9" s="133" t="s">
        <v>2</v>
      </c>
      <c r="H9" s="221"/>
      <c r="I9" s="222"/>
      <c r="J9" s="222"/>
      <c r="K9" s="222"/>
    </row>
    <row r="10" spans="1:11" ht="17.100000000000001" customHeight="1" x14ac:dyDescent="0.2">
      <c r="A10" s="133" t="s">
        <v>60</v>
      </c>
      <c r="B10" s="133"/>
      <c r="C10" s="230"/>
      <c r="D10" s="230"/>
      <c r="E10" s="230"/>
      <c r="G10" s="133" t="s">
        <v>3</v>
      </c>
      <c r="H10" s="221"/>
      <c r="I10" s="222"/>
      <c r="J10" s="222"/>
      <c r="K10" s="222"/>
    </row>
    <row r="11" spans="1:11" ht="17.100000000000001" customHeight="1" x14ac:dyDescent="0.2">
      <c r="G11" s="133" t="s">
        <v>4</v>
      </c>
      <c r="H11" s="221"/>
      <c r="I11" s="222"/>
      <c r="J11" s="222"/>
      <c r="K11" s="222"/>
    </row>
    <row r="12" spans="1:11" ht="17.100000000000001" customHeight="1" x14ac:dyDescent="0.2">
      <c r="C12" s="134"/>
      <c r="G12" s="133" t="s">
        <v>5</v>
      </c>
      <c r="H12" s="221"/>
      <c r="I12" s="222"/>
      <c r="J12" s="222"/>
      <c r="K12" s="222"/>
    </row>
    <row r="13" spans="1:11" ht="10.5" customHeight="1" x14ac:dyDescent="0.2">
      <c r="A13" s="132"/>
      <c r="B13" s="131"/>
    </row>
    <row r="14" spans="1:11" ht="15.75" customHeight="1" x14ac:dyDescent="0.2">
      <c r="D14" s="130">
        <v>1</v>
      </c>
      <c r="E14" s="130">
        <v>2</v>
      </c>
      <c r="F14" s="130">
        <v>3</v>
      </c>
      <c r="G14" s="130">
        <v>4</v>
      </c>
      <c r="H14" s="130">
        <v>5</v>
      </c>
      <c r="I14" s="130">
        <v>6</v>
      </c>
      <c r="J14" s="130" t="s">
        <v>29</v>
      </c>
    </row>
    <row r="15" spans="1:11" ht="18" customHeight="1" x14ac:dyDescent="0.2">
      <c r="A15" s="223" t="s">
        <v>49</v>
      </c>
      <c r="B15" s="224"/>
      <c r="C15" s="225"/>
      <c r="D15" s="156"/>
      <c r="E15" s="156"/>
      <c r="F15" s="156"/>
      <c r="G15" s="156"/>
      <c r="H15" s="156"/>
      <c r="I15" s="156"/>
      <c r="J15" s="126">
        <f t="shared" ref="J15:J20" si="0">SUM(D15:I15)</f>
        <v>0</v>
      </c>
    </row>
    <row r="16" spans="1:11" ht="18" customHeight="1" x14ac:dyDescent="0.2">
      <c r="A16" s="226" t="s">
        <v>97</v>
      </c>
      <c r="B16" s="227"/>
      <c r="C16" s="228"/>
      <c r="D16" s="156"/>
      <c r="E16" s="156"/>
      <c r="F16" s="156"/>
      <c r="G16" s="156"/>
      <c r="H16" s="156"/>
      <c r="I16" s="156"/>
      <c r="J16" s="126">
        <f t="shared" si="0"/>
        <v>0</v>
      </c>
    </row>
    <row r="17" spans="1:11" ht="18" customHeight="1" x14ac:dyDescent="0.2">
      <c r="A17" s="226" t="s">
        <v>96</v>
      </c>
      <c r="B17" s="227"/>
      <c r="C17" s="228"/>
      <c r="D17" s="156"/>
      <c r="E17" s="156"/>
      <c r="F17" s="156"/>
      <c r="G17" s="156"/>
      <c r="H17" s="156"/>
      <c r="I17" s="156"/>
      <c r="J17" s="126">
        <f t="shared" si="0"/>
        <v>0</v>
      </c>
    </row>
    <row r="18" spans="1:11" ht="18" customHeight="1" x14ac:dyDescent="0.2">
      <c r="A18" s="234" t="s">
        <v>95</v>
      </c>
      <c r="B18" s="235"/>
      <c r="C18" s="236"/>
      <c r="D18" s="156"/>
      <c r="E18" s="156"/>
      <c r="F18" s="156"/>
      <c r="G18" s="156"/>
      <c r="H18" s="156"/>
      <c r="I18" s="156"/>
      <c r="J18" s="126">
        <f t="shared" si="0"/>
        <v>0</v>
      </c>
    </row>
    <row r="19" spans="1:11" ht="18" customHeight="1" x14ac:dyDescent="0.2">
      <c r="A19" s="226" t="s">
        <v>94</v>
      </c>
      <c r="B19" s="227"/>
      <c r="C19" s="228"/>
      <c r="D19" s="156"/>
      <c r="E19" s="156"/>
      <c r="F19" s="156"/>
      <c r="G19" s="156"/>
      <c r="H19" s="156"/>
      <c r="I19" s="156"/>
      <c r="J19" s="126">
        <f t="shared" si="0"/>
        <v>0</v>
      </c>
    </row>
    <row r="20" spans="1:11" ht="18" customHeight="1" x14ac:dyDescent="0.2">
      <c r="A20" s="226" t="s">
        <v>93</v>
      </c>
      <c r="B20" s="227"/>
      <c r="C20" s="228"/>
      <c r="D20" s="156"/>
      <c r="E20" s="156"/>
      <c r="F20" s="156"/>
      <c r="G20" s="156"/>
      <c r="H20" s="156"/>
      <c r="I20" s="156"/>
      <c r="J20" s="126">
        <f t="shared" si="0"/>
        <v>0</v>
      </c>
    </row>
    <row r="21" spans="1:11" ht="8.25" customHeight="1" x14ac:dyDescent="0.2">
      <c r="J21" s="129"/>
    </row>
    <row r="22" spans="1:11" ht="13.5" thickBot="1" x14ac:dyDescent="0.25">
      <c r="A22" s="128" t="s">
        <v>53</v>
      </c>
      <c r="B22" s="127"/>
      <c r="C22" s="127"/>
      <c r="D22" s="127"/>
      <c r="E22" s="127"/>
      <c r="F22" s="122"/>
      <c r="I22" s="95" t="s">
        <v>54</v>
      </c>
      <c r="J22" s="126">
        <f>SUM(J15:J20)</f>
        <v>0</v>
      </c>
    </row>
    <row r="23" spans="1:11" ht="13.5" thickBot="1" x14ac:dyDescent="0.25">
      <c r="A23" s="122"/>
      <c r="E23" s="125"/>
      <c r="G23" s="95" t="s">
        <v>121</v>
      </c>
      <c r="H23" s="158"/>
      <c r="I23" s="109"/>
      <c r="J23" s="124">
        <f>IFERROR(+J22/H23,0)</f>
        <v>0</v>
      </c>
    </row>
    <row r="24" spans="1:11" ht="11.25" customHeight="1" x14ac:dyDescent="0.2">
      <c r="A24" s="123"/>
      <c r="B24" s="99"/>
      <c r="C24" s="99"/>
      <c r="D24" s="99"/>
      <c r="E24" s="99"/>
      <c r="F24" s="122"/>
      <c r="J24" s="121"/>
    </row>
    <row r="25" spans="1:11" ht="13.5" thickBot="1" x14ac:dyDescent="0.25">
      <c r="J25" s="95" t="s">
        <v>92</v>
      </c>
    </row>
    <row r="26" spans="1:11" ht="15" thickBot="1" x14ac:dyDescent="0.25">
      <c r="G26" s="120" t="s">
        <v>57</v>
      </c>
      <c r="H26" s="119"/>
      <c r="I26" s="118"/>
      <c r="J26" s="117">
        <f>IFERROR(+J23/6,3)</f>
        <v>0</v>
      </c>
    </row>
    <row r="27" spans="1:11" ht="9" customHeight="1" x14ac:dyDescent="0.2">
      <c r="E27" s="98"/>
      <c r="G27" s="97"/>
      <c r="H27" s="97"/>
      <c r="I27" s="96"/>
      <c r="J27" s="95"/>
      <c r="K27" s="94"/>
    </row>
    <row r="28" spans="1:11" ht="15" x14ac:dyDescent="0.2">
      <c r="A28" s="116" t="s">
        <v>91</v>
      </c>
      <c r="B28" s="115"/>
      <c r="C28" s="115"/>
      <c r="D28" s="115"/>
      <c r="E28" s="115"/>
      <c r="F28" s="115"/>
      <c r="G28" s="237" t="s">
        <v>53</v>
      </c>
      <c r="H28" s="238"/>
      <c r="I28" s="239" t="s">
        <v>61</v>
      </c>
      <c r="J28" s="240"/>
      <c r="K28" s="241"/>
    </row>
    <row r="29" spans="1:11" x14ac:dyDescent="0.2">
      <c r="A29" s="242" t="s">
        <v>90</v>
      </c>
      <c r="B29" s="245" t="s">
        <v>19</v>
      </c>
      <c r="C29" s="245" t="s">
        <v>18</v>
      </c>
      <c r="D29" s="245"/>
      <c r="E29" s="247" t="s">
        <v>25</v>
      </c>
      <c r="F29" s="248"/>
      <c r="G29" s="249"/>
      <c r="H29" s="250"/>
      <c r="I29" s="251">
        <v>0.2</v>
      </c>
      <c r="J29" s="254"/>
      <c r="K29" s="256">
        <f>J29*0.2</f>
        <v>0</v>
      </c>
    </row>
    <row r="30" spans="1:11" ht="46.5" customHeight="1" x14ac:dyDescent="0.2">
      <c r="A30" s="243"/>
      <c r="B30" s="245"/>
      <c r="C30" s="245" t="s">
        <v>20</v>
      </c>
      <c r="D30" s="245"/>
      <c r="E30" s="258" t="s">
        <v>44</v>
      </c>
      <c r="F30" s="259"/>
      <c r="G30" s="260"/>
      <c r="H30" s="261"/>
      <c r="I30" s="252"/>
      <c r="J30" s="254"/>
      <c r="K30" s="256"/>
    </row>
    <row r="31" spans="1:11" ht="35.25" customHeight="1" x14ac:dyDescent="0.2">
      <c r="A31" s="244"/>
      <c r="B31" s="246"/>
      <c r="C31" s="246" t="s">
        <v>24</v>
      </c>
      <c r="D31" s="246"/>
      <c r="E31" s="258" t="s">
        <v>89</v>
      </c>
      <c r="F31" s="259"/>
      <c r="G31" s="262"/>
      <c r="H31" s="263"/>
      <c r="I31" s="253"/>
      <c r="J31" s="255"/>
      <c r="K31" s="257"/>
    </row>
    <row r="32" spans="1:11" ht="23.25" customHeight="1" x14ac:dyDescent="0.2">
      <c r="A32" s="242" t="s">
        <v>88</v>
      </c>
      <c r="B32" s="267" t="s">
        <v>87</v>
      </c>
      <c r="C32" s="268"/>
      <c r="D32" s="269"/>
      <c r="E32" s="270" t="s">
        <v>86</v>
      </c>
      <c r="F32" s="271"/>
      <c r="G32" s="260"/>
      <c r="H32" s="261"/>
      <c r="I32" s="114">
        <v>0.4</v>
      </c>
      <c r="J32" s="157"/>
      <c r="K32" s="112">
        <f>J32*0.4</f>
        <v>0</v>
      </c>
    </row>
    <row r="33" spans="1:11" ht="66.75" customHeight="1" thickBot="1" x14ac:dyDescent="0.25">
      <c r="A33" s="244"/>
      <c r="B33" s="272" t="s">
        <v>27</v>
      </c>
      <c r="C33" s="273"/>
      <c r="D33" s="274"/>
      <c r="E33" s="275" t="s">
        <v>36</v>
      </c>
      <c r="F33" s="276"/>
      <c r="G33" s="260"/>
      <c r="H33" s="261"/>
      <c r="I33" s="114">
        <v>0.4</v>
      </c>
      <c r="J33" s="157"/>
      <c r="K33" s="112">
        <f>J33*0.4</f>
        <v>0</v>
      </c>
    </row>
    <row r="34" spans="1:11" ht="13.5" thickBot="1" x14ac:dyDescent="0.25">
      <c r="A34" s="111" t="s">
        <v>58</v>
      </c>
      <c r="B34" s="264" t="s">
        <v>85</v>
      </c>
      <c r="C34" s="265"/>
      <c r="D34" s="265"/>
      <c r="E34" s="265"/>
      <c r="F34" s="265"/>
      <c r="G34" s="265"/>
      <c r="H34" s="265"/>
      <c r="I34" s="266"/>
      <c r="J34" s="160"/>
      <c r="K34" s="159"/>
    </row>
    <row r="35" spans="1:11" ht="18" customHeight="1" thickBot="1" x14ac:dyDescent="0.25">
      <c r="G35" s="109"/>
      <c r="H35" s="109"/>
      <c r="I35" s="110"/>
      <c r="J35" s="104" t="s">
        <v>10</v>
      </c>
      <c r="K35" s="106">
        <f>(K29+K32+K33)-K34</f>
        <v>0</v>
      </c>
    </row>
    <row r="36" spans="1:11" ht="18" customHeight="1" thickBot="1" x14ac:dyDescent="0.25">
      <c r="G36" s="109"/>
      <c r="H36" s="109"/>
      <c r="I36" s="108"/>
      <c r="J36" s="107" t="s">
        <v>84</v>
      </c>
      <c r="K36" s="106">
        <f>(K35*2)</f>
        <v>0</v>
      </c>
    </row>
    <row r="37" spans="1:11" ht="18" customHeight="1" thickBot="1" x14ac:dyDescent="0.25">
      <c r="G37" s="109"/>
      <c r="H37" s="109"/>
      <c r="I37" s="108" t="s">
        <v>83</v>
      </c>
      <c r="J37" s="107"/>
      <c r="K37" s="106">
        <f>J23+K36</f>
        <v>0</v>
      </c>
    </row>
    <row r="38" spans="1:11" ht="18" customHeight="1" thickBot="1" x14ac:dyDescent="0.25">
      <c r="E38" s="98"/>
      <c r="G38" s="97"/>
      <c r="H38" s="105"/>
      <c r="I38" s="104" t="s">
        <v>82</v>
      </c>
      <c r="J38" s="103" t="s">
        <v>81</v>
      </c>
      <c r="K38" s="102">
        <f>K37/8</f>
        <v>0</v>
      </c>
    </row>
    <row r="39" spans="1:11" ht="13.5" customHeight="1" x14ac:dyDescent="0.2"/>
    <row r="40" spans="1:11" x14ac:dyDescent="0.2">
      <c r="A40" s="99" t="s">
        <v>30</v>
      </c>
      <c r="B40" s="101"/>
      <c r="C40" s="101"/>
      <c r="D40" s="101"/>
      <c r="E40" s="100"/>
      <c r="G40" s="99" t="s">
        <v>31</v>
      </c>
      <c r="H40" s="99"/>
      <c r="I40" s="99"/>
      <c r="J40" s="99"/>
      <c r="K40" s="99"/>
    </row>
    <row r="41" spans="1:11" ht="9" customHeight="1" x14ac:dyDescent="0.2">
      <c r="E41" s="98"/>
      <c r="G41" s="97"/>
      <c r="H41" s="97"/>
      <c r="I41" s="96"/>
      <c r="J41" s="95"/>
      <c r="K41" s="94"/>
    </row>
    <row r="46" spans="1:11" ht="12" customHeight="1" x14ac:dyDescent="0.2"/>
    <row r="47" spans="1:11" ht="13.5" customHeight="1" x14ac:dyDescent="0.2"/>
  </sheetData>
  <mergeCells count="42">
    <mergeCell ref="C31:D31"/>
    <mergeCell ref="E31:F31"/>
    <mergeCell ref="G31:H31"/>
    <mergeCell ref="B34:I34"/>
    <mergeCell ref="A32:A33"/>
    <mergeCell ref="B32:D32"/>
    <mergeCell ref="E32:F32"/>
    <mergeCell ref="G32:H32"/>
    <mergeCell ref="B33:D33"/>
    <mergeCell ref="E33:F33"/>
    <mergeCell ref="G33:H33"/>
    <mergeCell ref="A18:C18"/>
    <mergeCell ref="A19:C19"/>
    <mergeCell ref="G28:H28"/>
    <mergeCell ref="I28:K28"/>
    <mergeCell ref="A29:A31"/>
    <mergeCell ref="B29:B31"/>
    <mergeCell ref="C29:D29"/>
    <mergeCell ref="E29:F29"/>
    <mergeCell ref="G29:H29"/>
    <mergeCell ref="I29:I31"/>
    <mergeCell ref="A20:C20"/>
    <mergeCell ref="J29:J31"/>
    <mergeCell ref="K29:K31"/>
    <mergeCell ref="C30:D30"/>
    <mergeCell ref="E30:F30"/>
    <mergeCell ref="G30:H30"/>
    <mergeCell ref="H12:K12"/>
    <mergeCell ref="A15:C15"/>
    <mergeCell ref="A16:C16"/>
    <mergeCell ref="A17:C17"/>
    <mergeCell ref="C4:D4"/>
    <mergeCell ref="C5:E5"/>
    <mergeCell ref="C7:E7"/>
    <mergeCell ref="H7:K7"/>
    <mergeCell ref="C8:E8"/>
    <mergeCell ref="H8:K8"/>
    <mergeCell ref="C9:E9"/>
    <mergeCell ref="H9:K9"/>
    <mergeCell ref="C10:E10"/>
    <mergeCell ref="H10:K10"/>
    <mergeCell ref="H11:K11"/>
  </mergeCells>
  <conditionalFormatting sqref="K29:K37">
    <cfRule type="cellIs" dxfId="5" priority="3" operator="equal">
      <formula>0</formula>
    </cfRule>
  </conditionalFormatting>
  <conditionalFormatting sqref="J29:J34 K29:K37">
    <cfRule type="cellIs" dxfId="4" priority="2" operator="notBetween">
      <formula>0</formula>
      <formula>10</formula>
    </cfRule>
  </conditionalFormatting>
  <conditionalFormatting sqref="K34">
    <cfRule type="cellIs" dxfId="3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headerFooter>
    <oddHeader>&amp;L&amp;G&amp;C&amp;"Verdana,Normal"&amp;12PROTOKOLL FÖR LAGKLASS</oddHeader>
    <oddFooter>&amp;R2019-03-28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4"/>
  <sheetViews>
    <sheetView showZeros="0" view="pageLayout" zoomScaleNormal="100" workbookViewId="0">
      <selection activeCell="L21" sqref="L21"/>
    </sheetView>
  </sheetViews>
  <sheetFormatPr defaultColWidth="9.140625" defaultRowHeight="12.75" x14ac:dyDescent="0.2"/>
  <cols>
    <col min="1" max="1" width="8.28515625" style="93" customWidth="1"/>
    <col min="2" max="3" width="9.140625" style="93"/>
    <col min="4" max="4" width="2.7109375" style="93" customWidth="1"/>
    <col min="5" max="6" width="7.28515625" style="93" customWidth="1"/>
    <col min="7" max="7" width="6.85546875" style="93" customWidth="1"/>
    <col min="8" max="8" width="6.5703125" style="93" customWidth="1"/>
    <col min="9" max="9" width="6.140625" style="93" customWidth="1"/>
    <col min="10" max="11" width="7.28515625" style="93" customWidth="1"/>
    <col min="12" max="12" width="8.7109375" style="93" customWidth="1"/>
    <col min="13" max="13" width="7.28515625" style="93" hidden="1" customWidth="1"/>
    <col min="14" max="16384" width="9.140625" style="93"/>
  </cols>
  <sheetData>
    <row r="1" spans="1:12" ht="6" customHeight="1" thickBot="1" x14ac:dyDescent="0.25"/>
    <row r="2" spans="1:12" ht="24" customHeight="1" thickBot="1" x14ac:dyDescent="0.25">
      <c r="A2" s="142" t="s">
        <v>116</v>
      </c>
      <c r="H2" s="138"/>
      <c r="I2" s="137" t="s">
        <v>63</v>
      </c>
      <c r="J2" s="139"/>
      <c r="K2" s="135"/>
      <c r="L2" s="135"/>
    </row>
    <row r="3" spans="1:12" ht="24" customHeight="1" thickBot="1" x14ac:dyDescent="0.25">
      <c r="A3" s="141" t="s">
        <v>98</v>
      </c>
      <c r="H3" s="138"/>
      <c r="I3" s="137" t="s">
        <v>64</v>
      </c>
      <c r="J3" s="139"/>
      <c r="K3" s="135"/>
      <c r="L3" s="135"/>
    </row>
    <row r="4" spans="1:12" ht="24" customHeight="1" thickBot="1" x14ac:dyDescent="0.25">
      <c r="A4" s="99" t="s">
        <v>12</v>
      </c>
      <c r="B4" s="99"/>
      <c r="C4" s="233"/>
      <c r="D4" s="233"/>
      <c r="E4" s="233"/>
      <c r="F4" s="140"/>
      <c r="H4" s="138"/>
      <c r="I4" s="137" t="s">
        <v>59</v>
      </c>
      <c r="J4" s="139"/>
      <c r="K4" s="135"/>
      <c r="L4" s="135"/>
    </row>
    <row r="5" spans="1:12" ht="24" customHeight="1" thickBot="1" x14ac:dyDescent="0.25">
      <c r="A5" s="133" t="s">
        <v>13</v>
      </c>
      <c r="B5" s="133"/>
      <c r="C5" s="230"/>
      <c r="D5" s="230"/>
      <c r="E5" s="230"/>
      <c r="F5" s="230"/>
      <c r="H5" s="138"/>
      <c r="I5" s="137" t="s">
        <v>11</v>
      </c>
      <c r="J5" s="136"/>
      <c r="K5" s="135"/>
      <c r="L5" s="135"/>
    </row>
    <row r="6" spans="1:12" ht="19.5" customHeight="1" x14ac:dyDescent="0.2">
      <c r="A6" s="93" t="s">
        <v>62</v>
      </c>
      <c r="H6" s="93" t="s">
        <v>16</v>
      </c>
    </row>
    <row r="7" spans="1:12" ht="17.100000000000001" customHeight="1" x14ac:dyDescent="0.2">
      <c r="A7" s="133" t="s">
        <v>14</v>
      </c>
      <c r="B7" s="133"/>
      <c r="C7" s="230"/>
      <c r="D7" s="230"/>
      <c r="E7" s="230"/>
      <c r="F7" s="230"/>
      <c r="H7" s="99" t="s">
        <v>0</v>
      </c>
      <c r="I7" s="231"/>
      <c r="J7" s="232"/>
      <c r="K7" s="232"/>
      <c r="L7" s="232"/>
    </row>
    <row r="8" spans="1:12" ht="17.100000000000001" customHeight="1" x14ac:dyDescent="0.2">
      <c r="A8" s="99" t="s">
        <v>6</v>
      </c>
      <c r="B8" s="99"/>
      <c r="C8" s="233"/>
      <c r="D8" s="233"/>
      <c r="E8" s="233"/>
      <c r="F8" s="233"/>
      <c r="H8" s="133" t="s">
        <v>1</v>
      </c>
      <c r="I8" s="221"/>
      <c r="J8" s="222"/>
      <c r="K8" s="222"/>
      <c r="L8" s="222"/>
    </row>
    <row r="9" spans="1:12" ht="17.100000000000001" customHeight="1" x14ac:dyDescent="0.2">
      <c r="A9" s="133" t="s">
        <v>15</v>
      </c>
      <c r="B9" s="133"/>
      <c r="C9" s="230"/>
      <c r="D9" s="230"/>
      <c r="E9" s="230"/>
      <c r="F9" s="230"/>
      <c r="H9" s="133" t="s">
        <v>2</v>
      </c>
      <c r="I9" s="221"/>
      <c r="J9" s="222"/>
      <c r="K9" s="222"/>
      <c r="L9" s="222"/>
    </row>
    <row r="10" spans="1:12" ht="17.100000000000001" customHeight="1" x14ac:dyDescent="0.2">
      <c r="A10" s="133" t="s">
        <v>60</v>
      </c>
      <c r="B10" s="133"/>
      <c r="C10" s="230"/>
      <c r="D10" s="230"/>
      <c r="E10" s="230"/>
      <c r="F10" s="230"/>
      <c r="H10" s="133" t="s">
        <v>3</v>
      </c>
      <c r="I10" s="221"/>
      <c r="J10" s="222"/>
      <c r="K10" s="222"/>
      <c r="L10" s="222"/>
    </row>
    <row r="11" spans="1:12" ht="17.100000000000001" customHeight="1" x14ac:dyDescent="0.2">
      <c r="H11" s="133" t="s">
        <v>4</v>
      </c>
      <c r="I11" s="221"/>
      <c r="J11" s="222"/>
      <c r="K11" s="222"/>
      <c r="L11" s="222"/>
    </row>
    <row r="12" spans="1:12" ht="17.100000000000001" customHeight="1" x14ac:dyDescent="0.2">
      <c r="C12" s="134"/>
      <c r="H12" s="133" t="s">
        <v>5</v>
      </c>
      <c r="I12" s="221"/>
      <c r="J12" s="222"/>
      <c r="K12" s="222"/>
      <c r="L12" s="222"/>
    </row>
    <row r="13" spans="1:12" ht="13.5" customHeight="1" x14ac:dyDescent="0.2">
      <c r="A13" s="132"/>
      <c r="B13" s="131"/>
    </row>
    <row r="14" spans="1:12" ht="15" x14ac:dyDescent="0.2">
      <c r="A14" s="116" t="s">
        <v>91</v>
      </c>
      <c r="B14" s="115"/>
      <c r="C14" s="115"/>
      <c r="D14" s="115"/>
      <c r="E14" s="115"/>
      <c r="F14" s="115"/>
      <c r="G14" s="115"/>
      <c r="H14" s="237" t="s">
        <v>53</v>
      </c>
      <c r="I14" s="238"/>
      <c r="J14" s="239" t="s">
        <v>61</v>
      </c>
      <c r="K14" s="240"/>
      <c r="L14" s="241"/>
    </row>
    <row r="15" spans="1:12" x14ac:dyDescent="0.2">
      <c r="A15" s="277" t="s">
        <v>99</v>
      </c>
      <c r="B15" s="280" t="s">
        <v>19</v>
      </c>
      <c r="C15" s="280" t="s">
        <v>18</v>
      </c>
      <c r="D15" s="280"/>
      <c r="E15" s="280"/>
      <c r="F15" s="282" t="s">
        <v>25</v>
      </c>
      <c r="G15" s="283"/>
      <c r="H15" s="249"/>
      <c r="I15" s="250"/>
      <c r="J15" s="251">
        <v>0.2</v>
      </c>
      <c r="K15" s="254">
        <v>0</v>
      </c>
      <c r="L15" s="256">
        <f>K15*0.2</f>
        <v>0</v>
      </c>
    </row>
    <row r="16" spans="1:12" ht="46.5" customHeight="1" x14ac:dyDescent="0.2">
      <c r="A16" s="278"/>
      <c r="B16" s="280"/>
      <c r="C16" s="280" t="s">
        <v>20</v>
      </c>
      <c r="D16" s="280"/>
      <c r="E16" s="280"/>
      <c r="F16" s="284" t="s">
        <v>44</v>
      </c>
      <c r="G16" s="285"/>
      <c r="H16" s="260"/>
      <c r="I16" s="261"/>
      <c r="J16" s="252"/>
      <c r="K16" s="254"/>
      <c r="L16" s="256"/>
    </row>
    <row r="17" spans="1:13" ht="40.5" customHeight="1" x14ac:dyDescent="0.2">
      <c r="A17" s="279"/>
      <c r="B17" s="281"/>
      <c r="C17" s="281" t="s">
        <v>24</v>
      </c>
      <c r="D17" s="281"/>
      <c r="E17" s="281"/>
      <c r="F17" s="284" t="s">
        <v>89</v>
      </c>
      <c r="G17" s="285"/>
      <c r="H17" s="262"/>
      <c r="I17" s="263"/>
      <c r="J17" s="253"/>
      <c r="K17" s="255"/>
      <c r="L17" s="257"/>
    </row>
    <row r="18" spans="1:13" ht="27.75" customHeight="1" x14ac:dyDescent="0.2">
      <c r="A18" s="277" t="s">
        <v>100</v>
      </c>
      <c r="B18" s="286" t="s">
        <v>87</v>
      </c>
      <c r="C18" s="287"/>
      <c r="D18" s="287"/>
      <c r="E18" s="288"/>
      <c r="F18" s="282" t="s">
        <v>86</v>
      </c>
      <c r="G18" s="289"/>
      <c r="H18" s="260"/>
      <c r="I18" s="261"/>
      <c r="J18" s="114">
        <v>0.4</v>
      </c>
      <c r="K18" s="157">
        <v>0</v>
      </c>
      <c r="L18" s="112">
        <f>K18*0.4</f>
        <v>0</v>
      </c>
      <c r="M18" s="143"/>
    </row>
    <row r="19" spans="1:13" ht="54.75" customHeight="1" thickBot="1" x14ac:dyDescent="0.25">
      <c r="A19" s="279"/>
      <c r="B19" s="290" t="s">
        <v>27</v>
      </c>
      <c r="C19" s="291"/>
      <c r="D19" s="291"/>
      <c r="E19" s="292"/>
      <c r="F19" s="293" t="s">
        <v>36</v>
      </c>
      <c r="G19" s="294"/>
      <c r="H19" s="260"/>
      <c r="I19" s="261"/>
      <c r="J19" s="114">
        <v>0.4</v>
      </c>
      <c r="K19" s="157">
        <v>0</v>
      </c>
      <c r="L19" s="112">
        <f>K19*0.4</f>
        <v>0</v>
      </c>
    </row>
    <row r="20" spans="1:13" x14ac:dyDescent="0.2">
      <c r="A20" s="111" t="s">
        <v>58</v>
      </c>
      <c r="B20" s="264" t="s">
        <v>101</v>
      </c>
      <c r="C20" s="265"/>
      <c r="D20" s="265"/>
      <c r="E20" s="265"/>
      <c r="F20" s="265"/>
      <c r="G20" s="265"/>
      <c r="H20" s="265"/>
      <c r="I20" s="265"/>
      <c r="J20" s="266"/>
      <c r="K20" s="113"/>
      <c r="L20" s="161"/>
    </row>
    <row r="21" spans="1:13" ht="12.75" customHeight="1" x14ac:dyDescent="0.2">
      <c r="H21" s="109"/>
      <c r="I21" s="109"/>
      <c r="L21" s="144">
        <f>(L15+L18+L19)-L20</f>
        <v>0</v>
      </c>
    </row>
    <row r="22" spans="1:13" ht="12.75" customHeight="1" x14ac:dyDescent="0.2">
      <c r="A22" s="142" t="s">
        <v>98</v>
      </c>
    </row>
    <row r="23" spans="1:13" ht="12.75" customHeight="1" x14ac:dyDescent="0.2">
      <c r="A23" s="295" t="s">
        <v>47</v>
      </c>
      <c r="B23" s="296"/>
      <c r="C23" s="296"/>
      <c r="D23" s="296"/>
      <c r="E23" s="296"/>
      <c r="F23" s="296"/>
      <c r="G23" s="296"/>
      <c r="H23" s="296"/>
      <c r="I23" s="296"/>
      <c r="J23" s="296"/>
      <c r="K23" s="296"/>
      <c r="L23" s="297"/>
    </row>
    <row r="24" spans="1:13" x14ac:dyDescent="0.2">
      <c r="A24" s="298"/>
      <c r="B24" s="299"/>
      <c r="C24" s="299"/>
      <c r="D24" s="299"/>
      <c r="E24" s="299"/>
      <c r="F24" s="299"/>
      <c r="G24" s="299"/>
      <c r="H24" s="299"/>
      <c r="I24" s="299"/>
      <c r="J24" s="299"/>
      <c r="K24" s="299"/>
      <c r="L24" s="300"/>
    </row>
    <row r="25" spans="1:13" x14ac:dyDescent="0.2">
      <c r="A25" s="298"/>
      <c r="B25" s="299"/>
      <c r="C25" s="299"/>
      <c r="D25" s="299"/>
      <c r="E25" s="299"/>
      <c r="F25" s="299"/>
      <c r="G25" s="299"/>
      <c r="H25" s="299"/>
      <c r="I25" s="299"/>
      <c r="J25" s="299"/>
      <c r="K25" s="299"/>
      <c r="L25" s="300"/>
    </row>
    <row r="26" spans="1:13" ht="9" customHeight="1" x14ac:dyDescent="0.2">
      <c r="A26" s="298"/>
      <c r="B26" s="299"/>
      <c r="C26" s="299"/>
      <c r="D26" s="299"/>
      <c r="E26" s="299"/>
      <c r="F26" s="299"/>
      <c r="G26" s="299"/>
      <c r="H26" s="299"/>
      <c r="I26" s="299"/>
      <c r="J26" s="299"/>
      <c r="K26" s="299"/>
      <c r="L26" s="300"/>
    </row>
    <row r="27" spans="1:13" x14ac:dyDescent="0.2">
      <c r="A27" s="301"/>
      <c r="B27" s="302"/>
      <c r="C27" s="302"/>
      <c r="D27" s="302"/>
      <c r="E27" s="302"/>
      <c r="F27" s="302"/>
      <c r="G27" s="302"/>
      <c r="H27" s="302"/>
      <c r="I27" s="302"/>
      <c r="J27" s="302"/>
      <c r="K27" s="302"/>
      <c r="L27" s="303"/>
    </row>
    <row r="29" spans="1:13" ht="14.25" x14ac:dyDescent="0.2">
      <c r="A29" s="304" t="s">
        <v>102</v>
      </c>
      <c r="B29" s="304"/>
      <c r="C29" s="304"/>
      <c r="D29" s="304"/>
      <c r="E29" s="304"/>
      <c r="F29" s="304"/>
      <c r="G29" s="304"/>
      <c r="H29" s="304"/>
      <c r="I29" s="305"/>
      <c r="J29" s="305"/>
      <c r="K29" s="145" t="s">
        <v>103</v>
      </c>
      <c r="L29" s="146">
        <f>I29*1.5</f>
        <v>0</v>
      </c>
    </row>
    <row r="30" spans="1:13" ht="12" customHeight="1" x14ac:dyDescent="0.2">
      <c r="A30" s="304" t="s">
        <v>104</v>
      </c>
      <c r="B30" s="304"/>
      <c r="C30" s="304"/>
      <c r="D30" s="304"/>
      <c r="E30" s="304"/>
      <c r="F30" s="304"/>
      <c r="G30" s="304"/>
      <c r="H30" s="304"/>
      <c r="I30" s="305"/>
      <c r="J30" s="305"/>
      <c r="K30" s="130" t="s">
        <v>103</v>
      </c>
      <c r="L30" s="146">
        <f>I30*1.5</f>
        <v>0</v>
      </c>
    </row>
    <row r="31" spans="1:13" ht="13.5" customHeight="1" x14ac:dyDescent="0.2">
      <c r="A31" s="304" t="s">
        <v>105</v>
      </c>
      <c r="B31" s="304"/>
      <c r="C31" s="304"/>
      <c r="D31" s="304"/>
      <c r="E31" s="304"/>
      <c r="F31" s="304"/>
      <c r="G31" s="304"/>
      <c r="H31" s="304"/>
      <c r="I31" s="305"/>
      <c r="J31" s="305"/>
      <c r="K31" s="130" t="s">
        <v>106</v>
      </c>
      <c r="L31" s="146">
        <f>I31*2.5</f>
        <v>0</v>
      </c>
    </row>
    <row r="32" spans="1:13" ht="14.25" x14ac:dyDescent="0.2">
      <c r="A32" s="304" t="s">
        <v>107</v>
      </c>
      <c r="B32" s="304"/>
      <c r="C32" s="304"/>
      <c r="D32" s="304"/>
      <c r="E32" s="304"/>
      <c r="F32" s="304"/>
      <c r="G32" s="304"/>
      <c r="H32" s="304"/>
      <c r="I32" s="305"/>
      <c r="J32" s="305"/>
      <c r="K32" s="130" t="s">
        <v>84</v>
      </c>
      <c r="L32" s="146">
        <f>I32*2</f>
        <v>0</v>
      </c>
    </row>
    <row r="33" spans="1:12" ht="14.25" x14ac:dyDescent="0.2">
      <c r="A33" s="304" t="s">
        <v>108</v>
      </c>
      <c r="B33" s="304"/>
      <c r="C33" s="304"/>
      <c r="D33" s="304"/>
      <c r="E33" s="304"/>
      <c r="F33" s="304"/>
      <c r="G33" s="304"/>
      <c r="H33" s="304"/>
      <c r="I33" s="309">
        <f>L21</f>
        <v>0</v>
      </c>
      <c r="J33" s="309"/>
      <c r="K33" s="130" t="s">
        <v>106</v>
      </c>
      <c r="L33" s="146">
        <f>I33*2.5</f>
        <v>0</v>
      </c>
    </row>
    <row r="34" spans="1:12" ht="15" thickBot="1" x14ac:dyDescent="0.25">
      <c r="F34" s="141"/>
      <c r="I34" s="109"/>
      <c r="J34" s="147"/>
      <c r="K34" s="148" t="s">
        <v>109</v>
      </c>
      <c r="L34" s="146">
        <f>(L29+L30+L31+L32+L33)</f>
        <v>0</v>
      </c>
    </row>
    <row r="35" spans="1:12" ht="15" thickBot="1" x14ac:dyDescent="0.25">
      <c r="F35" s="306" t="s">
        <v>110</v>
      </c>
      <c r="G35" s="307"/>
      <c r="H35" s="307"/>
      <c r="I35" s="307"/>
      <c r="J35" s="307"/>
      <c r="K35" s="308"/>
      <c r="L35" s="149">
        <f>L34/10</f>
        <v>0</v>
      </c>
    </row>
    <row r="36" spans="1:12" ht="14.25" x14ac:dyDescent="0.2">
      <c r="F36" s="141"/>
      <c r="G36" s="141"/>
      <c r="H36" s="141"/>
      <c r="I36" s="141"/>
      <c r="J36" s="141"/>
      <c r="K36" s="141"/>
      <c r="L36" s="150"/>
    </row>
    <row r="37" spans="1:12" ht="14.25" x14ac:dyDescent="0.2">
      <c r="F37" s="141"/>
      <c r="G37" s="141"/>
      <c r="H37" s="141"/>
      <c r="I37" s="141"/>
      <c r="J37" s="141"/>
      <c r="K37" s="141"/>
      <c r="L37" s="150"/>
    </row>
    <row r="38" spans="1:12" ht="14.25" x14ac:dyDescent="0.2">
      <c r="F38" s="141"/>
      <c r="G38" s="141"/>
      <c r="H38" s="141"/>
      <c r="I38" s="141"/>
      <c r="J38" s="141"/>
      <c r="K38" s="141"/>
      <c r="L38" s="150"/>
    </row>
    <row r="39" spans="1:12" ht="14.25" x14ac:dyDescent="0.2">
      <c r="F39" s="141"/>
      <c r="G39" s="141"/>
      <c r="H39" s="141"/>
      <c r="I39" s="141"/>
      <c r="J39" s="141"/>
      <c r="K39" s="141"/>
      <c r="L39" s="150"/>
    </row>
    <row r="40" spans="1:12" x14ac:dyDescent="0.2">
      <c r="F40" s="98"/>
      <c r="H40" s="97"/>
      <c r="I40" s="97"/>
      <c r="J40" s="96"/>
      <c r="K40" s="95"/>
      <c r="L40" s="94"/>
    </row>
    <row r="42" spans="1:12" x14ac:dyDescent="0.2">
      <c r="A42" s="99" t="s">
        <v>30</v>
      </c>
      <c r="B42" s="101"/>
      <c r="C42" s="101"/>
      <c r="D42" s="101"/>
      <c r="E42" s="101"/>
      <c r="F42" s="98"/>
      <c r="H42" s="99" t="s">
        <v>31</v>
      </c>
      <c r="I42" s="99"/>
      <c r="J42" s="99"/>
      <c r="K42" s="99"/>
      <c r="L42" s="99"/>
    </row>
    <row r="43" spans="1:12" x14ac:dyDescent="0.2">
      <c r="F43" s="98"/>
      <c r="H43" s="97"/>
      <c r="I43" s="97"/>
      <c r="J43" s="96"/>
      <c r="K43" s="95"/>
      <c r="L43" s="94"/>
    </row>
    <row r="44" spans="1:12" x14ac:dyDescent="0.2">
      <c r="A44" s="143"/>
      <c r="B44" s="143"/>
      <c r="C44" s="143"/>
      <c r="D44" s="143"/>
      <c r="E44" s="143"/>
      <c r="F44" s="143"/>
      <c r="G44" s="143"/>
      <c r="H44" s="143"/>
      <c r="I44" s="143"/>
      <c r="J44" s="143"/>
      <c r="K44" s="143"/>
      <c r="L44" s="143"/>
    </row>
  </sheetData>
  <mergeCells count="48">
    <mergeCell ref="F35:K35"/>
    <mergeCell ref="A31:H31"/>
    <mergeCell ref="I31:J31"/>
    <mergeCell ref="A32:H32"/>
    <mergeCell ref="I32:J32"/>
    <mergeCell ref="A33:H33"/>
    <mergeCell ref="I33:J33"/>
    <mergeCell ref="B20:J20"/>
    <mergeCell ref="A23:L27"/>
    <mergeCell ref="A29:H29"/>
    <mergeCell ref="I29:J29"/>
    <mergeCell ref="A30:H30"/>
    <mergeCell ref="I30:J30"/>
    <mergeCell ref="A18:A19"/>
    <mergeCell ref="B18:E18"/>
    <mergeCell ref="F18:G18"/>
    <mergeCell ref="H18:I18"/>
    <mergeCell ref="B19:E19"/>
    <mergeCell ref="F19:G19"/>
    <mergeCell ref="H19:I19"/>
    <mergeCell ref="H14:I14"/>
    <mergeCell ref="J14:L14"/>
    <mergeCell ref="A15:A17"/>
    <mergeCell ref="B15:B17"/>
    <mergeCell ref="C15:E15"/>
    <mergeCell ref="F15:G15"/>
    <mergeCell ref="H15:I15"/>
    <mergeCell ref="J15:J17"/>
    <mergeCell ref="K15:K17"/>
    <mergeCell ref="L15:L17"/>
    <mergeCell ref="C16:E16"/>
    <mergeCell ref="F16:G16"/>
    <mergeCell ref="H16:I16"/>
    <mergeCell ref="C17:E17"/>
    <mergeCell ref="F17:G17"/>
    <mergeCell ref="H17:I17"/>
    <mergeCell ref="I12:L12"/>
    <mergeCell ref="C4:E4"/>
    <mergeCell ref="C5:F5"/>
    <mergeCell ref="C7:F7"/>
    <mergeCell ref="I7:L7"/>
    <mergeCell ref="C8:F8"/>
    <mergeCell ref="I8:L8"/>
    <mergeCell ref="C9:F9"/>
    <mergeCell ref="I9:L9"/>
    <mergeCell ref="C10:F10"/>
    <mergeCell ref="I10:L10"/>
    <mergeCell ref="I11:L11"/>
  </mergeCells>
  <conditionalFormatting sqref="L15:L39 I33:J33">
    <cfRule type="cellIs" dxfId="2" priority="3" operator="equal">
      <formula>0</formula>
    </cfRule>
  </conditionalFormatting>
  <conditionalFormatting sqref="K15:K20 I29:J33 L15:L39">
    <cfRule type="cellIs" dxfId="1" priority="2" operator="notBetween">
      <formula>0</formula>
      <formula>10</formula>
    </cfRule>
  </conditionalFormatting>
  <conditionalFormatting sqref="L20">
    <cfRule type="cellIs" dxfId="0" priority="1" operator="equal">
      <formula>0</formula>
    </cfRule>
  </conditionalFormatting>
  <pageMargins left="0.7" right="0.7" top="0.75" bottom="0.75" header="0.3" footer="0.3"/>
  <pageSetup paperSize="9" scale="98" orientation="portrait" horizontalDpi="300" verticalDpi="300" r:id="rId1"/>
  <headerFooter>
    <oddHeader>&amp;L&amp;G&amp;C&amp;"Verdana,Normal"&amp;12PROTOKOLL FÖR LAGKLASS</oddHeader>
    <oddFooter>&amp;R2019-03-28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5</vt:i4>
      </vt:variant>
      <vt:variant>
        <vt:lpstr>Namngivna områden</vt:lpstr>
      </vt:variant>
      <vt:variant>
        <vt:i4>34</vt:i4>
      </vt:variant>
    </vt:vector>
  </HeadingPairs>
  <TitlesOfParts>
    <vt:vector size="39" baseType="lpstr">
      <vt:lpstr>Information</vt:lpstr>
      <vt:lpstr>Häst, lag</vt:lpstr>
      <vt:lpstr>Mixklass D grund</vt:lpstr>
      <vt:lpstr>Mixklass E grund</vt:lpstr>
      <vt:lpstr>Mixklass lagkür typ 2</vt:lpstr>
      <vt:lpstr>'Häst, lag'!bord</vt:lpstr>
      <vt:lpstr>'Mixklass D grund'!bord</vt:lpstr>
      <vt:lpstr>'Mixklass E grund'!bord</vt:lpstr>
      <vt:lpstr>'Mixklass lagkür typ 2'!bord</vt:lpstr>
      <vt:lpstr>'Häst, lag'!datum</vt:lpstr>
      <vt:lpstr>'Mixklass D grund'!datum</vt:lpstr>
      <vt:lpstr>'Mixklass E grund'!datum</vt:lpstr>
      <vt:lpstr>'Mixklass lagkür typ 2'!datum</vt:lpstr>
      <vt:lpstr>'Häst, lag'!domare</vt:lpstr>
      <vt:lpstr>'Mixklass D grund'!domare</vt:lpstr>
      <vt:lpstr>'Mixklass E grund'!domare</vt:lpstr>
      <vt:lpstr>'Mixklass lagkür typ 2'!domare</vt:lpstr>
      <vt:lpstr>'Häst, lag'!firstvaulter</vt:lpstr>
      <vt:lpstr>'Mixklass D grund'!firstvaulter</vt:lpstr>
      <vt:lpstr>'Mixklass E grund'!firstvaulter</vt:lpstr>
      <vt:lpstr>'Mixklass lagkür typ 2'!firstvaulter</vt:lpstr>
      <vt:lpstr>'Mixklass E grund'!Hästpoäng</vt:lpstr>
      <vt:lpstr>'Mixklass lagkür typ 2'!Hästpoäng</vt:lpstr>
      <vt:lpstr>'Häst, lag'!id</vt:lpstr>
      <vt:lpstr>'Mixklass D grund'!id</vt:lpstr>
      <vt:lpstr>'Mixklass E grund'!id</vt:lpstr>
      <vt:lpstr>'Mixklass lagkür typ 2'!id</vt:lpstr>
      <vt:lpstr>'Häst, lag'!klass</vt:lpstr>
      <vt:lpstr>'Mixklass D grund'!klass</vt:lpstr>
      <vt:lpstr>'Mixklass E grund'!klass</vt:lpstr>
      <vt:lpstr>'Mixklass lagkür typ 2'!klass</vt:lpstr>
      <vt:lpstr>'Häst, lag'!moment</vt:lpstr>
      <vt:lpstr>'Mixklass D grund'!moment</vt:lpstr>
      <vt:lpstr>'Mixklass E grund'!moment</vt:lpstr>
      <vt:lpstr>'Mixklass lagkür typ 2'!moment</vt:lpstr>
      <vt:lpstr>'Häst, lag'!result</vt:lpstr>
      <vt:lpstr>'Mixklass D grund'!result</vt:lpstr>
      <vt:lpstr>'Mixklass E grund'!result</vt:lpstr>
      <vt:lpstr>'Mixklass lagkür typ 2'!result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Bäcklund Stålenheim Katarina LK_STUP</cp:lastModifiedBy>
  <cp:lastPrinted>2017-05-30T20:56:14Z</cp:lastPrinted>
  <dcterms:created xsi:type="dcterms:W3CDTF">2005-01-07T14:31:35Z</dcterms:created>
  <dcterms:modified xsi:type="dcterms:W3CDTF">2019-03-28T21:23:38Z</dcterms:modified>
</cp:coreProperties>
</file>