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bookViews>
    <workbookView xWindow="1470" yWindow="1470" windowWidth="16200" windowHeight="9398" firstSheet="3" activeTab="4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bord" localSheetId="1">'Skritt pas-de-deux'!$L$3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atum" localSheetId="1">'Skritt pas-de-deux'!$C$4</definedName>
    <definedName name="domare" localSheetId="4">'Pas-de-Deux art'!$C$26</definedName>
    <definedName name="domare" localSheetId="2">'Pas-de-Deux Häst'!$C$30</definedName>
    <definedName name="domare" localSheetId="3">'Pas-de-Deux tekn'!$C$36</definedName>
    <definedName name="domare" localSheetId="1">'Skritt pas-de-deux'!$C$40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firstvaulter" localSheetId="1">'Skritt pas-de-deux'!$I$7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id" localSheetId="1">'Skritt pas-de-deux'!$U$1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klass" localSheetId="1">'Skritt pas-de-deux'!$L$4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moment" localSheetId="1">'Skritt pas-de-deux'!$L$5</definedName>
    <definedName name="result" localSheetId="4">'Pas-de-Deux art'!$L$20</definedName>
    <definedName name="result" localSheetId="2">'Pas-de-Deux Häst'!$K$25</definedName>
    <definedName name="result" localSheetId="3">'Pas-de-Deux tekn'!$L$32</definedName>
    <definedName name="result" localSheetId="1">'Skritt pas-de-deux'!$L$33</definedName>
    <definedName name="_xlnm.Print_Area" localSheetId="4">'Pas-de-Deux art'!$A$1:$M$31</definedName>
    <definedName name="_xlnm.Print_Area" localSheetId="2">'Pas-de-Deux Häst'!$A$1:$L$30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21" l="1"/>
  <c r="K23" i="26" l="1"/>
  <c r="L22" i="26" s="1"/>
  <c r="K21" i="26"/>
  <c r="L18" i="26" s="1"/>
  <c r="K12" i="26"/>
  <c r="L12" i="26" s="1"/>
  <c r="K25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L15" i="21" l="1"/>
  <c r="L13" i="21"/>
  <c r="L12" i="21"/>
  <c r="H26" i="20"/>
  <c r="I26" i="20" s="1"/>
  <c r="K26" i="20" s="1"/>
  <c r="K30" i="20" s="1"/>
  <c r="K19" i="20"/>
  <c r="K18" i="20"/>
  <c r="L20" i="21" l="1"/>
  <c r="L16" i="21"/>
  <c r="K22" i="20"/>
  <c r="L32" i="20" s="1"/>
</calcChain>
</file>

<file path=xl/sharedStrings.xml><?xml version="1.0" encoding="utf-8"?>
<sst xmlns="http://schemas.openxmlformats.org/spreadsheetml/2006/main" count="307" uniqueCount="146">
  <si>
    <t>Nation:</t>
  </si>
  <si>
    <t>C1
25%</t>
  </si>
  <si>
    <t>C2
25%</t>
  </si>
  <si>
    <t>C4
20%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</si>
  <si>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</si>
  <si>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</si>
  <si>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</si>
  <si>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</si>
  <si>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</si>
  <si>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</si>
  <si>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</si>
  <si>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</si>
  <si>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</si>
  <si>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</si>
  <si>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</si>
  <si>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</si>
  <si>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</si>
  <si>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</si>
  <si>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</si>
  <si>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</si>
  <si>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</si>
  <si>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</si>
  <si>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Hästens voltigerbarhet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</si>
  <si>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</si>
  <si>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</si>
  <si>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</si>
  <si>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</si>
  <si>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</si>
  <si>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</si>
  <si>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</si>
  <si>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</si>
  <si>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</si>
  <si>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</si>
  <si>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</si>
  <si>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</si>
  <si>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</si>
  <si>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</si>
  <si>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</si>
  <si>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</si>
  <si>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</si>
  <si>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</si>
  <si>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</si>
  <si>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</si>
  <si>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</si>
  <si>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</si>
  <si>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</si>
  <si>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</si>
  <si>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</si>
  <si>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</si>
  <si>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</si>
  <si>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</si>
  <si>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</si>
  <si>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</si>
  <si>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</si>
  <si>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</si>
  <si>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</si>
  <si>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</si>
  <si>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</si>
  <si>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</si>
  <si>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</si>
  <si>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</si>
  <si>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</si>
  <si>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</si>
  <si>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</si>
  <si>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</si>
  <si>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</si>
  <si>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</si>
  <si>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</si>
  <si>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</si>
  <si>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</si>
  <si>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</si>
  <si>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</si>
  <si>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</si>
  <si>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</si>
  <si>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</si>
  <si>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</si>
  <si>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</si>
  <si>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</si>
  <si>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</si>
  <si>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</si>
  <si>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</si>
  <si>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</si>
  <si>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</si>
  <si>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</si>
  <si>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</si>
  <si>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</si>
  <si>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</si>
  <si>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</si>
  <si>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</si>
  <si>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</si>
  <si>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</si>
  <si>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</si>
  <si>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</si>
  <si>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</si>
  <si>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</si>
  <si>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</si>
  <si>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</si>
  <si>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</si>
  <si>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</si>
  <si>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</si>
  <si>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</si>
  <si>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</si>
  <si>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</si>
  <si>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</si>
  <si>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</si>
  <si>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</si>
  <si>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</si>
  <si>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</si>
  <si>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</si>
  <si>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</si>
  <si>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</si>
  <si>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</si>
  <si>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</si>
  <si>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</si>
  <si>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</si>
  <si>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</si>
  <si>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</si>
  <si>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</si>
  <si>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</si>
  <si>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</si>
  <si>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</si>
  <si>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</si>
  <si>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</si>
  <si>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</si>
  <si>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</si>
  <si>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</si>
  <si>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</si>
  <si>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</si>
  <si>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</si>
  <si>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</si>
  <si>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</si>
  <si>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</si>
  <si>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</si>
  <si>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</si>
  <si>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</si>
  <si>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</si>
  <si>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</si>
  <si>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</si>
  <si>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</si>
  <si>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</si>
  <si>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</si>
  <si>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</si>
  <si>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</si>
  <si>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Signatur</t>
  </si>
  <si>
    <t>C3
30%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</si>
  <si>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t>
    </r>
    <r>
      <rPr>
        <b/>
        <sz val="9"/>
        <color indexed="8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</si>
</sst>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0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9" fillId="0" borderId="0" xfId="4" applyFont="1"/>
    <xf numFmtId="0" fontId="5" fillId="0" borderId="0" xfId="4"/>
    <xf numFmtId="0" fontId="8" fillId="0" borderId="0" xfId="4" applyFont="1"/>
    <xf numFmtId="0" fontId="20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21" fillId="0" borderId="0" xfId="4" applyFont="1"/>
    <xf numFmtId="0" fontId="8" fillId="0" borderId="10" xfId="0" applyFont="1" applyBorder="1"/>
    <xf numFmtId="0" fontId="8" fillId="0" borderId="0" xfId="0" applyFont="1"/>
    <xf numFmtId="0" fontId="22" fillId="0" borderId="0" xfId="4" applyFont="1"/>
    <xf numFmtId="0" fontId="23" fillId="0" borderId="0" xfId="4" applyFont="1"/>
    <xf numFmtId="0" fontId="22" fillId="0" borderId="41" xfId="0" applyFont="1" applyBorder="1"/>
    <xf numFmtId="0" fontId="23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4" fillId="0" borderId="0" xfId="6" applyFont="1" applyAlignment="1">
      <alignment horizontal="right"/>
    </xf>
    <xf numFmtId="0" fontId="24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5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6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31" fillId="0" borderId="0" xfId="4" applyFont="1"/>
    <xf numFmtId="0" fontId="5" fillId="0" borderId="0" xfId="9"/>
    <xf numFmtId="14" fontId="2" fillId="0" borderId="0" xfId="6" applyNumberFormat="1" applyFont="1"/>
    <xf numFmtId="0" fontId="2" fillId="0" borderId="2" xfId="0" applyFont="1" applyFill="1" applyBorder="1"/>
    <xf numFmtId="0" fontId="6" fillId="0" borderId="0" xfId="4" applyFont="1"/>
    <xf numFmtId="0" fontId="32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0" fontId="28" fillId="0" borderId="51" xfId="3" applyFont="1" applyBorder="1" applyAlignment="1">
      <alignment horizontal="center" wrapText="1"/>
    </xf>
    <xf numFmtId="0" fontId="28" fillId="0" borderId="51" xfId="4" applyFont="1" applyBorder="1" applyAlignment="1">
      <alignment horizontal="center" wrapText="1"/>
    </xf>
    <xf numFmtId="0" fontId="14" fillId="0" borderId="51" xfId="3" applyFont="1" applyBorder="1" applyAlignment="1">
      <alignment horizontal="center" wrapText="1"/>
    </xf>
    <xf numFmtId="0" fontId="28" fillId="0" borderId="14" xfId="4" applyFont="1" applyBorder="1" applyAlignment="1">
      <alignment horizontal="center" wrapText="1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4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4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28" fillId="0" borderId="52" xfId="3" applyFont="1" applyBorder="1" applyAlignment="1">
      <alignment vertical="center" wrapText="1"/>
    </xf>
    <xf numFmtId="0" fontId="28" fillId="4" borderId="51" xfId="3" applyFont="1" applyFill="1" applyBorder="1" applyAlignment="1" applyProtection="1">
      <alignment horizontal="center" vertical="center" wrapText="1"/>
      <protection locked="0"/>
    </xf>
    <xf numFmtId="169" fontId="3" fillId="3" borderId="51" xfId="1" applyNumberFormat="1" applyFont="1" applyFill="1" applyBorder="1" applyAlignment="1">
      <alignment vertical="center"/>
    </xf>
    <xf numFmtId="169" fontId="3" fillId="4" borderId="24" xfId="1" applyNumberFormat="1" applyFont="1" applyFill="1" applyBorder="1" applyAlignment="1" applyProtection="1">
      <alignment vertical="center"/>
      <protection locked="0"/>
    </xf>
    <xf numFmtId="0" fontId="5" fillId="0" borderId="52" xfId="3" applyBorder="1" applyAlignment="1">
      <alignment vertical="center"/>
    </xf>
    <xf numFmtId="0" fontId="5" fillId="0" borderId="0" xfId="3"/>
    <xf numFmtId="167" fontId="2" fillId="0" borderId="1" xfId="1" applyNumberFormat="1" applyFont="1" applyBorder="1"/>
    <xf numFmtId="0" fontId="6" fillId="0" borderId="0" xfId="3" applyFont="1" applyBorder="1" applyAlignment="1">
      <alignment vertical="center"/>
    </xf>
    <xf numFmtId="166" fontId="6" fillId="0" borderId="0" xfId="3" applyNumberFormat="1" applyFont="1" applyBorder="1" applyAlignment="1">
      <alignment horizontal="center" vertical="center"/>
    </xf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5" fillId="0" borderId="32" xfId="3" applyFont="1" applyBorder="1" applyAlignment="1">
      <alignment horizontal="center" vertical="center" textRotation="90" wrapText="1"/>
    </xf>
    <xf numFmtId="0" fontId="25" fillId="0" borderId="24" xfId="3" applyFont="1" applyBorder="1" applyAlignment="1">
      <alignment horizontal="center" vertical="center" textRotation="90" wrapText="1"/>
    </xf>
    <xf numFmtId="0" fontId="25" fillId="0" borderId="31" xfId="3" applyFont="1" applyBorder="1" applyAlignment="1">
      <alignment horizontal="center" vertical="center" textRotation="90" wrapText="1"/>
    </xf>
    <xf numFmtId="0" fontId="26" fillId="0" borderId="10" xfId="3" applyFont="1" applyBorder="1" applyAlignment="1">
      <alignment horizontal="left" vertical="center" wrapText="1"/>
    </xf>
    <xf numFmtId="0" fontId="26" fillId="0" borderId="32" xfId="3" applyFont="1" applyBorder="1" applyAlignment="1">
      <alignment horizontal="left" vertical="center" wrapText="1"/>
    </xf>
    <xf numFmtId="0" fontId="29" fillId="0" borderId="15" xfId="3" applyFont="1" applyBorder="1" applyAlignment="1">
      <alignment horizontal="left" vertical="justify" wrapText="1"/>
    </xf>
    <xf numFmtId="0" fontId="29" fillId="0" borderId="11" xfId="3" applyFont="1" applyBorder="1" applyAlignment="1">
      <alignment horizontal="left" vertical="justify" wrapText="1"/>
    </xf>
    <xf numFmtId="0" fontId="29" fillId="0" borderId="15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27" fillId="0" borderId="3" xfId="3" applyFont="1" applyBorder="1" applyAlignment="1">
      <alignment horizontal="center" vertical="center" wrapText="1"/>
    </xf>
    <xf numFmtId="0" fontId="27" fillId="0" borderId="5" xfId="3" applyFont="1" applyBorder="1" applyAlignment="1">
      <alignment horizontal="center" vertical="center" wrapText="1"/>
    </xf>
    <xf numFmtId="9" fontId="26" fillId="0" borderId="10" xfId="3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center" vertical="center" wrapText="1"/>
    </xf>
    <xf numFmtId="0" fontId="26" fillId="0" borderId="32" xfId="3" applyFont="1" applyBorder="1" applyAlignment="1">
      <alignment horizontal="center" vertical="center" wrapText="1"/>
    </xf>
    <xf numFmtId="0" fontId="28" fillId="0" borderId="15" xfId="3" applyFont="1" applyBorder="1" applyAlignment="1">
      <alignment horizontal="left" vertical="center" wrapText="1"/>
    </xf>
    <xf numFmtId="0" fontId="28" fillId="0" borderId="2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center" wrapText="1"/>
    </xf>
    <xf numFmtId="0" fontId="29" fillId="0" borderId="2" xfId="3" applyFont="1" applyBorder="1" applyAlignment="1">
      <alignment horizontal="left" vertical="justify" wrapText="1"/>
    </xf>
    <xf numFmtId="0" fontId="28" fillId="0" borderId="15" xfId="3" applyFont="1" applyBorder="1" applyAlignment="1">
      <alignment horizontal="left" vertical="center"/>
    </xf>
    <xf numFmtId="0" fontId="28" fillId="0" borderId="2" xfId="3" applyFont="1" applyBorder="1" applyAlignment="1">
      <alignment horizontal="left" vertical="center"/>
    </xf>
    <xf numFmtId="0" fontId="28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169" fontId="2" fillId="0" borderId="10" xfId="6" applyNumberFormat="1" applyFont="1" applyBorder="1" applyAlignment="1">
      <alignment horizontal="center" vertical="center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textRotation="90" wrapText="1"/>
    </xf>
    <xf numFmtId="0" fontId="8" fillId="0" borderId="57" xfId="3" applyFont="1" applyBorder="1" applyAlignment="1">
      <alignment horizontal="center" vertical="center" textRotation="90" wrapText="1"/>
    </xf>
    <xf numFmtId="0" fontId="8" fillId="0" borderId="30" xfId="3" applyFont="1" applyBorder="1" applyAlignment="1">
      <alignment horizontal="center" vertical="center" textRotation="90" wrapText="1"/>
    </xf>
    <xf numFmtId="0" fontId="28" fillId="0" borderId="40" xfId="3" applyFont="1" applyBorder="1" applyAlignment="1">
      <alignment horizontal="left" vertical="center" wrapText="1" indent="1"/>
    </xf>
    <xf numFmtId="0" fontId="28" fillId="0" borderId="0" xfId="3" applyFont="1" applyAlignment="1">
      <alignment horizontal="left" vertical="center" wrapText="1" indent="1"/>
    </xf>
    <xf numFmtId="0" fontId="28" fillId="0" borderId="1" xfId="3" applyFont="1" applyBorder="1" applyAlignment="1">
      <alignment horizontal="left" vertical="center" wrapText="1" indent="1"/>
    </xf>
    <xf numFmtId="0" fontId="28" fillId="0" borderId="44" xfId="3" applyFont="1" applyBorder="1" applyAlignment="1">
      <alignment horizontal="center" vertical="center" wrapText="1"/>
    </xf>
    <xf numFmtId="0" fontId="28" fillId="0" borderId="45" xfId="3" applyFont="1" applyBorder="1" applyAlignment="1">
      <alignment horizontal="center" vertical="center" wrapText="1"/>
    </xf>
    <xf numFmtId="0" fontId="28" fillId="0" borderId="47" xfId="3" applyFont="1" applyBorder="1" applyAlignment="1">
      <alignment horizontal="center" vertical="center" wrapText="1"/>
    </xf>
    <xf numFmtId="0" fontId="28" fillId="0" borderId="48" xfId="3" applyFont="1" applyBorder="1" applyAlignment="1">
      <alignment horizontal="center" vertical="center" wrapText="1"/>
    </xf>
    <xf numFmtId="0" fontId="28" fillId="0" borderId="53" xfId="3" applyFont="1" applyBorder="1" applyAlignment="1">
      <alignment horizontal="center" vertical="center" wrapText="1"/>
    </xf>
    <xf numFmtId="0" fontId="28" fillId="0" borderId="54" xfId="3" applyFont="1" applyBorder="1" applyAlignment="1">
      <alignment horizontal="center" vertical="center" wrapText="1"/>
    </xf>
    <xf numFmtId="0" fontId="14" fillId="0" borderId="56" xfId="3" applyFont="1" applyBorder="1" applyAlignment="1">
      <alignment horizontal="center" vertical="center" wrapText="1"/>
    </xf>
    <xf numFmtId="0" fontId="14" fillId="0" borderId="58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4" borderId="34" xfId="1" applyNumberFormat="1" applyFont="1" applyFill="1" applyBorder="1" applyAlignment="1" applyProtection="1">
      <alignment horizontal="center" vertical="center"/>
      <protection locked="0"/>
    </xf>
    <xf numFmtId="169" fontId="3" fillId="4" borderId="24" xfId="1" applyNumberFormat="1" applyFont="1" applyFill="1" applyBorder="1" applyAlignment="1" applyProtection="1">
      <alignment horizontal="center" vertical="center"/>
      <protection locked="0"/>
    </xf>
    <xf numFmtId="166" fontId="2" fillId="0" borderId="46" xfId="1" applyNumberFormat="1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33" fillId="0" borderId="44" xfId="3" applyFont="1" applyBorder="1" applyAlignment="1">
      <alignment horizontal="center" vertical="center"/>
    </xf>
    <xf numFmtId="0" fontId="33" fillId="0" borderId="45" xfId="3" applyFont="1" applyBorder="1" applyAlignment="1">
      <alignment horizontal="center" vertical="center"/>
    </xf>
    <xf numFmtId="0" fontId="33" fillId="0" borderId="35" xfId="3" applyFont="1" applyBorder="1" applyAlignment="1">
      <alignment horizontal="center" vertical="center" wrapText="1"/>
    </xf>
    <xf numFmtId="0" fontId="33" fillId="0" borderId="16" xfId="3" applyFont="1" applyBorder="1" applyAlignment="1">
      <alignment horizontal="center" vertical="center" wrapText="1"/>
    </xf>
    <xf numFmtId="0" fontId="33" fillId="0" borderId="22" xfId="3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8" fillId="0" borderId="52" xfId="3" applyFont="1" applyBorder="1" applyAlignment="1">
      <alignment horizontal="center" vertical="center" textRotation="90" wrapText="1"/>
    </xf>
    <xf numFmtId="0" fontId="14" fillId="0" borderId="20" xfId="3" applyFont="1" applyBorder="1" applyAlignment="1">
      <alignment horizontal="left" wrapText="1" indent="1"/>
    </xf>
    <xf numFmtId="0" fontId="14" fillId="0" borderId="40" xfId="3" applyFont="1" applyBorder="1" applyAlignment="1">
      <alignment horizontal="left" wrapText="1" indent="1"/>
    </xf>
    <xf numFmtId="0" fontId="14" fillId="0" borderId="6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166" fontId="3" fillId="3" borderId="34" xfId="1" applyNumberFormat="1" applyFont="1" applyFill="1" applyBorder="1" applyAlignment="1">
      <alignment horizontal="center" vertical="center"/>
    </xf>
    <xf numFmtId="166" fontId="3" fillId="3" borderId="24" xfId="1" applyNumberFormat="1" applyFont="1" applyFill="1" applyBorder="1" applyAlignment="1">
      <alignment horizontal="center" vertical="center"/>
    </xf>
    <xf numFmtId="166" fontId="3" fillId="3" borderId="38" xfId="1" applyNumberFormat="1" applyFont="1" applyFill="1" applyBorder="1" applyAlignment="1">
      <alignment horizontal="center" vertical="center"/>
    </xf>
    <xf numFmtId="166" fontId="2" fillId="0" borderId="55" xfId="1" applyNumberFormat="1" applyFont="1" applyBorder="1" applyAlignment="1">
      <alignment horizontal="center" vertical="center" wrapText="1"/>
    </xf>
    <xf numFmtId="0" fontId="2" fillId="0" borderId="2" xfId="4" applyFont="1" applyBorder="1" applyAlignment="1" applyProtection="1">
      <alignment horizontal="left"/>
      <protection locked="0"/>
    </xf>
    <xf numFmtId="14" fontId="2" fillId="0" borderId="1" xfId="4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11" fillId="0" borderId="10" xfId="0" applyFont="1" applyBorder="1" applyAlignment="1">
      <alignment horizontal="left" vertical="justify" wrapText="1"/>
    </xf>
    <xf numFmtId="0" fontId="17" fillId="0" borderId="10" xfId="0" applyFont="1" applyBorder="1" applyAlignment="1">
      <alignment horizontal="left" vertical="justify" wrapText="1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10" fillId="0" borderId="17" xfId="0" applyFont="1" applyBorder="1" applyAlignment="1">
      <alignment horizontal="left" vertical="justify" wrapText="1"/>
    </xf>
    <xf numFmtId="0" fontId="17" fillId="0" borderId="17" xfId="0" applyFont="1" applyBorder="1" applyAlignment="1">
      <alignment horizontal="left" vertical="justify" wrapText="1"/>
    </xf>
    <xf numFmtId="0" fontId="11" fillId="0" borderId="16" xfId="4" applyFont="1" applyBorder="1" applyAlignment="1">
      <alignment horizontal="left" vertical="justify" wrapText="1"/>
    </xf>
    <xf numFmtId="0" fontId="17" fillId="0" borderId="16" xfId="4" applyFont="1" applyBorder="1" applyAlignment="1">
      <alignment horizontal="left" vertical="justify" wrapText="1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81" customWidth="1"/>
    <col min="2" max="18" width="15.73046875" style="81" customWidth="1"/>
    <col min="19" max="16384" width="9.1328125" style="81"/>
  </cols>
  <sheetData>
    <row r="1" spans="1:5" ht="24.75" customHeight="1" x14ac:dyDescent="0.6">
      <c r="A1" s="86" t="s">
        <v>79</v>
      </c>
    </row>
    <row r="2" spans="1:5" ht="20.100000000000001" customHeight="1" x14ac:dyDescent="0.4">
      <c r="A2" s="81" t="s">
        <v>125</v>
      </c>
      <c r="C2" s="82"/>
      <c r="D2" s="82"/>
      <c r="E2" s="82"/>
    </row>
    <row r="3" spans="1:5" ht="17.25" customHeight="1" x14ac:dyDescent="0.35">
      <c r="A3" s="81" t="s">
        <v>129</v>
      </c>
    </row>
    <row r="4" spans="1:5" s="139" customFormat="1" ht="18.75" customHeight="1" x14ac:dyDescent="0.35">
      <c r="A4" s="139" t="s">
        <v>128</v>
      </c>
    </row>
    <row r="6" spans="1:5" ht="20.100000000000001" customHeight="1" x14ac:dyDescent="0.4">
      <c r="C6" s="82"/>
      <c r="D6" s="82"/>
      <c r="E6" s="82"/>
    </row>
    <row r="7" spans="1:5" ht="15" x14ac:dyDescent="0.4">
      <c r="A7" s="90" t="s">
        <v>123</v>
      </c>
    </row>
    <row r="8" spans="1:5" ht="15" x14ac:dyDescent="0.4">
      <c r="A8" s="89"/>
    </row>
    <row r="9" spans="1:5" s="80" customFormat="1" ht="17.25" x14ac:dyDescent="0.45">
      <c r="A9" s="81"/>
      <c r="B9" s="82" t="s">
        <v>122</v>
      </c>
    </row>
    <row r="10" spans="1:5" x14ac:dyDescent="0.35">
      <c r="A10" s="81" t="s">
        <v>127</v>
      </c>
      <c r="B10" s="134" t="s">
        <v>121</v>
      </c>
    </row>
    <row r="11" spans="1:5" x14ac:dyDescent="0.35">
      <c r="B11" s="135"/>
    </row>
    <row r="15" spans="1:5" s="82" customFormat="1" ht="17.649999999999999" x14ac:dyDescent="0.5">
      <c r="A15" s="138" t="s">
        <v>124</v>
      </c>
      <c r="B15" s="80"/>
    </row>
    <row r="16" spans="1:5" x14ac:dyDescent="0.35">
      <c r="A16" s="81" t="s">
        <v>80</v>
      </c>
    </row>
    <row r="17" spans="1:9" x14ac:dyDescent="0.35">
      <c r="A17" s="81" t="s">
        <v>98</v>
      </c>
    </row>
    <row r="19" spans="1:9" s="82" customFormat="1" ht="13.15" x14ac:dyDescent="0.4">
      <c r="A19" s="82" t="s">
        <v>55</v>
      </c>
    </row>
    <row r="20" spans="1:9" ht="19.5" customHeight="1" x14ac:dyDescent="0.35">
      <c r="B20" s="83" t="s">
        <v>56</v>
      </c>
    </row>
    <row r="21" spans="1:9" ht="20.100000000000001" customHeight="1" x14ac:dyDescent="0.4">
      <c r="B21" s="82" t="s">
        <v>58</v>
      </c>
      <c r="C21" s="82" t="s">
        <v>59</v>
      </c>
      <c r="D21" s="82" t="s">
        <v>60</v>
      </c>
      <c r="E21" s="82"/>
    </row>
    <row r="22" spans="1:9" ht="24.95" customHeight="1" x14ac:dyDescent="0.35">
      <c r="A22" s="81" t="s">
        <v>126</v>
      </c>
      <c r="B22" s="134" t="s">
        <v>65</v>
      </c>
      <c r="C22" s="134" t="s">
        <v>66</v>
      </c>
      <c r="D22" s="134" t="s">
        <v>67</v>
      </c>
      <c r="E22" s="136"/>
    </row>
    <row r="23" spans="1:9" ht="24.95" customHeight="1" x14ac:dyDescent="0.35">
      <c r="B23" s="135"/>
      <c r="C23" s="135"/>
      <c r="D23" s="135"/>
      <c r="E23" s="135"/>
    </row>
    <row r="25" spans="1:9" s="82" customFormat="1" ht="13.15" x14ac:dyDescent="0.4">
      <c r="A25" s="82" t="s">
        <v>61</v>
      </c>
    </row>
    <row r="26" spans="1:9" ht="20.100000000000001" customHeight="1" x14ac:dyDescent="0.35">
      <c r="B26" s="83" t="s">
        <v>56</v>
      </c>
      <c r="F26" s="83"/>
    </row>
    <row r="27" spans="1:9" ht="20.100000000000001" customHeight="1" x14ac:dyDescent="0.4">
      <c r="B27" s="82" t="s">
        <v>58</v>
      </c>
      <c r="C27" s="82" t="s">
        <v>59</v>
      </c>
      <c r="D27" s="82" t="s">
        <v>60</v>
      </c>
      <c r="E27" s="82" t="s">
        <v>62</v>
      </c>
      <c r="F27" s="82"/>
      <c r="G27" s="82"/>
      <c r="H27" s="82"/>
      <c r="I27" s="82"/>
    </row>
    <row r="28" spans="1:9" ht="24.95" customHeight="1" x14ac:dyDescent="0.35">
      <c r="A28" s="81" t="s">
        <v>126</v>
      </c>
      <c r="B28" s="134" t="s">
        <v>65</v>
      </c>
      <c r="C28" s="134" t="s">
        <v>66</v>
      </c>
      <c r="D28" s="134" t="s">
        <v>67</v>
      </c>
      <c r="E28" s="134" t="s">
        <v>66</v>
      </c>
      <c r="F28" s="136"/>
      <c r="G28" s="135"/>
      <c r="H28" s="135"/>
      <c r="I28" s="135"/>
    </row>
    <row r="29" spans="1:9" x14ac:dyDescent="0.35">
      <c r="B29" s="135"/>
      <c r="C29" s="135"/>
      <c r="D29" s="135"/>
      <c r="E29" s="135"/>
    </row>
    <row r="30" spans="1:9" x14ac:dyDescent="0.35">
      <c r="B30" s="135"/>
      <c r="C30" s="135"/>
      <c r="D30" s="135"/>
      <c r="E30" s="135"/>
    </row>
    <row r="31" spans="1:9" x14ac:dyDescent="0.35">
      <c r="B31" s="135"/>
      <c r="C31" s="135"/>
      <c r="D31" s="135"/>
      <c r="E31" s="135"/>
    </row>
    <row r="32" spans="1:9" ht="13.15" x14ac:dyDescent="0.4">
      <c r="A32" s="82" t="s">
        <v>63</v>
      </c>
    </row>
    <row r="34" spans="1:13" ht="19.5" customHeight="1" x14ac:dyDescent="0.35">
      <c r="B34" s="83" t="s">
        <v>56</v>
      </c>
      <c r="F34" s="83" t="s">
        <v>57</v>
      </c>
    </row>
    <row r="35" spans="1:13" ht="20.100000000000001" customHeight="1" x14ac:dyDescent="0.4">
      <c r="B35" s="82" t="s">
        <v>58</v>
      </c>
      <c r="C35" s="82" t="s">
        <v>59</v>
      </c>
      <c r="D35" s="82" t="s">
        <v>60</v>
      </c>
      <c r="E35" s="82"/>
      <c r="F35" s="82" t="s">
        <v>58</v>
      </c>
      <c r="G35" s="82" t="s">
        <v>59</v>
      </c>
      <c r="H35" s="82" t="s">
        <v>60</v>
      </c>
    </row>
    <row r="36" spans="1:13" ht="24.95" customHeight="1" x14ac:dyDescent="0.35">
      <c r="A36" s="81" t="s">
        <v>126</v>
      </c>
      <c r="B36" s="134" t="s">
        <v>65</v>
      </c>
      <c r="C36" s="134" t="s">
        <v>66</v>
      </c>
      <c r="D36" s="134" t="s">
        <v>67</v>
      </c>
      <c r="E36" s="137"/>
      <c r="F36" s="134" t="s">
        <v>65</v>
      </c>
      <c r="G36" s="134" t="s">
        <v>66</v>
      </c>
      <c r="H36" s="134" t="s">
        <v>67</v>
      </c>
    </row>
    <row r="37" spans="1:13" ht="24.95" customHeight="1" x14ac:dyDescent="0.35">
      <c r="B37" s="135"/>
      <c r="C37" s="135"/>
      <c r="D37" s="135"/>
      <c r="E37" s="135"/>
      <c r="F37" s="135"/>
      <c r="G37" s="135"/>
      <c r="H37" s="135"/>
    </row>
    <row r="39" spans="1:13" ht="13.15" x14ac:dyDescent="0.4">
      <c r="A39" s="82" t="s">
        <v>64</v>
      </c>
    </row>
    <row r="41" spans="1:13" ht="20.100000000000001" customHeight="1" x14ac:dyDescent="0.35">
      <c r="B41" s="83" t="s">
        <v>56</v>
      </c>
      <c r="F41" s="83" t="s">
        <v>57</v>
      </c>
      <c r="J41" s="83"/>
    </row>
    <row r="42" spans="1:13" ht="20.100000000000001" customHeight="1" x14ac:dyDescent="0.4">
      <c r="B42" s="82" t="s">
        <v>58</v>
      </c>
      <c r="C42" s="82" t="s">
        <v>59</v>
      </c>
      <c r="D42" s="82" t="s">
        <v>60</v>
      </c>
      <c r="E42" s="82" t="s">
        <v>62</v>
      </c>
      <c r="F42" s="82" t="s">
        <v>58</v>
      </c>
      <c r="G42" s="82" t="s">
        <v>59</v>
      </c>
      <c r="H42" s="82" t="s">
        <v>60</v>
      </c>
      <c r="I42" s="82" t="s">
        <v>62</v>
      </c>
      <c r="J42" s="82"/>
      <c r="K42" s="82"/>
      <c r="L42" s="82"/>
      <c r="M42" s="82"/>
    </row>
    <row r="43" spans="1:13" ht="24.95" customHeight="1" x14ac:dyDescent="0.35">
      <c r="A43" s="81" t="s">
        <v>126</v>
      </c>
      <c r="B43" s="134" t="s">
        <v>65</v>
      </c>
      <c r="C43" s="134" t="s">
        <v>66</v>
      </c>
      <c r="D43" s="134" t="s">
        <v>67</v>
      </c>
      <c r="E43" s="134" t="s">
        <v>66</v>
      </c>
      <c r="F43" s="134" t="s">
        <v>65</v>
      </c>
      <c r="G43" s="134" t="s">
        <v>66</v>
      </c>
      <c r="H43" s="134" t="s">
        <v>67</v>
      </c>
      <c r="I43" s="134" t="s">
        <v>66</v>
      </c>
    </row>
    <row r="46" spans="1:13" ht="17.25" x14ac:dyDescent="0.45">
      <c r="A46" s="80" t="s">
        <v>81</v>
      </c>
    </row>
    <row r="47" spans="1:13" s="88" customFormat="1" ht="13.15" x14ac:dyDescent="0.4">
      <c r="A47" s="87" t="s">
        <v>70</v>
      </c>
      <c r="B47" s="87" t="s">
        <v>58</v>
      </c>
      <c r="C47" s="87" t="s">
        <v>59</v>
      </c>
      <c r="D47" s="87" t="s">
        <v>60</v>
      </c>
      <c r="E47" s="87" t="s">
        <v>62</v>
      </c>
      <c r="F47" s="87" t="s">
        <v>71</v>
      </c>
    </row>
    <row r="48" spans="1:13" customFormat="1" x14ac:dyDescent="0.35">
      <c r="A48" s="84" t="s">
        <v>72</v>
      </c>
      <c r="B48" s="84" t="s">
        <v>73</v>
      </c>
      <c r="C48" s="84" t="s">
        <v>74</v>
      </c>
      <c r="D48" s="84" t="s">
        <v>75</v>
      </c>
      <c r="E48" s="84" t="s">
        <v>76</v>
      </c>
      <c r="F48" s="84" t="s">
        <v>77</v>
      </c>
    </row>
    <row r="49" spans="1:6" customFormat="1" ht="56.25" customHeight="1" x14ac:dyDescent="0.35">
      <c r="A49" s="84"/>
      <c r="B49" s="84"/>
      <c r="C49" s="84"/>
      <c r="D49" s="84"/>
      <c r="E49" s="84"/>
      <c r="F49" s="85" t="s">
        <v>78</v>
      </c>
    </row>
    <row r="52" spans="1:6" s="80" customFormat="1" ht="17.25" x14ac:dyDescent="0.45">
      <c r="A52" s="80" t="s">
        <v>82</v>
      </c>
    </row>
    <row r="53" spans="1:6" s="82" customFormat="1" ht="15" x14ac:dyDescent="0.4">
      <c r="A53" s="89" t="s">
        <v>95</v>
      </c>
    </row>
    <row r="54" spans="1:6" customFormat="1" ht="15" x14ac:dyDescent="0.4">
      <c r="A54" s="91" t="s">
        <v>93</v>
      </c>
      <c r="B54" s="92" t="s">
        <v>83</v>
      </c>
      <c r="C54" s="92" t="s">
        <v>76</v>
      </c>
      <c r="D54" s="92" t="s">
        <v>84</v>
      </c>
      <c r="E54" s="92" t="s">
        <v>85</v>
      </c>
    </row>
    <row r="55" spans="1:6" customFormat="1" x14ac:dyDescent="0.35">
      <c r="A55" s="93" t="s">
        <v>86</v>
      </c>
      <c r="B55" s="93" t="s">
        <v>89</v>
      </c>
      <c r="C55" s="93" t="s">
        <v>88</v>
      </c>
      <c r="D55" s="93" t="s">
        <v>90</v>
      </c>
      <c r="E55" s="93" t="s">
        <v>87</v>
      </c>
    </row>
    <row r="56" spans="1:6" customFormat="1" x14ac:dyDescent="0.35">
      <c r="A56" s="93"/>
      <c r="B56" s="93" t="s">
        <v>91</v>
      </c>
      <c r="C56" s="95" t="s">
        <v>96</v>
      </c>
      <c r="D56" s="95" t="s">
        <v>97</v>
      </c>
      <c r="E56" s="93" t="s">
        <v>76</v>
      </c>
    </row>
    <row r="57" spans="1:6" customFormat="1" x14ac:dyDescent="0.35">
      <c r="A57" s="94"/>
      <c r="B57" s="94"/>
      <c r="C57" s="94"/>
      <c r="D57" s="94"/>
      <c r="E57" s="94"/>
    </row>
    <row r="58" spans="1:6" customFormat="1" ht="15" x14ac:dyDescent="0.4">
      <c r="A58" s="91" t="s">
        <v>94</v>
      </c>
      <c r="B58" s="92" t="s">
        <v>83</v>
      </c>
      <c r="C58" s="92" t="s">
        <v>76</v>
      </c>
      <c r="D58" s="92" t="s">
        <v>84</v>
      </c>
      <c r="E58" s="92" t="s">
        <v>85</v>
      </c>
    </row>
    <row r="59" spans="1:6" customFormat="1" x14ac:dyDescent="0.35">
      <c r="A59" s="93" t="s">
        <v>86</v>
      </c>
      <c r="B59" s="93" t="s">
        <v>89</v>
      </c>
      <c r="C59" s="93" t="s">
        <v>88</v>
      </c>
      <c r="D59" s="93" t="s">
        <v>90</v>
      </c>
      <c r="E59" s="93" t="s">
        <v>87</v>
      </c>
    </row>
    <row r="60" spans="1:6" customFormat="1" x14ac:dyDescent="0.35">
      <c r="A60" s="93"/>
      <c r="B60" s="93" t="s">
        <v>91</v>
      </c>
      <c r="C60" s="95" t="s">
        <v>96</v>
      </c>
      <c r="D60" s="95" t="s">
        <v>97</v>
      </c>
      <c r="E60" s="93" t="s">
        <v>76</v>
      </c>
    </row>
    <row r="61" spans="1:6" customFormat="1" x14ac:dyDescent="0.35">
      <c r="A61" s="93" t="s">
        <v>86</v>
      </c>
      <c r="B61" s="93" t="s">
        <v>88</v>
      </c>
      <c r="C61" s="93" t="s">
        <v>90</v>
      </c>
      <c r="D61" s="93" t="s">
        <v>89</v>
      </c>
      <c r="E61" s="93" t="s">
        <v>87</v>
      </c>
    </row>
    <row r="62" spans="1:6" customFormat="1" x14ac:dyDescent="0.35">
      <c r="A62" s="93"/>
      <c r="B62" s="93" t="s">
        <v>91</v>
      </c>
      <c r="C62" s="95" t="s">
        <v>96</v>
      </c>
      <c r="D62" s="95" t="s">
        <v>97</v>
      </c>
      <c r="E62" s="93" t="s">
        <v>76</v>
      </c>
    </row>
    <row r="65" spans="1:5" s="90" customFormat="1" ht="15" x14ac:dyDescent="0.4">
      <c r="A65" s="89" t="s">
        <v>92</v>
      </c>
    </row>
    <row r="66" spans="1:5" customFormat="1" ht="15" x14ac:dyDescent="0.4">
      <c r="A66" s="91" t="s">
        <v>93</v>
      </c>
      <c r="B66" s="92" t="s">
        <v>83</v>
      </c>
      <c r="C66" s="92" t="s">
        <v>76</v>
      </c>
      <c r="D66" s="92" t="s">
        <v>84</v>
      </c>
      <c r="E66" s="92" t="s">
        <v>85</v>
      </c>
    </row>
    <row r="67" spans="1:5" customFormat="1" x14ac:dyDescent="0.35">
      <c r="A67" s="93" t="s">
        <v>86</v>
      </c>
      <c r="B67" s="93" t="s">
        <v>87</v>
      </c>
      <c r="C67" s="93" t="s">
        <v>88</v>
      </c>
      <c r="D67" s="93" t="s">
        <v>89</v>
      </c>
      <c r="E67" s="93" t="s">
        <v>90</v>
      </c>
    </row>
    <row r="68" spans="1:5" customFormat="1" x14ac:dyDescent="0.35">
      <c r="A68" s="93"/>
      <c r="B68" s="93" t="s">
        <v>91</v>
      </c>
      <c r="C68" s="95" t="s">
        <v>96</v>
      </c>
      <c r="D68" s="95" t="s">
        <v>97</v>
      </c>
      <c r="E68" s="95" t="s">
        <v>96</v>
      </c>
    </row>
    <row r="70" spans="1:5" customFormat="1" ht="15" x14ac:dyDescent="0.4">
      <c r="A70" s="91" t="s">
        <v>94</v>
      </c>
      <c r="B70" s="92" t="s">
        <v>83</v>
      </c>
      <c r="C70" s="92" t="s">
        <v>76</v>
      </c>
      <c r="D70" s="92" t="s">
        <v>84</v>
      </c>
      <c r="E70" s="92" t="s">
        <v>85</v>
      </c>
    </row>
    <row r="71" spans="1:5" customFormat="1" x14ac:dyDescent="0.35">
      <c r="A71" s="93" t="s">
        <v>86</v>
      </c>
      <c r="B71" s="93" t="s">
        <v>87</v>
      </c>
      <c r="C71" s="93" t="s">
        <v>88</v>
      </c>
      <c r="D71" s="93" t="s">
        <v>89</v>
      </c>
      <c r="E71" s="93" t="s">
        <v>90</v>
      </c>
    </row>
    <row r="72" spans="1:5" customFormat="1" x14ac:dyDescent="0.35">
      <c r="A72" s="93"/>
      <c r="B72" s="93" t="s">
        <v>91</v>
      </c>
      <c r="C72" s="95" t="s">
        <v>96</v>
      </c>
      <c r="D72" s="95" t="s">
        <v>97</v>
      </c>
      <c r="E72" s="95" t="s">
        <v>96</v>
      </c>
    </row>
    <row r="73" spans="1:5" customFormat="1" x14ac:dyDescent="0.35">
      <c r="A73" s="93" t="s">
        <v>86</v>
      </c>
      <c r="B73" s="93" t="s">
        <v>90</v>
      </c>
      <c r="C73" s="93" t="s">
        <v>89</v>
      </c>
      <c r="D73" s="93" t="s">
        <v>88</v>
      </c>
      <c r="E73" s="93" t="s">
        <v>87</v>
      </c>
    </row>
    <row r="74" spans="1:5" customFormat="1" x14ac:dyDescent="0.35">
      <c r="A74" s="93"/>
      <c r="B74" s="93" t="s">
        <v>91</v>
      </c>
      <c r="C74" s="95" t="s">
        <v>96</v>
      </c>
      <c r="D74" s="95" t="s">
        <v>97</v>
      </c>
      <c r="E74" s="95" t="s">
        <v>96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view="pageLayout" zoomScaleNormal="100" workbookViewId="0">
      <selection activeCell="C4" sqref="C4:F4"/>
    </sheetView>
  </sheetViews>
  <sheetFormatPr defaultColWidth="9.1328125" defaultRowHeight="12.4" x14ac:dyDescent="0.3"/>
  <cols>
    <col min="1" max="1" width="8.265625" style="101" customWidth="1"/>
    <col min="2" max="3" width="9.1328125" style="101"/>
    <col min="4" max="4" width="2.73046875" style="101" customWidth="1"/>
    <col min="5" max="6" width="7.265625" style="101" customWidth="1"/>
    <col min="7" max="7" width="6.86328125" style="101" customWidth="1"/>
    <col min="8" max="8" width="6.59765625" style="101" customWidth="1"/>
    <col min="9" max="9" width="6.1328125" style="101" customWidth="1"/>
    <col min="10" max="11" width="7.265625" style="101" customWidth="1"/>
    <col min="12" max="12" width="8.73046875" style="101" customWidth="1"/>
    <col min="13" max="13" width="7.265625" style="101" customWidth="1"/>
    <col min="14" max="16384" width="9.1328125" style="101"/>
  </cols>
  <sheetData>
    <row r="1" spans="1:12" ht="6" customHeight="1" thickBot="1" x14ac:dyDescent="0.35"/>
    <row r="2" spans="1:12" ht="24" customHeight="1" thickBot="1" x14ac:dyDescent="0.4">
      <c r="A2" s="119" t="s">
        <v>68</v>
      </c>
      <c r="H2" s="132"/>
      <c r="I2" s="131" t="s">
        <v>51</v>
      </c>
      <c r="J2" s="133"/>
      <c r="K2" s="129"/>
      <c r="L2" s="129"/>
    </row>
    <row r="3" spans="1:12" ht="24" customHeight="1" thickBot="1" x14ac:dyDescent="0.35">
      <c r="A3" s="111" t="s">
        <v>110</v>
      </c>
      <c r="H3" s="132"/>
      <c r="I3" s="131" t="s">
        <v>52</v>
      </c>
      <c r="J3" s="133"/>
      <c r="K3" s="129"/>
      <c r="L3" s="129"/>
    </row>
    <row r="4" spans="1:12" ht="24" customHeight="1" thickBot="1" x14ac:dyDescent="0.35">
      <c r="A4" s="108" t="s">
        <v>8</v>
      </c>
      <c r="B4" s="108"/>
      <c r="C4" s="174"/>
      <c r="D4" s="174"/>
      <c r="E4" s="174"/>
      <c r="F4" s="174"/>
      <c r="H4" s="132"/>
      <c r="I4" s="131" t="s">
        <v>6</v>
      </c>
      <c r="J4" s="133"/>
      <c r="K4" s="129"/>
      <c r="L4" s="129"/>
    </row>
    <row r="5" spans="1:12" ht="24" customHeight="1" thickBot="1" x14ac:dyDescent="0.35">
      <c r="A5" s="128" t="s">
        <v>9</v>
      </c>
      <c r="B5" s="128"/>
      <c r="C5" s="175"/>
      <c r="D5" s="175"/>
      <c r="E5" s="175"/>
      <c r="F5" s="175"/>
      <c r="H5" s="132"/>
      <c r="I5" s="131" t="s">
        <v>7</v>
      </c>
      <c r="J5" s="130"/>
      <c r="K5" s="129"/>
      <c r="L5" s="129"/>
    </row>
    <row r="6" spans="1:12" ht="19.5" customHeight="1" x14ac:dyDescent="0.3">
      <c r="A6" s="101" t="s">
        <v>12</v>
      </c>
      <c r="H6" s="101" t="s">
        <v>120</v>
      </c>
    </row>
    <row r="7" spans="1:12" ht="17.100000000000001" customHeight="1" x14ac:dyDescent="0.3">
      <c r="A7" s="128" t="s">
        <v>119</v>
      </c>
      <c r="B7" s="128"/>
      <c r="C7" s="175"/>
      <c r="D7" s="175"/>
      <c r="E7" s="175"/>
      <c r="F7" s="175"/>
      <c r="H7" s="108" t="s">
        <v>118</v>
      </c>
      <c r="I7" s="178"/>
      <c r="J7" s="179"/>
      <c r="K7" s="179"/>
      <c r="L7" s="179"/>
    </row>
    <row r="8" spans="1:12" ht="17.100000000000001" customHeight="1" x14ac:dyDescent="0.3">
      <c r="A8" s="108" t="s">
        <v>0</v>
      </c>
      <c r="B8" s="108"/>
      <c r="C8" s="174"/>
      <c r="D8" s="174"/>
      <c r="E8" s="174"/>
      <c r="F8" s="174"/>
      <c r="H8" s="128" t="s">
        <v>117</v>
      </c>
      <c r="I8" s="180"/>
      <c r="J8" s="181"/>
      <c r="K8" s="181"/>
      <c r="L8" s="181"/>
    </row>
    <row r="9" spans="1:12" ht="17.100000000000001" customHeight="1" x14ac:dyDescent="0.3">
      <c r="A9" s="128" t="s">
        <v>13</v>
      </c>
      <c r="B9" s="128"/>
      <c r="C9" s="175"/>
      <c r="D9" s="175"/>
      <c r="E9" s="175"/>
      <c r="F9" s="175"/>
      <c r="I9" s="176"/>
      <c r="J9" s="177"/>
      <c r="K9" s="177"/>
      <c r="L9" s="177"/>
    </row>
    <row r="10" spans="1:12" ht="17.100000000000001" customHeight="1" x14ac:dyDescent="0.3">
      <c r="A10" s="128" t="s">
        <v>14</v>
      </c>
      <c r="B10" s="128"/>
      <c r="C10" s="175"/>
      <c r="D10" s="175"/>
      <c r="E10" s="175"/>
      <c r="F10" s="175"/>
      <c r="I10" s="176"/>
      <c r="J10" s="177"/>
      <c r="K10" s="177"/>
      <c r="L10" s="177"/>
    </row>
    <row r="11" spans="1:12" ht="17.100000000000001" customHeight="1" x14ac:dyDescent="0.3">
      <c r="I11" s="176"/>
      <c r="J11" s="177"/>
      <c r="K11" s="177"/>
      <c r="L11" s="177"/>
    </row>
    <row r="12" spans="1:12" ht="13.9" x14ac:dyDescent="0.3">
      <c r="A12" s="127" t="s">
        <v>91</v>
      </c>
      <c r="B12" s="33"/>
      <c r="C12" s="33"/>
      <c r="D12" s="33"/>
      <c r="E12" s="33"/>
      <c r="F12" s="33"/>
      <c r="G12" s="33"/>
      <c r="H12" s="191" t="s">
        <v>15</v>
      </c>
      <c r="I12" s="192"/>
      <c r="J12" s="193" t="s">
        <v>16</v>
      </c>
      <c r="K12" s="194"/>
      <c r="L12" s="195"/>
    </row>
    <row r="13" spans="1:12" x14ac:dyDescent="0.3">
      <c r="A13" s="182" t="s">
        <v>116</v>
      </c>
      <c r="B13" s="185" t="s">
        <v>17</v>
      </c>
      <c r="C13" s="185" t="s">
        <v>18</v>
      </c>
      <c r="D13" s="185"/>
      <c r="E13" s="185"/>
      <c r="F13" s="187" t="s">
        <v>23</v>
      </c>
      <c r="G13" s="188"/>
      <c r="H13" s="189"/>
      <c r="I13" s="190"/>
      <c r="J13" s="207">
        <v>0.2</v>
      </c>
      <c r="K13" s="196"/>
      <c r="L13" s="199">
        <f>K13*0.2</f>
        <v>0</v>
      </c>
    </row>
    <row r="14" spans="1:12" ht="46.5" customHeight="1" x14ac:dyDescent="0.3">
      <c r="A14" s="183"/>
      <c r="B14" s="185"/>
      <c r="C14" s="185" t="s">
        <v>19</v>
      </c>
      <c r="D14" s="185"/>
      <c r="E14" s="185"/>
      <c r="F14" s="201" t="s">
        <v>20</v>
      </c>
      <c r="G14" s="202"/>
      <c r="H14" s="203"/>
      <c r="I14" s="204"/>
      <c r="J14" s="208"/>
      <c r="K14" s="197"/>
      <c r="L14" s="199"/>
    </row>
    <row r="15" spans="1:12" ht="40.5" customHeight="1" thickBot="1" x14ac:dyDescent="0.35">
      <c r="A15" s="184"/>
      <c r="B15" s="186"/>
      <c r="C15" s="186" t="s">
        <v>21</v>
      </c>
      <c r="D15" s="186"/>
      <c r="E15" s="186"/>
      <c r="F15" s="201" t="s">
        <v>115</v>
      </c>
      <c r="G15" s="202"/>
      <c r="H15" s="205"/>
      <c r="I15" s="206"/>
      <c r="J15" s="209"/>
      <c r="K15" s="198"/>
      <c r="L15" s="200"/>
    </row>
    <row r="16" spans="1:12" ht="27.75" customHeight="1" x14ac:dyDescent="0.3">
      <c r="A16" s="182" t="s">
        <v>114</v>
      </c>
      <c r="B16" s="210" t="s">
        <v>113</v>
      </c>
      <c r="C16" s="211"/>
      <c r="D16" s="211"/>
      <c r="E16" s="212"/>
      <c r="F16" s="187" t="s">
        <v>112</v>
      </c>
      <c r="G16" s="213"/>
      <c r="H16" s="203"/>
      <c r="I16" s="204"/>
      <c r="J16" s="126">
        <v>0.4</v>
      </c>
      <c r="K16" s="125"/>
      <c r="L16" s="124">
        <f>K16*0.4</f>
        <v>0</v>
      </c>
    </row>
    <row r="17" spans="1:12" ht="54.75" customHeight="1" thickBot="1" x14ac:dyDescent="0.35">
      <c r="A17" s="184"/>
      <c r="B17" s="214" t="s">
        <v>24</v>
      </c>
      <c r="C17" s="215"/>
      <c r="D17" s="215"/>
      <c r="E17" s="216"/>
      <c r="F17" s="217" t="s">
        <v>25</v>
      </c>
      <c r="G17" s="218"/>
      <c r="H17" s="203"/>
      <c r="I17" s="204"/>
      <c r="J17" s="126">
        <v>0.4</v>
      </c>
      <c r="K17" s="125"/>
      <c r="L17" s="124">
        <f>K17*0.4</f>
        <v>0</v>
      </c>
    </row>
    <row r="18" spans="1:12" ht="13.15" x14ac:dyDescent="0.3">
      <c r="A18" s="123" t="s">
        <v>34</v>
      </c>
      <c r="B18" s="219" t="s">
        <v>111</v>
      </c>
      <c r="C18" s="220"/>
      <c r="D18" s="220"/>
      <c r="E18" s="220"/>
      <c r="F18" s="220"/>
      <c r="G18" s="220"/>
      <c r="H18" s="220"/>
      <c r="I18" s="220"/>
      <c r="J18" s="221"/>
      <c r="K18" s="122"/>
      <c r="L18" s="121"/>
    </row>
    <row r="19" spans="1:12" ht="12.75" customHeight="1" x14ac:dyDescent="0.3">
      <c r="H19" s="116"/>
      <c r="I19" s="116"/>
      <c r="L19" s="120">
        <f>(L13+L16+L17)-L18</f>
        <v>0</v>
      </c>
    </row>
    <row r="20" spans="1:12" ht="12.75" customHeight="1" x14ac:dyDescent="0.35">
      <c r="A20" s="119" t="s">
        <v>110</v>
      </c>
    </row>
    <row r="21" spans="1:12" ht="12.75" customHeight="1" x14ac:dyDescent="0.3">
      <c r="A21" s="222" t="s">
        <v>31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4"/>
    </row>
    <row r="22" spans="1:12" x14ac:dyDescent="0.3">
      <c r="A22" s="225"/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7"/>
    </row>
    <row r="23" spans="1:12" x14ac:dyDescent="0.3">
      <c r="A23" s="225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7"/>
    </row>
    <row r="24" spans="1:12" ht="9" customHeight="1" x14ac:dyDescent="0.3">
      <c r="A24" s="225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7"/>
    </row>
    <row r="25" spans="1:12" x14ac:dyDescent="0.3">
      <c r="A25" s="228"/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30"/>
    </row>
    <row r="27" spans="1:12" ht="13.5" x14ac:dyDescent="0.3">
      <c r="A27" s="231" t="s">
        <v>109</v>
      </c>
      <c r="B27" s="231"/>
      <c r="C27" s="231"/>
      <c r="D27" s="231"/>
      <c r="E27" s="231"/>
      <c r="F27" s="231"/>
      <c r="G27" s="231"/>
      <c r="H27" s="231"/>
      <c r="I27" s="232"/>
      <c r="J27" s="232"/>
      <c r="K27" s="118" t="s">
        <v>107</v>
      </c>
      <c r="L27" s="113">
        <f>I27*1.5</f>
        <v>0</v>
      </c>
    </row>
    <row r="28" spans="1:12" ht="12" customHeight="1" x14ac:dyDescent="0.3">
      <c r="A28" s="231" t="s">
        <v>108</v>
      </c>
      <c r="B28" s="231"/>
      <c r="C28" s="231"/>
      <c r="D28" s="231"/>
      <c r="E28" s="231"/>
      <c r="F28" s="231"/>
      <c r="G28" s="231"/>
      <c r="H28" s="231"/>
      <c r="I28" s="232"/>
      <c r="J28" s="232"/>
      <c r="K28" s="117" t="s">
        <v>107</v>
      </c>
      <c r="L28" s="113">
        <f>I28*1.5</f>
        <v>0</v>
      </c>
    </row>
    <row r="29" spans="1:12" ht="13.5" customHeight="1" x14ac:dyDescent="0.3">
      <c r="A29" s="231" t="s">
        <v>106</v>
      </c>
      <c r="B29" s="231"/>
      <c r="C29" s="231"/>
      <c r="D29" s="231"/>
      <c r="E29" s="231"/>
      <c r="F29" s="231"/>
      <c r="G29" s="231"/>
      <c r="H29" s="231"/>
      <c r="I29" s="232"/>
      <c r="J29" s="232"/>
      <c r="K29" s="117" t="s">
        <v>102</v>
      </c>
      <c r="L29" s="113">
        <f>I29*2.5</f>
        <v>0</v>
      </c>
    </row>
    <row r="30" spans="1:12" ht="13.5" x14ac:dyDescent="0.3">
      <c r="A30" s="231" t="s">
        <v>105</v>
      </c>
      <c r="B30" s="231"/>
      <c r="C30" s="231"/>
      <c r="D30" s="231"/>
      <c r="E30" s="231"/>
      <c r="F30" s="231"/>
      <c r="G30" s="231"/>
      <c r="H30" s="231"/>
      <c r="I30" s="232"/>
      <c r="J30" s="232"/>
      <c r="K30" s="117" t="s">
        <v>104</v>
      </c>
      <c r="L30" s="113">
        <f>I30*2</f>
        <v>0</v>
      </c>
    </row>
    <row r="31" spans="1:12" ht="13.5" x14ac:dyDescent="0.3">
      <c r="A31" s="231" t="s">
        <v>103</v>
      </c>
      <c r="B31" s="231"/>
      <c r="C31" s="231"/>
      <c r="D31" s="231"/>
      <c r="E31" s="231"/>
      <c r="F31" s="231"/>
      <c r="G31" s="231"/>
      <c r="H31" s="231"/>
      <c r="I31" s="236">
        <f>L19</f>
        <v>0</v>
      </c>
      <c r="J31" s="236"/>
      <c r="K31" s="117" t="s">
        <v>102</v>
      </c>
      <c r="L31" s="113">
        <f>I31*2.5</f>
        <v>0</v>
      </c>
    </row>
    <row r="32" spans="1:12" ht="13.9" thickBot="1" x14ac:dyDescent="0.35">
      <c r="F32" s="111"/>
      <c r="I32" s="116"/>
      <c r="J32" s="115"/>
      <c r="K32" s="114" t="s">
        <v>101</v>
      </c>
      <c r="L32" s="113">
        <f>(L27+L28+L29+L30+L31)</f>
        <v>0</v>
      </c>
    </row>
    <row r="33" spans="1:12" ht="13.9" thickBot="1" x14ac:dyDescent="0.35">
      <c r="F33" s="233" t="s">
        <v>100</v>
      </c>
      <c r="G33" s="234"/>
      <c r="H33" s="234"/>
      <c r="I33" s="234"/>
      <c r="J33" s="234"/>
      <c r="K33" s="235"/>
      <c r="L33" s="112">
        <f>L32/10</f>
        <v>0</v>
      </c>
    </row>
    <row r="34" spans="1:12" ht="13.5" x14ac:dyDescent="0.3">
      <c r="F34" s="111"/>
      <c r="G34" s="111"/>
      <c r="H34" s="111"/>
      <c r="I34" s="111"/>
      <c r="J34" s="111"/>
      <c r="K34" s="111"/>
      <c r="L34" s="110"/>
    </row>
    <row r="35" spans="1:12" ht="13.5" x14ac:dyDescent="0.3">
      <c r="F35" s="111"/>
      <c r="G35" s="111"/>
      <c r="H35" s="111"/>
      <c r="I35" s="111"/>
      <c r="J35" s="111"/>
      <c r="K35" s="111"/>
      <c r="L35" s="110"/>
    </row>
    <row r="36" spans="1:12" ht="13.5" x14ac:dyDescent="0.3">
      <c r="F36" s="111"/>
      <c r="G36" s="111"/>
      <c r="H36" s="111"/>
      <c r="I36" s="111"/>
      <c r="J36" s="111"/>
      <c r="K36" s="111"/>
      <c r="L36" s="110"/>
    </row>
    <row r="37" spans="1:12" ht="13.5" x14ac:dyDescent="0.3">
      <c r="F37" s="111"/>
      <c r="G37" s="111"/>
      <c r="H37" s="111"/>
      <c r="I37" s="111"/>
      <c r="J37" s="111"/>
      <c r="K37" s="111"/>
      <c r="L37" s="110"/>
    </row>
    <row r="38" spans="1:12" x14ac:dyDescent="0.3">
      <c r="F38" s="107"/>
      <c r="H38" s="106"/>
      <c r="I38" s="106"/>
      <c r="J38" s="105"/>
      <c r="K38" s="104"/>
      <c r="L38" s="103"/>
    </row>
    <row r="40" spans="1:12" x14ac:dyDescent="0.3">
      <c r="A40" s="108" t="s">
        <v>26</v>
      </c>
      <c r="B40" s="109"/>
      <c r="C40" s="109"/>
      <c r="D40" s="109"/>
      <c r="E40" s="109"/>
      <c r="F40" s="107"/>
      <c r="H40" s="108" t="s">
        <v>27</v>
      </c>
      <c r="I40" s="108"/>
      <c r="J40" s="108"/>
      <c r="K40" s="108"/>
      <c r="L40" s="108"/>
    </row>
    <row r="41" spans="1:12" x14ac:dyDescent="0.3">
      <c r="F41" s="107"/>
      <c r="H41" s="106"/>
      <c r="I41" s="106"/>
      <c r="J41" s="105"/>
      <c r="K41" s="104"/>
      <c r="L41" s="103"/>
    </row>
    <row r="42" spans="1:12" x14ac:dyDescent="0.3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1:12" x14ac:dyDescent="0.3">
      <c r="K43" s="140"/>
    </row>
  </sheetData>
  <mergeCells count="47">
    <mergeCell ref="F33:K33"/>
    <mergeCell ref="A29:H29"/>
    <mergeCell ref="I29:J29"/>
    <mergeCell ref="A30:H30"/>
    <mergeCell ref="I30:J30"/>
    <mergeCell ref="A31:H31"/>
    <mergeCell ref="I31:J31"/>
    <mergeCell ref="B18:J18"/>
    <mergeCell ref="A21:L25"/>
    <mergeCell ref="A27:H27"/>
    <mergeCell ref="I27:J27"/>
    <mergeCell ref="A28:H28"/>
    <mergeCell ref="I28:J28"/>
    <mergeCell ref="A16:A17"/>
    <mergeCell ref="B16:E16"/>
    <mergeCell ref="F16:G16"/>
    <mergeCell ref="H16:I16"/>
    <mergeCell ref="B17:E17"/>
    <mergeCell ref="F17:G17"/>
    <mergeCell ref="H17:I17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C10:F10"/>
    <mergeCell ref="I10:L10"/>
    <mergeCell ref="I11:L11"/>
    <mergeCell ref="H12:I12"/>
    <mergeCell ref="J12:L12"/>
    <mergeCell ref="A13:A15"/>
    <mergeCell ref="B13:B15"/>
    <mergeCell ref="C13:E13"/>
    <mergeCell ref="F13:G13"/>
    <mergeCell ref="H13:I13"/>
    <mergeCell ref="C4:F4"/>
    <mergeCell ref="C9:F9"/>
    <mergeCell ref="I9:L9"/>
    <mergeCell ref="C5:F5"/>
    <mergeCell ref="C7:F7"/>
    <mergeCell ref="I7:L7"/>
    <mergeCell ref="C8:F8"/>
    <mergeCell ref="I8:L8"/>
  </mergeCells>
  <conditionalFormatting sqref="L13:L37 I31:J31">
    <cfRule type="cellIs" dxfId="2" priority="3" operator="equal">
      <formula>0</formula>
    </cfRule>
  </conditionalFormatting>
  <conditionalFormatting sqref="K13:K18 I27:J31 L13:L37">
    <cfRule type="cellIs" dxfId="1" priority="2" operator="notBetween">
      <formula>0</formula>
      <formula>10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0"/>
  <sheetViews>
    <sheetView showZeros="0" view="pageLayout" topLeftCell="F1" zoomScaleNormal="100" workbookViewId="0">
      <selection activeCell="J7" sqref="J7"/>
    </sheetView>
  </sheetViews>
  <sheetFormatPr defaultColWidth="9.19921875" defaultRowHeight="12.4" x14ac:dyDescent="0.3"/>
  <cols>
    <col min="1" max="1" width="5.73046875" style="33" customWidth="1"/>
    <col min="2" max="2" width="10.73046875" style="33" customWidth="1"/>
    <col min="3" max="3" width="9.9296875" style="33" bestFit="1" customWidth="1"/>
    <col min="4" max="4" width="10.19921875" style="33" customWidth="1"/>
    <col min="5" max="5" width="10" style="33" customWidth="1"/>
    <col min="6" max="6" width="10.265625" style="33" customWidth="1"/>
    <col min="7" max="7" width="10.53125" style="33" customWidth="1"/>
    <col min="8" max="8" width="7" style="33" customWidth="1"/>
    <col min="9" max="9" width="7.46484375" style="33" customWidth="1"/>
    <col min="10" max="10" width="5.73046875" style="33" customWidth="1"/>
    <col min="11" max="11" width="7.19921875" style="50" customWidth="1"/>
    <col min="12" max="12" width="8.73046875" style="33" customWidth="1"/>
    <col min="13" max="13" width="7.265625" style="33" customWidth="1"/>
    <col min="14" max="16384" width="9.19921875" style="33"/>
  </cols>
  <sheetData>
    <row r="1" spans="1:12" ht="22.5" customHeight="1" thickBot="1" x14ac:dyDescent="0.4">
      <c r="A1" s="142" t="s">
        <v>29</v>
      </c>
      <c r="F1" s="143"/>
      <c r="H1" s="144"/>
      <c r="I1" s="145" t="s">
        <v>51</v>
      </c>
      <c r="J1" s="146"/>
      <c r="K1" s="147"/>
      <c r="L1" s="148"/>
    </row>
    <row r="2" spans="1:12" ht="24" customHeight="1" thickBot="1" x14ac:dyDescent="0.35">
      <c r="A2" s="127" t="s">
        <v>5</v>
      </c>
      <c r="H2" s="144"/>
      <c r="I2" s="145" t="s">
        <v>52</v>
      </c>
      <c r="J2" s="146"/>
      <c r="K2" s="147"/>
      <c r="L2" s="148"/>
    </row>
    <row r="3" spans="1:12" ht="24" customHeight="1" thickBot="1" x14ac:dyDescent="0.35">
      <c r="A3" s="149" t="s">
        <v>8</v>
      </c>
      <c r="B3" s="149"/>
      <c r="C3" s="293"/>
      <c r="D3" s="293"/>
      <c r="E3" s="150"/>
      <c r="F3" s="150"/>
      <c r="H3" s="144"/>
      <c r="I3" s="145" t="s">
        <v>6</v>
      </c>
      <c r="J3" s="146"/>
      <c r="K3" s="147"/>
      <c r="L3" s="148"/>
    </row>
    <row r="4" spans="1:12" ht="24" customHeight="1" thickBot="1" x14ac:dyDescent="0.35">
      <c r="A4" s="151" t="s">
        <v>9</v>
      </c>
      <c r="B4" s="151"/>
      <c r="C4" s="292"/>
      <c r="D4" s="292"/>
      <c r="E4" s="292"/>
      <c r="F4" s="292"/>
      <c r="H4" s="144"/>
      <c r="I4" s="145" t="s">
        <v>7</v>
      </c>
      <c r="J4" s="152"/>
      <c r="K4" s="147"/>
      <c r="L4" s="148"/>
    </row>
    <row r="5" spans="1:12" s="153" customFormat="1" ht="15.75" customHeight="1" x14ac:dyDescent="0.3">
      <c r="A5" s="151" t="s">
        <v>120</v>
      </c>
      <c r="B5" s="151"/>
      <c r="C5" s="292"/>
      <c r="D5" s="292"/>
      <c r="E5" s="292"/>
      <c r="F5" s="292"/>
      <c r="K5" s="50"/>
    </row>
    <row r="6" spans="1:12" s="153" customFormat="1" ht="17.2" customHeight="1" x14ac:dyDescent="0.3">
      <c r="A6" s="151" t="s">
        <v>12</v>
      </c>
      <c r="B6" s="151"/>
      <c r="C6" s="154"/>
      <c r="D6" s="154"/>
      <c r="E6" s="154"/>
      <c r="F6" s="154"/>
    </row>
    <row r="7" spans="1:12" s="153" customFormat="1" ht="17.2" customHeight="1" x14ac:dyDescent="0.3">
      <c r="A7" s="149" t="s">
        <v>0</v>
      </c>
      <c r="B7" s="149"/>
      <c r="C7" s="292"/>
      <c r="D7" s="292"/>
      <c r="E7" s="292"/>
      <c r="F7" s="292"/>
      <c r="H7" s="149" t="s">
        <v>10</v>
      </c>
      <c r="I7" s="149"/>
      <c r="J7" s="150"/>
      <c r="K7" s="150"/>
      <c r="L7" s="155"/>
    </row>
    <row r="8" spans="1:12" s="153" customFormat="1" ht="17.2" customHeight="1" x14ac:dyDescent="0.3">
      <c r="A8" s="151" t="s">
        <v>13</v>
      </c>
      <c r="B8" s="151"/>
      <c r="C8" s="292"/>
      <c r="D8" s="292"/>
      <c r="E8" s="292"/>
      <c r="F8" s="292"/>
      <c r="H8" s="151" t="s">
        <v>11</v>
      </c>
      <c r="I8" s="151"/>
      <c r="J8" s="156"/>
      <c r="K8" s="156"/>
      <c r="L8" s="155"/>
    </row>
    <row r="9" spans="1:12" s="153" customFormat="1" ht="17.2" customHeight="1" x14ac:dyDescent="0.3">
      <c r="A9" s="151" t="s">
        <v>14</v>
      </c>
      <c r="B9" s="151"/>
      <c r="C9" s="292"/>
      <c r="D9" s="292"/>
      <c r="E9" s="292"/>
      <c r="F9" s="292"/>
      <c r="K9" s="50"/>
    </row>
    <row r="10" spans="1:12" s="153" customFormat="1" ht="17.2" customHeight="1" thickBot="1" x14ac:dyDescent="0.35">
      <c r="C10" s="157"/>
      <c r="D10" s="157"/>
      <c r="E10" s="157"/>
      <c r="F10" s="157"/>
      <c r="K10" s="50"/>
    </row>
    <row r="11" spans="1:12" s="153" customFormat="1" ht="17.2" customHeight="1" thickBot="1" x14ac:dyDescent="0.35">
      <c r="C11" s="157"/>
      <c r="D11" s="157"/>
      <c r="E11" s="157"/>
      <c r="F11" s="157"/>
      <c r="H11" s="267" t="s">
        <v>15</v>
      </c>
      <c r="I11" s="268"/>
      <c r="J11" s="269" t="s">
        <v>16</v>
      </c>
      <c r="K11" s="270"/>
      <c r="L11" s="271"/>
    </row>
    <row r="12" spans="1:12" ht="34.5" customHeight="1" x14ac:dyDescent="0.3">
      <c r="A12" s="272" t="s">
        <v>130</v>
      </c>
      <c r="B12" s="276" t="s">
        <v>131</v>
      </c>
      <c r="C12" s="277"/>
      <c r="D12" s="277"/>
      <c r="E12" s="277"/>
      <c r="F12" s="277"/>
      <c r="G12" s="277"/>
      <c r="H12" s="280"/>
      <c r="I12" s="281"/>
      <c r="J12" s="286" t="s">
        <v>132</v>
      </c>
      <c r="K12" s="288">
        <f>SUM(B17:G17)/6</f>
        <v>0</v>
      </c>
      <c r="L12" s="256">
        <f>ROUND(K12*0.6,3)</f>
        <v>0</v>
      </c>
    </row>
    <row r="13" spans="1:12" ht="31.5" customHeight="1" x14ac:dyDescent="0.3">
      <c r="A13" s="273"/>
      <c r="B13" s="278"/>
      <c r="C13" s="279"/>
      <c r="D13" s="279"/>
      <c r="E13" s="279"/>
      <c r="F13" s="279"/>
      <c r="G13" s="279"/>
      <c r="H13" s="282"/>
      <c r="I13" s="283"/>
      <c r="J13" s="265"/>
      <c r="K13" s="289"/>
      <c r="L13" s="257"/>
    </row>
    <row r="14" spans="1:12" ht="38.25" customHeight="1" x14ac:dyDescent="0.3">
      <c r="A14" s="273"/>
      <c r="B14" s="278"/>
      <c r="C14" s="279"/>
      <c r="D14" s="279"/>
      <c r="E14" s="279"/>
      <c r="F14" s="279"/>
      <c r="G14" s="279"/>
      <c r="H14" s="282"/>
      <c r="I14" s="283"/>
      <c r="J14" s="265"/>
      <c r="K14" s="289"/>
      <c r="L14" s="257"/>
    </row>
    <row r="15" spans="1:12" ht="70.5" customHeight="1" thickBot="1" x14ac:dyDescent="0.35">
      <c r="A15" s="273"/>
      <c r="B15" s="278"/>
      <c r="C15" s="279"/>
      <c r="D15" s="279"/>
      <c r="E15" s="279"/>
      <c r="F15" s="279"/>
      <c r="G15" s="279"/>
      <c r="H15" s="282"/>
      <c r="I15" s="283"/>
      <c r="J15" s="265"/>
      <c r="K15" s="289"/>
      <c r="L15" s="257"/>
    </row>
    <row r="16" spans="1:12" ht="29" customHeight="1" thickBot="1" x14ac:dyDescent="0.4">
      <c r="A16" s="274"/>
      <c r="B16" s="158" t="s">
        <v>133</v>
      </c>
      <c r="C16" s="159" t="s">
        <v>134</v>
      </c>
      <c r="D16" s="160" t="s">
        <v>135</v>
      </c>
      <c r="E16" s="159" t="s">
        <v>136</v>
      </c>
      <c r="F16" s="159" t="s">
        <v>137</v>
      </c>
      <c r="G16" s="161" t="s">
        <v>138</v>
      </c>
      <c r="H16" s="282"/>
      <c r="I16" s="283"/>
      <c r="J16" s="265"/>
      <c r="K16" s="289"/>
      <c r="L16" s="257"/>
    </row>
    <row r="17" spans="1:12" ht="30" customHeight="1" thickBot="1" x14ac:dyDescent="0.35">
      <c r="A17" s="275"/>
      <c r="B17" s="162">
        <v>0</v>
      </c>
      <c r="C17" s="163"/>
      <c r="D17" s="163"/>
      <c r="E17" s="163"/>
      <c r="F17" s="163"/>
      <c r="G17" s="164"/>
      <c r="H17" s="284"/>
      <c r="I17" s="285"/>
      <c r="J17" s="287"/>
      <c r="K17" s="290"/>
      <c r="L17" s="291"/>
    </row>
    <row r="18" spans="1:12" ht="47.25" customHeight="1" x14ac:dyDescent="0.3">
      <c r="A18" s="239" t="s">
        <v>22</v>
      </c>
      <c r="B18" s="242" t="s">
        <v>139</v>
      </c>
      <c r="C18" s="242"/>
      <c r="D18" s="242"/>
      <c r="E18" s="242"/>
      <c r="F18" s="242"/>
      <c r="G18" s="242"/>
      <c r="H18" s="245"/>
      <c r="I18" s="246"/>
      <c r="J18" s="251" t="s">
        <v>4</v>
      </c>
      <c r="K18" s="254">
        <v>0</v>
      </c>
      <c r="L18" s="256">
        <f>IF((K18-K21)&gt;=0,(ROUND((K18-K21)*0.25,3)),0.00000000001)</f>
        <v>0</v>
      </c>
    </row>
    <row r="19" spans="1:12" ht="18.75" customHeight="1" x14ac:dyDescent="0.3">
      <c r="A19" s="240"/>
      <c r="B19" s="243"/>
      <c r="C19" s="243"/>
      <c r="D19" s="243"/>
      <c r="E19" s="243"/>
      <c r="F19" s="243"/>
      <c r="G19" s="243"/>
      <c r="H19" s="247"/>
      <c r="I19" s="248"/>
      <c r="J19" s="252"/>
      <c r="K19" s="255"/>
      <c r="L19" s="257"/>
    </row>
    <row r="20" spans="1:12" ht="13.5" customHeight="1" thickBot="1" x14ac:dyDescent="0.35">
      <c r="A20" s="240"/>
      <c r="B20" s="244"/>
      <c r="C20" s="244"/>
      <c r="D20" s="244"/>
      <c r="E20" s="244"/>
      <c r="F20" s="244"/>
      <c r="G20" s="243"/>
      <c r="H20" s="247"/>
      <c r="I20" s="248"/>
      <c r="J20" s="252"/>
      <c r="K20" s="255"/>
      <c r="L20" s="257"/>
    </row>
    <row r="21" spans="1:12" ht="28.25" customHeight="1" thickBot="1" x14ac:dyDescent="0.35">
      <c r="A21" s="241"/>
      <c r="B21" s="165" t="s">
        <v>140</v>
      </c>
      <c r="C21" s="166">
        <v>0</v>
      </c>
      <c r="D21" s="166">
        <v>0</v>
      </c>
      <c r="E21" s="166">
        <v>0</v>
      </c>
      <c r="F21" s="166">
        <v>0</v>
      </c>
      <c r="G21" s="166"/>
      <c r="H21" s="249"/>
      <c r="I21" s="250"/>
      <c r="J21" s="253"/>
      <c r="K21" s="167">
        <f>SUM(C21:G21)</f>
        <v>0</v>
      </c>
      <c r="L21" s="258"/>
    </row>
    <row r="22" spans="1:12" ht="87.5" customHeight="1" thickBot="1" x14ac:dyDescent="0.35">
      <c r="A22" s="239" t="s">
        <v>24</v>
      </c>
      <c r="B22" s="242" t="s">
        <v>141</v>
      </c>
      <c r="C22" s="259"/>
      <c r="D22" s="259"/>
      <c r="E22" s="259"/>
      <c r="F22" s="259"/>
      <c r="G22" s="260"/>
      <c r="H22" s="261"/>
      <c r="I22" s="262"/>
      <c r="J22" s="265" t="s">
        <v>142</v>
      </c>
      <c r="K22" s="168">
        <v>0</v>
      </c>
      <c r="L22" s="257">
        <f>IF((K22-K23)&gt;=0, ROUND((K22-K23)*0.15,3),0.000000001)</f>
        <v>0</v>
      </c>
    </row>
    <row r="23" spans="1:12" ht="28.25" customHeight="1" thickBot="1" x14ac:dyDescent="0.35">
      <c r="A23" s="241"/>
      <c r="B23" s="169" t="s">
        <v>140</v>
      </c>
      <c r="C23" s="166">
        <v>0</v>
      </c>
      <c r="D23" s="166">
        <v>0</v>
      </c>
      <c r="E23" s="166">
        <v>0</v>
      </c>
      <c r="F23" s="166">
        <v>0</v>
      </c>
      <c r="G23" s="166"/>
      <c r="H23" s="263"/>
      <c r="I23" s="264"/>
      <c r="J23" s="266"/>
      <c r="K23" s="167">
        <f>SUM(C23:G23)</f>
        <v>0</v>
      </c>
      <c r="L23" s="258"/>
    </row>
    <row r="24" spans="1:12" ht="13.15" thickBot="1" x14ac:dyDescent="0.4">
      <c r="A24" s="170"/>
      <c r="B24" s="170"/>
      <c r="C24" s="170"/>
      <c r="D24" s="170"/>
      <c r="E24" s="170"/>
      <c r="F24" s="170"/>
      <c r="G24" s="170"/>
      <c r="H24" s="170"/>
    </row>
    <row r="25" spans="1:12" ht="30" customHeight="1" thickBot="1" x14ac:dyDescent="0.35">
      <c r="I25" s="23" t="s">
        <v>5</v>
      </c>
      <c r="J25" s="24"/>
      <c r="K25" s="237">
        <f>SUM(L12:L22)</f>
        <v>0</v>
      </c>
      <c r="L25" s="238"/>
    </row>
    <row r="26" spans="1:12" ht="30" customHeight="1" x14ac:dyDescent="0.3">
      <c r="I26" s="172"/>
      <c r="J26" s="172"/>
      <c r="K26" s="173"/>
      <c r="L26" s="173"/>
    </row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>
      <c r="A30" s="25" t="s">
        <v>26</v>
      </c>
      <c r="B30" s="36"/>
      <c r="C30" s="36"/>
      <c r="D30" s="36"/>
      <c r="E30" s="36"/>
      <c r="H30" s="25" t="s">
        <v>143</v>
      </c>
      <c r="I30" s="25"/>
      <c r="J30" s="25"/>
      <c r="K30" s="171"/>
      <c r="L30" s="25"/>
    </row>
  </sheetData>
  <sheetProtection selectLockedCells="1"/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PAS-DE-DEUX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view="pageLayout" zoomScaleNormal="100" workbookViewId="0">
      <selection activeCell="E18" sqref="E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29</v>
      </c>
      <c r="H2" s="28"/>
      <c r="I2" s="29" t="s">
        <v>51</v>
      </c>
      <c r="J2" s="30"/>
      <c r="K2" s="31"/>
      <c r="L2" s="31"/>
    </row>
    <row r="3" spans="1:13" ht="24" customHeight="1" thickBot="1" x14ac:dyDescent="0.35">
      <c r="A3" s="6" t="s">
        <v>30</v>
      </c>
      <c r="H3" s="28"/>
      <c r="I3" s="29" t="s">
        <v>52</v>
      </c>
      <c r="J3" s="30"/>
      <c r="K3" s="31"/>
      <c r="L3" s="31"/>
    </row>
    <row r="4" spans="1:13" ht="24" customHeight="1" thickBot="1" x14ac:dyDescent="0.35">
      <c r="A4" s="3" t="s">
        <v>8</v>
      </c>
      <c r="B4" s="3"/>
      <c r="C4" s="96"/>
      <c r="D4" s="34"/>
      <c r="E4" s="34"/>
      <c r="F4" s="34"/>
      <c r="H4" s="28"/>
      <c r="I4" s="29" t="s">
        <v>6</v>
      </c>
      <c r="J4" s="30"/>
      <c r="K4" s="31"/>
      <c r="L4" s="31"/>
    </row>
    <row r="5" spans="1:13" ht="24" customHeight="1" thickBot="1" x14ac:dyDescent="0.35">
      <c r="A5" s="4" t="s">
        <v>9</v>
      </c>
      <c r="B5" s="4"/>
      <c r="C5" s="294"/>
      <c r="D5" s="294"/>
      <c r="E5" s="294"/>
      <c r="F5" s="294"/>
      <c r="H5" s="28"/>
      <c r="I5" s="29" t="s">
        <v>7</v>
      </c>
      <c r="J5" s="32"/>
      <c r="K5" s="31"/>
      <c r="L5" s="31"/>
    </row>
    <row r="6" spans="1:13" ht="19.5" customHeight="1" x14ac:dyDescent="0.3">
      <c r="H6" s="79"/>
      <c r="I6" s="79"/>
    </row>
    <row r="7" spans="1:13" ht="17.100000000000001" customHeight="1" x14ac:dyDescent="0.3">
      <c r="A7" s="3" t="s">
        <v>12</v>
      </c>
      <c r="B7" s="3"/>
      <c r="C7" s="40"/>
      <c r="D7" s="34"/>
      <c r="E7" s="34"/>
      <c r="F7" s="34"/>
      <c r="H7" s="3" t="s">
        <v>10</v>
      </c>
      <c r="I7" s="3"/>
      <c r="J7" s="34"/>
      <c r="K7" s="34"/>
      <c r="L7" s="34"/>
      <c r="M7" s="71"/>
    </row>
    <row r="8" spans="1:13" ht="17.100000000000001" customHeight="1" x14ac:dyDescent="0.3">
      <c r="A8" s="3" t="s">
        <v>0</v>
      </c>
      <c r="B8" s="3"/>
      <c r="C8" s="297"/>
      <c r="D8" s="297"/>
      <c r="E8" s="297"/>
      <c r="F8" s="297"/>
      <c r="H8" s="4" t="s">
        <v>11</v>
      </c>
      <c r="I8" s="4"/>
      <c r="J8" s="35"/>
      <c r="K8" s="35"/>
      <c r="L8" s="35"/>
      <c r="M8" s="71"/>
    </row>
    <row r="9" spans="1:13" ht="17.100000000000001" customHeight="1" x14ac:dyDescent="0.3">
      <c r="A9" s="4" t="s">
        <v>13</v>
      </c>
      <c r="B9" s="4"/>
      <c r="C9" s="294"/>
      <c r="D9" s="294"/>
      <c r="E9" s="294"/>
      <c r="F9" s="294"/>
      <c r="H9" s="26"/>
      <c r="I9" s="295"/>
      <c r="J9" s="296"/>
      <c r="K9" s="296"/>
      <c r="L9" s="296"/>
    </row>
    <row r="10" spans="1:13" ht="17.100000000000001" customHeight="1" x14ac:dyDescent="0.3">
      <c r="A10" s="4" t="s">
        <v>14</v>
      </c>
      <c r="B10" s="4"/>
      <c r="C10" s="294"/>
      <c r="D10" s="294"/>
      <c r="E10" s="294"/>
      <c r="F10" s="294"/>
      <c r="H10" s="26"/>
      <c r="I10" s="295"/>
      <c r="J10" s="296"/>
      <c r="K10" s="296"/>
      <c r="L10" s="296"/>
    </row>
    <row r="11" spans="1:13" ht="9" customHeight="1" x14ac:dyDescent="0.3"/>
    <row r="12" spans="1:13" ht="17.100000000000001" customHeight="1" x14ac:dyDescent="0.3">
      <c r="A12" s="44" t="s">
        <v>31</v>
      </c>
      <c r="B12" s="45"/>
      <c r="C12" s="45"/>
      <c r="D12" s="45"/>
      <c r="E12" s="45"/>
      <c r="F12" s="45"/>
      <c r="G12" s="45"/>
      <c r="H12" s="45"/>
      <c r="I12" s="45"/>
      <c r="J12" s="45"/>
      <c r="K12" s="46"/>
      <c r="L12" s="47"/>
    </row>
    <row r="13" spans="1:13" ht="18" customHeight="1" x14ac:dyDescent="0.3">
      <c r="A13" s="37"/>
      <c r="K13" s="39"/>
      <c r="L13" s="48"/>
    </row>
    <row r="14" spans="1:13" ht="39" customHeight="1" x14ac:dyDescent="0.3">
      <c r="A14" s="37"/>
      <c r="L14" s="38"/>
    </row>
    <row r="15" spans="1:13" ht="18" customHeight="1" x14ac:dyDescent="0.3">
      <c r="A15" s="74" t="s">
        <v>28</v>
      </c>
      <c r="B15" s="75"/>
      <c r="C15" s="4"/>
      <c r="D15" s="76"/>
      <c r="E15" s="76"/>
      <c r="F15" s="76"/>
      <c r="G15" s="76"/>
      <c r="H15" s="76"/>
      <c r="I15" s="76"/>
      <c r="J15" s="76"/>
      <c r="K15" s="77"/>
      <c r="L15" s="78"/>
    </row>
    <row r="16" spans="1:13" ht="19.5" customHeight="1" x14ac:dyDescent="0.35">
      <c r="A16" s="5" t="s">
        <v>32</v>
      </c>
    </row>
    <row r="17" spans="1:12" ht="15" customHeight="1" x14ac:dyDescent="0.3">
      <c r="G17" s="38"/>
      <c r="H17" s="63" t="s">
        <v>69</v>
      </c>
      <c r="I17" s="49"/>
      <c r="K17" s="64" t="s">
        <v>41</v>
      </c>
    </row>
    <row r="18" spans="1:12" ht="15" customHeight="1" x14ac:dyDescent="0.3">
      <c r="B18" s="65" t="s">
        <v>38</v>
      </c>
      <c r="C18" s="27"/>
      <c r="D18" s="15"/>
      <c r="E18" s="97">
        <v>0</v>
      </c>
      <c r="F18" s="66">
        <v>0.8</v>
      </c>
      <c r="G18" s="67"/>
      <c r="H18" s="141">
        <f>IF(E18&gt;12,13,E18)</f>
        <v>0</v>
      </c>
      <c r="I18" s="68"/>
      <c r="J18" s="69"/>
      <c r="K18" s="41">
        <f>F18*H18</f>
        <v>0</v>
      </c>
    </row>
    <row r="19" spans="1:12" ht="15" customHeight="1" x14ac:dyDescent="0.3">
      <c r="B19" s="65" t="s">
        <v>39</v>
      </c>
      <c r="C19" s="27"/>
      <c r="D19" s="15"/>
      <c r="E19" s="97">
        <v>0</v>
      </c>
      <c r="F19" s="66">
        <v>0.4</v>
      </c>
      <c r="G19" s="67"/>
      <c r="H19" s="141">
        <f>IF(SUM(E18:E19)&gt;12,13-H18,E19)</f>
        <v>0</v>
      </c>
      <c r="I19" s="68"/>
      <c r="J19" s="69"/>
      <c r="K19" s="41">
        <f>F19*H19</f>
        <v>0</v>
      </c>
    </row>
    <row r="20" spans="1:12" ht="15" customHeight="1" x14ac:dyDescent="0.3">
      <c r="B20" s="65" t="s">
        <v>40</v>
      </c>
      <c r="C20" s="27"/>
      <c r="D20" s="15"/>
      <c r="E20" s="97">
        <v>0</v>
      </c>
      <c r="F20" s="66">
        <v>0</v>
      </c>
      <c r="G20" s="67"/>
      <c r="H20" s="141">
        <f>IF(SUM(E18:E20)&gt;12,IF(13-SUM(H18:H19)&gt;0,13-SUM(H18:H19),0),E20)</f>
        <v>0</v>
      </c>
      <c r="I20" s="68"/>
      <c r="J20" s="69"/>
      <c r="K20" s="41">
        <v>0</v>
      </c>
    </row>
    <row r="21" spans="1:12" ht="12.75" thickBot="1" x14ac:dyDescent="0.35">
      <c r="B21" s="27" t="s">
        <v>43</v>
      </c>
      <c r="C21" s="9"/>
      <c r="D21" s="9"/>
      <c r="E21" s="42">
        <f>SUM(E18:E20)</f>
        <v>0</v>
      </c>
      <c r="F21" s="69"/>
      <c r="G21" s="69"/>
      <c r="H21" s="69"/>
      <c r="I21" s="69"/>
      <c r="J21" s="69"/>
      <c r="K21" s="69"/>
    </row>
    <row r="22" spans="1:12" ht="21" customHeight="1" thickBot="1" x14ac:dyDescent="0.4">
      <c r="G22" s="59" t="s">
        <v>42</v>
      </c>
      <c r="H22" s="30"/>
      <c r="I22" s="30"/>
      <c r="J22" s="70"/>
      <c r="K22" s="61">
        <f>IF(SUM(K18:K21)&gt;10,10,SUM(K18:K21))</f>
        <v>0</v>
      </c>
      <c r="L22" s="62">
        <v>0.3</v>
      </c>
    </row>
    <row r="23" spans="1:12" ht="23.25" customHeight="1" x14ac:dyDescent="0.3">
      <c r="A23" s="6" t="s">
        <v>33</v>
      </c>
    </row>
    <row r="24" spans="1:12" x14ac:dyDescent="0.3">
      <c r="B24" s="51" t="s">
        <v>34</v>
      </c>
    </row>
    <row r="25" spans="1:12" ht="8.25" customHeight="1" x14ac:dyDescent="0.3">
      <c r="H25" s="50"/>
      <c r="I25" s="43"/>
      <c r="J25" s="52"/>
      <c r="K25" s="53"/>
    </row>
    <row r="26" spans="1:12" ht="15" customHeight="1" x14ac:dyDescent="0.3">
      <c r="B26" s="27" t="s">
        <v>35</v>
      </c>
      <c r="C26" s="9"/>
      <c r="D26" s="15"/>
      <c r="E26" s="97"/>
      <c r="F26" s="27" t="s">
        <v>54</v>
      </c>
      <c r="G26" s="15"/>
      <c r="H26" s="54">
        <f>E21</f>
        <v>0</v>
      </c>
      <c r="I26" s="55">
        <f>IFERROR(E26/H26,10)</f>
        <v>10</v>
      </c>
      <c r="J26" s="56"/>
      <c r="K26" s="41">
        <f>10-I26</f>
        <v>0</v>
      </c>
    </row>
    <row r="27" spans="1:12" x14ac:dyDescent="0.3">
      <c r="B27" s="69"/>
      <c r="C27" s="69"/>
      <c r="D27" s="69"/>
      <c r="E27" s="69"/>
      <c r="F27" s="69"/>
      <c r="G27" s="69"/>
      <c r="H27" s="69"/>
      <c r="I27" s="49"/>
      <c r="J27" s="56"/>
      <c r="K27" s="69"/>
    </row>
    <row r="28" spans="1:12" ht="15" customHeight="1" x14ac:dyDescent="0.3">
      <c r="B28" s="69"/>
      <c r="C28" s="69"/>
      <c r="D28" s="27" t="s">
        <v>53</v>
      </c>
      <c r="E28" s="4"/>
      <c r="F28" s="4"/>
      <c r="G28" s="9"/>
      <c r="H28" s="9"/>
      <c r="I28" s="57"/>
      <c r="J28" s="58"/>
      <c r="K28" s="98"/>
    </row>
    <row r="29" spans="1:12" ht="7.5" customHeight="1" thickBot="1" x14ac:dyDescent="0.35">
      <c r="L29" s="50"/>
    </row>
    <row r="30" spans="1:12" ht="20.25" customHeight="1" thickBot="1" x14ac:dyDescent="0.35">
      <c r="G30" s="59" t="s">
        <v>36</v>
      </c>
      <c r="H30" s="30"/>
      <c r="I30" s="30"/>
      <c r="J30" s="60"/>
      <c r="K30" s="61">
        <f>K26-K28</f>
        <v>0</v>
      </c>
      <c r="L30" s="62">
        <v>0.7</v>
      </c>
    </row>
    <row r="31" spans="1:12" ht="11.25" customHeight="1" thickBot="1" x14ac:dyDescent="0.35"/>
    <row r="32" spans="1:12" ht="20.25" customHeight="1" thickBot="1" x14ac:dyDescent="0.35">
      <c r="I32" s="7" t="s">
        <v>37</v>
      </c>
      <c r="J32" s="8"/>
      <c r="K32" s="8"/>
      <c r="L32" s="16">
        <f>ROUND(K22*0.3 + K30*0.7,3)</f>
        <v>0</v>
      </c>
    </row>
    <row r="36" spans="1:12" x14ac:dyDescent="0.3">
      <c r="A36" s="3" t="s">
        <v>26</v>
      </c>
      <c r="B36" s="40"/>
      <c r="C36" s="40"/>
      <c r="D36" s="40"/>
      <c r="E36" s="40"/>
      <c r="H36" s="3" t="s">
        <v>27</v>
      </c>
      <c r="I36" s="3"/>
      <c r="J36" s="3"/>
      <c r="K36" s="3"/>
      <c r="L36" s="3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7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6"/>
  <sheetViews>
    <sheetView showZeros="0" tabSelected="1" view="pageLayout" topLeftCell="A7" zoomScaleNormal="100" zoomScaleSheetLayoutView="100" workbookViewId="0">
      <selection activeCell="K12" sqref="K1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29</v>
      </c>
      <c r="H2" s="28"/>
      <c r="I2" s="29" t="s">
        <v>51</v>
      </c>
      <c r="J2" s="30"/>
      <c r="K2" s="31"/>
      <c r="L2" s="31"/>
      <c r="M2" s="2"/>
    </row>
    <row r="3" spans="1:13" ht="24" customHeight="1" thickBot="1" x14ac:dyDescent="0.35">
      <c r="A3" s="6" t="s">
        <v>44</v>
      </c>
      <c r="H3" s="28"/>
      <c r="I3" s="29" t="s">
        <v>52</v>
      </c>
      <c r="J3" s="30"/>
      <c r="K3" s="31"/>
      <c r="L3" s="31"/>
    </row>
    <row r="4" spans="1:13" ht="24" customHeight="1" thickBot="1" x14ac:dyDescent="0.35">
      <c r="A4" s="3" t="s">
        <v>8</v>
      </c>
      <c r="B4" s="3"/>
      <c r="C4" s="96"/>
      <c r="D4" s="34"/>
      <c r="E4" s="34"/>
      <c r="F4" s="34"/>
      <c r="H4" s="28"/>
      <c r="I4" s="29" t="s">
        <v>6</v>
      </c>
      <c r="J4" s="30"/>
      <c r="K4" s="31"/>
      <c r="L4" s="31"/>
    </row>
    <row r="5" spans="1:13" ht="24" customHeight="1" thickBot="1" x14ac:dyDescent="0.35">
      <c r="A5" s="4" t="s">
        <v>9</v>
      </c>
      <c r="B5" s="4"/>
      <c r="C5" s="294"/>
      <c r="D5" s="294"/>
      <c r="E5" s="294"/>
      <c r="F5" s="294"/>
      <c r="H5" s="28"/>
      <c r="I5" s="29" t="s">
        <v>7</v>
      </c>
      <c r="J5" s="32"/>
      <c r="K5" s="31"/>
      <c r="L5" s="31"/>
    </row>
    <row r="6" spans="1:13" ht="24" customHeight="1" x14ac:dyDescent="0.3">
      <c r="C6" s="43"/>
      <c r="D6" s="43"/>
      <c r="E6" s="43"/>
      <c r="F6" s="43"/>
      <c r="H6" s="72"/>
      <c r="I6" s="73"/>
      <c r="K6" s="72"/>
      <c r="L6" s="72"/>
    </row>
    <row r="7" spans="1:13" ht="17.100000000000001" customHeight="1" x14ac:dyDescent="0.3">
      <c r="A7" s="3" t="s">
        <v>12</v>
      </c>
      <c r="B7" s="3"/>
      <c r="C7" s="40"/>
      <c r="D7" s="40"/>
      <c r="E7" s="40"/>
      <c r="F7" s="40"/>
      <c r="H7" s="3" t="s">
        <v>10</v>
      </c>
      <c r="I7" s="3"/>
      <c r="J7" s="34"/>
      <c r="K7" s="34"/>
      <c r="L7" s="34"/>
      <c r="M7" s="71"/>
    </row>
    <row r="8" spans="1:13" ht="17.100000000000001" customHeight="1" x14ac:dyDescent="0.3">
      <c r="A8" s="3" t="s">
        <v>0</v>
      </c>
      <c r="B8" s="3"/>
      <c r="C8" s="297"/>
      <c r="D8" s="297"/>
      <c r="E8" s="297"/>
      <c r="F8" s="297"/>
      <c r="H8" s="4" t="s">
        <v>11</v>
      </c>
      <c r="I8" s="4"/>
      <c r="J8" s="35"/>
      <c r="K8" s="35"/>
      <c r="L8" s="35"/>
      <c r="M8" s="71"/>
    </row>
    <row r="9" spans="1:13" ht="17.100000000000001" customHeight="1" x14ac:dyDescent="0.3">
      <c r="A9" s="4" t="s">
        <v>13</v>
      </c>
      <c r="B9" s="4"/>
      <c r="C9" s="294"/>
      <c r="D9" s="294"/>
      <c r="E9" s="294"/>
      <c r="F9" s="294"/>
      <c r="H9" s="26"/>
      <c r="I9" s="295"/>
      <c r="J9" s="296"/>
      <c r="K9" s="296"/>
      <c r="L9" s="296"/>
    </row>
    <row r="10" spans="1:13" ht="17.100000000000001" customHeight="1" x14ac:dyDescent="0.3">
      <c r="A10" s="4" t="s">
        <v>14</v>
      </c>
      <c r="B10" s="4"/>
      <c r="C10" s="294"/>
      <c r="D10" s="294"/>
      <c r="E10" s="294"/>
      <c r="F10" s="294"/>
      <c r="H10" s="26"/>
      <c r="I10" s="295"/>
      <c r="J10" s="296"/>
      <c r="K10" s="296"/>
      <c r="L10" s="296"/>
    </row>
    <row r="11" spans="1:13" ht="24.75" customHeight="1" thickBot="1" x14ac:dyDescent="0.35">
      <c r="K11" s="14" t="s">
        <v>46</v>
      </c>
    </row>
    <row r="12" spans="1:13" ht="94.5" customHeight="1" x14ac:dyDescent="0.3">
      <c r="A12" s="300" t="s">
        <v>45</v>
      </c>
      <c r="B12" s="303" t="s">
        <v>50</v>
      </c>
      <c r="C12" s="304"/>
      <c r="D12" s="304"/>
      <c r="E12" s="304"/>
      <c r="F12" s="304"/>
      <c r="G12" s="304"/>
      <c r="H12" s="304"/>
      <c r="I12" s="304"/>
      <c r="J12" s="11" t="s">
        <v>1</v>
      </c>
      <c r="K12" s="99"/>
      <c r="L12" s="17">
        <f>K12*0.25</f>
        <v>0</v>
      </c>
      <c r="M12" s="10"/>
    </row>
    <row r="13" spans="1:13" ht="63" customHeight="1" thickBot="1" x14ac:dyDescent="0.35">
      <c r="A13" s="301"/>
      <c r="B13" s="305" t="s">
        <v>49</v>
      </c>
      <c r="C13" s="306"/>
      <c r="D13" s="306"/>
      <c r="E13" s="306"/>
      <c r="F13" s="306"/>
      <c r="G13" s="306"/>
      <c r="H13" s="306"/>
      <c r="I13" s="306"/>
      <c r="J13" s="12" t="s">
        <v>2</v>
      </c>
      <c r="K13" s="100"/>
      <c r="L13" s="18">
        <f>K13*0.25</f>
        <v>0</v>
      </c>
      <c r="M13" s="10"/>
    </row>
    <row r="14" spans="1:13" ht="120" customHeight="1" x14ac:dyDescent="0.3">
      <c r="A14" s="300" t="s">
        <v>47</v>
      </c>
      <c r="B14" s="307" t="s">
        <v>145</v>
      </c>
      <c r="C14" s="308"/>
      <c r="D14" s="308"/>
      <c r="E14" s="308"/>
      <c r="F14" s="308"/>
      <c r="G14" s="308"/>
      <c r="H14" s="308"/>
      <c r="I14" s="308"/>
      <c r="J14" s="11" t="s">
        <v>144</v>
      </c>
      <c r="K14" s="98"/>
      <c r="L14" s="19">
        <f>K14*0.3</f>
        <v>0</v>
      </c>
      <c r="M14" s="10"/>
    </row>
    <row r="15" spans="1:13" ht="72" customHeight="1" x14ac:dyDescent="0.3">
      <c r="A15" s="302"/>
      <c r="B15" s="298" t="s">
        <v>99</v>
      </c>
      <c r="C15" s="299"/>
      <c r="D15" s="299"/>
      <c r="E15" s="299"/>
      <c r="F15" s="299"/>
      <c r="G15" s="299"/>
      <c r="H15" s="299"/>
      <c r="I15" s="299"/>
      <c r="J15" s="13" t="s">
        <v>3</v>
      </c>
      <c r="K15" s="98"/>
      <c r="L15" s="20">
        <f>K15*0.2</f>
        <v>0</v>
      </c>
      <c r="M15" s="10"/>
    </row>
    <row r="16" spans="1:13" ht="18" customHeight="1" x14ac:dyDescent="0.3">
      <c r="L16" s="21">
        <f>SUM(L12:L15)</f>
        <v>0</v>
      </c>
    </row>
    <row r="17" spans="1:12" ht="7.5" customHeight="1" x14ac:dyDescent="0.3">
      <c r="L17" s="22"/>
    </row>
    <row r="18" spans="1:12" ht="18" customHeight="1" x14ac:dyDescent="0.3">
      <c r="B18" s="27" t="s">
        <v>34</v>
      </c>
      <c r="C18" s="15"/>
      <c r="D18" s="9"/>
      <c r="E18" s="9"/>
      <c r="F18" s="9"/>
      <c r="G18" s="9"/>
      <c r="H18" s="9"/>
      <c r="I18" s="9"/>
      <c r="J18" s="9"/>
      <c r="K18" s="9"/>
      <c r="L18" s="98"/>
    </row>
    <row r="19" spans="1:12" ht="13.5" customHeight="1" thickBot="1" x14ac:dyDescent="0.35">
      <c r="L19" s="22"/>
    </row>
    <row r="20" spans="1:12" ht="13.9" thickBot="1" x14ac:dyDescent="0.35">
      <c r="I20" s="7" t="s">
        <v>48</v>
      </c>
      <c r="J20" s="8"/>
      <c r="K20" s="8"/>
      <c r="L20" s="16">
        <f>SUM(L12:L15)-L18</f>
        <v>0</v>
      </c>
    </row>
    <row r="26" spans="1:12" x14ac:dyDescent="0.3">
      <c r="A26" s="3" t="s">
        <v>26</v>
      </c>
      <c r="B26" s="40"/>
      <c r="C26" s="40"/>
      <c r="D26" s="40"/>
      <c r="E26" s="40"/>
      <c r="H26" s="3" t="s">
        <v>27</v>
      </c>
      <c r="I26" s="3"/>
      <c r="J26" s="3"/>
      <c r="K26" s="3"/>
      <c r="L26" s="3"/>
    </row>
  </sheetData>
  <mergeCells count="12">
    <mergeCell ref="C10:F10"/>
    <mergeCell ref="I10:L10"/>
    <mergeCell ref="C5:F5"/>
    <mergeCell ref="C8:F8"/>
    <mergeCell ref="C9:F9"/>
    <mergeCell ref="I9:L9"/>
    <mergeCell ref="B15:I15"/>
    <mergeCell ref="A12:A13"/>
    <mergeCell ref="A14:A15"/>
    <mergeCell ref="B12:I12"/>
    <mergeCell ref="B13:I13"/>
    <mergeCell ref="B14:I14"/>
  </mergeCells>
  <pageMargins left="0.7" right="0.7" top="0.75" bottom="0.75" header="0.3" footer="0.3"/>
  <pageSetup paperSize="9" scale="90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36</vt:i4>
      </vt:variant>
    </vt:vector>
  </HeadingPairs>
  <TitlesOfParts>
    <vt:vector size="41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'Skritt pas-de-deux'!bord</vt:lpstr>
      <vt:lpstr>'Pas-de-Deux art'!datum</vt:lpstr>
      <vt:lpstr>'Pas-de-Deux Häst'!datum</vt:lpstr>
      <vt:lpstr>'Pas-de-Deux tekn'!datum</vt:lpstr>
      <vt:lpstr>'Skritt pas-de-deux'!datum</vt:lpstr>
      <vt:lpstr>'Pas-de-Deux art'!domare</vt:lpstr>
      <vt:lpstr>'Pas-de-Deux Häst'!domare</vt:lpstr>
      <vt:lpstr>'Pas-de-Deux tekn'!domare</vt:lpstr>
      <vt:lpstr>'Skritt pas-de-deux'!domare</vt:lpstr>
      <vt:lpstr>'Pas-de-Deux art'!firstvaulter</vt:lpstr>
      <vt:lpstr>'Pas-de-Deux Häst'!firstvaulter</vt:lpstr>
      <vt:lpstr>'Pas-de-Deux tekn'!firstvaulter</vt:lpstr>
      <vt:lpstr>'Skritt pas-de-deux'!firstvaulter</vt:lpstr>
      <vt:lpstr>'Pas-de-Deux art'!id</vt:lpstr>
      <vt:lpstr>'Pas-de-Deux Häst'!id</vt:lpstr>
      <vt:lpstr>'Pas-de-Deux tekn'!id</vt:lpstr>
      <vt:lpstr>'Skritt pas-de-deux'!id</vt:lpstr>
      <vt:lpstr>'Pas-de-Deux art'!klass</vt:lpstr>
      <vt:lpstr>'Pas-de-Deux Häst'!klass</vt:lpstr>
      <vt:lpstr>'Pas-de-Deux tekn'!klass</vt:lpstr>
      <vt:lpstr>'Skritt pas-de-deux'!klass</vt:lpstr>
      <vt:lpstr>'Pas-de-Deux art'!moment</vt:lpstr>
      <vt:lpstr>'Pas-de-Deux Häst'!moment</vt:lpstr>
      <vt:lpstr>'Pas-de-Deux tekn'!moment</vt:lpstr>
      <vt:lpstr>'Skritt pas-de-deux'!moment</vt:lpstr>
      <vt:lpstr>'Pas-de-Deux art'!result</vt:lpstr>
      <vt:lpstr>'Pas-de-Deux Häst'!result</vt:lpstr>
      <vt:lpstr>'Pas-de-Deux tekn'!result</vt:lpstr>
      <vt:lpstr>'Skritt pas-de-deux'!result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2020-09-24T16:00:25Z</cp:lastPrinted>
  <dcterms:created xsi:type="dcterms:W3CDTF">2005-01-07T14:31:35Z</dcterms:created>
  <dcterms:modified xsi:type="dcterms:W3CDTF">2022-01-27T20:58:59Z</dcterms:modified>
</cp:coreProperties>
</file>