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CD20A4A-5283-4DA4-8DAB-0F92EC304B89}" xr6:coauthVersionLast="47" xr6:coauthVersionMax="47" xr10:uidLastSave="{00000000-0000-0000-0000-000000000000}"/>
  <bookViews>
    <workbookView xWindow="43200" yWindow="5430" windowWidth="19200" windowHeight="21000" tabRatio="966" firstSheet="7" activeTab="10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34" l="1"/>
  <c r="L16" i="34"/>
  <c r="L15" i="34"/>
  <c r="L14" i="34"/>
  <c r="L13" i="34"/>
  <c r="K29" i="33"/>
  <c r="L13" i="42" l="1"/>
  <c r="L17" i="42"/>
  <c r="L16" i="42"/>
  <c r="L15" i="42"/>
  <c r="L14" i="42"/>
  <c r="K29" i="38"/>
  <c r="L22" i="42" l="1"/>
  <c r="K29" i="40" l="1"/>
  <c r="L22" i="41"/>
  <c r="L17" i="41"/>
  <c r="L16" i="41"/>
  <c r="L15" i="41"/>
  <c r="L13" i="41"/>
  <c r="J14" i="45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I26" i="38"/>
  <c r="L14" i="41" l="1"/>
  <c r="L18" i="42" l="1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</calcChain>
</file>

<file path=xl/sharedStrings.xml><?xml version="1.0" encoding="utf-8"?>
<sst xmlns="http://schemas.openxmlformats.org/spreadsheetml/2006/main" count="788" uniqueCount="203">
  <si>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</si>
  <si>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</si>
  <si>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</si>
  <si>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</si>
  <si>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</si>
  <si>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</si>
  <si>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</si>
  <si>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</si>
  <si>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</si>
  <si>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</si>
  <si>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</si>
  <si>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</si>
  <si>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</si>
  <si>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</si>
  <si>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</si>
  <si>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</si>
  <si>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</si>
  <si>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</si>
  <si>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</si>
  <si>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</si>
  <si>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</si>
  <si>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</si>
  <si>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</si>
  <si>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</si>
  <si>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</si>
  <si>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</si>
  <si>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</si>
  <si>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</si>
  <si>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</si>
  <si>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</si>
  <si>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</si>
  <si>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</si>
  <si>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</si>
  <si>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</si>
  <si>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</si>
  <si>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</si>
  <si>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</si>
  <si>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</si>
  <si>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</si>
  <si>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</si>
  <si>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</si>
  <si>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</si>
  <si>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</si>
  <si>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</si>
  <si>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</si>
  <si>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</si>
  <si>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</si>
  <si>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</si>
  <si>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</si>
  <si>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</si>
  <si>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</si>
  <si>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</si>
  <si>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</si>
  <si>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</si>
  <si>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</si>
  <si>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</si>
  <si>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</si>
  <si>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</si>
  <si>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</si>
  <si>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</si>
  <si>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</si>
  <si>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</si>
  <si>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</si>
  <si>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</si>
  <si>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</si>
  <si>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</si>
  <si>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</si>
  <si>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</si>
  <si>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</si>
  <si>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</si>
  <si>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</si>
  <si>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</si>
  <si>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</si>
  <si>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</si>
  <si>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</si>
  <si>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</si>
  <si>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</si>
  <si>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</si>
  <si>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</si>
  <si>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</si>
  <si>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</si>
  <si>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</si>
  <si>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</si>
  <si>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</si>
  <si>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</si>
  <si>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</si>
  <si>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</si>
  <si>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</si>
  <si>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</si>
  <si>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</si>
  <si>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</si>
  <si>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</si>
  <si>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</si>
  <si>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</si>
  <si>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</si>
  <si>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</si>
  <si>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</si>
  <si>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</si>
  <si>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</si>
  <si>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</si>
  <si>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</si>
  <si>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</si>
  <si>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</si>
  <si>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</si>
  <si>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</si>
  <si>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</si>
  <si>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</si>
  <si>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</si>
  <si>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</si>
  <si>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</si>
  <si>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</si>
  <si>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</si>
  <si>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</si>
  <si>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</si>
  <si>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</si>
  <si>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</si>
  <si>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</si>
  <si>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</si>
  <si>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</si>
  <si>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</si>
  <si>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</si>
  <si>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</si>
  <si>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</si>
  <si>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</si>
  <si>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</si>
  <si>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</si>
  <si>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</si>
  <si>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</si>
  <si>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</si>
  <si>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</si>
  <si>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</si>
  <si>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</si>
  <si>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</si>
  <si>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</si>
  <si>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</si>
  <si>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</si>
  <si>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</si>
  <si>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</si>
  <si>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</si>
  <si>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</si>
  <si>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</si>
  <si>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</si>
  <si>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</si>
  <si>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</si>
  <si>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</si>
  <si>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</si>
  <si>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</si>
  <si>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</si>
  <si>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</si>
  <si>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</si>
  <si>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</si>
  <si>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</si>
  <si>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</si>
  <si>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</si>
  <si>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</si>
  <si>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</si>
  <si>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</si>
  <si>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</si>
  <si>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</si>
  <si>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Hjulning</t>
  </si>
  <si>
    <t>/ 4</t>
  </si>
  <si>
    <t>Individuell 1*</t>
  </si>
  <si>
    <t>Individuell 2*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</si>
  <si>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</si>
  <si>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</si>
  <si>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</si>
  <si>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</si>
  <si>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</si>
  <si>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</si>
  <si>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</si>
  <si>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</si>
  <si>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</si>
  <si>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</si>
  <si>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</si>
  <si>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</si>
  <si>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</si>
  <si>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</si>
  <si>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</si>
  <si>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</si>
  <si>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</si>
  <si>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</si>
  <si>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</si>
  <si>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</si>
  <si>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</si>
  <si>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</si>
  <si>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</si>
  <si>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</si>
  <si>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</si>
  <si>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</si>
  <si>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</si>
  <si>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</si>
  <si>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</si>
  <si>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</si>
  <si>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</si>
  <si>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</si>
  <si>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</si>
  <si>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</si>
  <si>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t>*Beskrivning, se FEI VAULTING RULES ver. 2024-01-18</t>
  </si>
  <si>
    <t>Swing off from seat astride to the outside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</si>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</sst>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53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17" xfId="3" applyFont="1" applyBorder="1" applyAlignment="1">
      <alignment horizontal="center" wrapText="1"/>
    </xf>
    <xf numFmtId="0" fontId="32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2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1" xfId="3" applyFont="1" applyBorder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4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  <xf numFmtId="0" fontId="8" fillId="0" borderId="60" xfId="5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11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30" fillId="0" borderId="24" xfId="5" applyFont="1" applyBorder="1" applyAlignment="1">
      <alignment horizontal="left" vertical="top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" fillId="0" borderId="8" xfId="5" applyFont="1" applyBorder="1" applyAlignment="1" applyProtection="1">
      <alignment horizontal="left" vertical="center"/>
      <protection locked="0"/>
    </xf>
    <xf numFmtId="0" fontId="1" fillId="0" borderId="2" xfId="5" applyFont="1" applyBorder="1" applyAlignment="1" applyProtection="1">
      <alignment horizontal="left" vertical="center"/>
      <protection locked="0"/>
    </xf>
    <xf numFmtId="0" fontId="1" fillId="0" borderId="3" xfId="5" applyFont="1" applyBorder="1" applyAlignment="1" applyProtection="1">
      <alignment horizontal="left" vertical="center"/>
      <protection locked="0"/>
    </xf>
    <xf numFmtId="0" fontId="15" fillId="0" borderId="0" xfId="5" applyFont="1" applyProtection="1">
      <protection locked="0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0" customFormat="1" ht="20.65" x14ac:dyDescent="0.6">
      <c r="A1" s="229" t="s">
        <v>89</v>
      </c>
    </row>
    <row r="2" spans="1:6" s="230" customFormat="1" x14ac:dyDescent="0.35">
      <c r="A2" s="230" t="s">
        <v>90</v>
      </c>
    </row>
    <row r="3" spans="1:6" s="230" customFormat="1" x14ac:dyDescent="0.35">
      <c r="A3" s="230" t="s">
        <v>108</v>
      </c>
    </row>
    <row r="4" spans="1:6" s="230" customFormat="1" x14ac:dyDescent="0.35">
      <c r="A4" s="230" t="s">
        <v>138</v>
      </c>
    </row>
    <row r="5" spans="1:6" s="267" customFormat="1" x14ac:dyDescent="0.35">
      <c r="A5" s="267" t="s">
        <v>134</v>
      </c>
    </row>
    <row r="6" spans="1:6" s="230" customFormat="1" x14ac:dyDescent="0.35"/>
    <row r="7" spans="1:6" s="230" customFormat="1" x14ac:dyDescent="0.35"/>
    <row r="8" spans="1:6" s="230" customFormat="1" x14ac:dyDescent="0.35"/>
    <row r="9" spans="1:6" s="230" customFormat="1" x14ac:dyDescent="0.35">
      <c r="A9" s="230" t="s">
        <v>111</v>
      </c>
    </row>
    <row r="10" spans="1:6" s="230" customFormat="1" x14ac:dyDescent="0.35"/>
    <row r="11" spans="1:6" s="209" customFormat="1" ht="17.25" x14ac:dyDescent="0.45">
      <c r="A11" s="209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0" customFormat="1" ht="13.15" x14ac:dyDescent="0.4">
      <c r="A15" s="210" t="s">
        <v>75</v>
      </c>
    </row>
    <row r="16" spans="1:6" ht="20.100000000000001" customHeight="1" x14ac:dyDescent="0.35">
      <c r="B16" s="211" t="s">
        <v>71</v>
      </c>
      <c r="C16" s="153"/>
      <c r="F16" s="211" t="s">
        <v>72</v>
      </c>
    </row>
    <row r="17" spans="1:9" ht="20.100000000000001" customHeight="1" x14ac:dyDescent="0.4">
      <c r="B17" s="210" t="s">
        <v>73</v>
      </c>
      <c r="C17" s="210" t="s">
        <v>74</v>
      </c>
      <c r="D17" s="210" t="s">
        <v>76</v>
      </c>
      <c r="E17" s="210"/>
      <c r="F17" s="210" t="s">
        <v>73</v>
      </c>
      <c r="G17" s="210" t="s">
        <v>74</v>
      </c>
      <c r="H17" s="210" t="s">
        <v>76</v>
      </c>
    </row>
    <row r="18" spans="1:9" ht="24.95" customHeight="1" x14ac:dyDescent="0.35">
      <c r="A18" s="153" t="s">
        <v>69</v>
      </c>
      <c r="B18" s="206" t="s">
        <v>77</v>
      </c>
      <c r="C18" s="206" t="s">
        <v>135</v>
      </c>
      <c r="D18" s="206" t="s">
        <v>135</v>
      </c>
      <c r="E18" s="213"/>
      <c r="F18" s="206" t="s">
        <v>77</v>
      </c>
      <c r="G18" s="206" t="s">
        <v>131</v>
      </c>
      <c r="H18" s="206" t="s">
        <v>78</v>
      </c>
    </row>
    <row r="19" spans="1:9" ht="24.95" customHeight="1" x14ac:dyDescent="0.35">
      <c r="A19" s="153"/>
      <c r="B19" s="207"/>
      <c r="C19" s="207"/>
      <c r="D19" s="207"/>
      <c r="E19" s="212"/>
      <c r="F19" s="207"/>
      <c r="G19" s="207"/>
      <c r="H19" s="207"/>
    </row>
    <row r="20" spans="1:9" ht="24.95" customHeight="1" x14ac:dyDescent="0.35">
      <c r="A20" s="153" t="s">
        <v>70</v>
      </c>
      <c r="B20" s="206" t="s">
        <v>77</v>
      </c>
      <c r="C20" s="206" t="s">
        <v>129</v>
      </c>
      <c r="D20" s="206" t="s">
        <v>129</v>
      </c>
      <c r="E20" s="213"/>
      <c r="F20" s="206" t="s">
        <v>77</v>
      </c>
      <c r="G20" s="206" t="s">
        <v>132</v>
      </c>
      <c r="H20" s="206" t="s">
        <v>78</v>
      </c>
    </row>
    <row r="21" spans="1:9" ht="24.95" customHeight="1" x14ac:dyDescent="0.35">
      <c r="A21" s="153"/>
      <c r="B21" s="207"/>
      <c r="C21" s="207"/>
      <c r="D21" s="207"/>
      <c r="E21" s="212"/>
      <c r="F21" s="207"/>
      <c r="G21" s="207"/>
      <c r="H21" s="207"/>
    </row>
    <row r="22" spans="1:9" ht="24.95" customHeight="1" x14ac:dyDescent="0.35">
      <c r="A22" s="153" t="s">
        <v>79</v>
      </c>
      <c r="B22" s="206" t="s">
        <v>77</v>
      </c>
      <c r="C22" s="206" t="s">
        <v>130</v>
      </c>
      <c r="D22" s="206" t="s">
        <v>130</v>
      </c>
      <c r="E22" s="213"/>
      <c r="F22" s="206" t="s">
        <v>77</v>
      </c>
      <c r="G22" s="206" t="s">
        <v>133</v>
      </c>
      <c r="H22" s="206" t="s">
        <v>78</v>
      </c>
    </row>
    <row r="23" spans="1:9" ht="24.95" customHeight="1" x14ac:dyDescent="0.35">
      <c r="A23" s="153"/>
      <c r="B23" s="207"/>
      <c r="C23" s="207"/>
      <c r="D23" s="207"/>
      <c r="E23" s="212"/>
      <c r="F23" s="207"/>
      <c r="G23" s="207"/>
      <c r="H23" s="207"/>
    </row>
    <row r="24" spans="1:9" ht="24.95" customHeight="1" x14ac:dyDescent="0.35">
      <c r="A24" s="153" t="s">
        <v>80</v>
      </c>
      <c r="B24" s="206" t="s">
        <v>77</v>
      </c>
      <c r="C24" s="206" t="s">
        <v>130</v>
      </c>
      <c r="D24" s="206" t="s">
        <v>130</v>
      </c>
      <c r="E24" s="213"/>
      <c r="F24" s="206" t="s">
        <v>77</v>
      </c>
      <c r="G24" s="206" t="s">
        <v>81</v>
      </c>
      <c r="H24" s="206" t="s">
        <v>82</v>
      </c>
    </row>
    <row r="25" spans="1:9" ht="25.5" x14ac:dyDescent="0.35">
      <c r="A25" s="212" t="s">
        <v>109</v>
      </c>
      <c r="B25" s="206" t="s">
        <v>77</v>
      </c>
      <c r="C25" s="206" t="s">
        <v>133</v>
      </c>
      <c r="D25" s="206" t="s">
        <v>78</v>
      </c>
      <c r="E25" s="212"/>
    </row>
    <row r="26" spans="1:9" x14ac:dyDescent="0.35">
      <c r="A26" s="212"/>
      <c r="B26" s="206"/>
      <c r="C26" s="206"/>
      <c r="D26" s="206"/>
      <c r="E26" s="212"/>
    </row>
    <row r="27" spans="1:9" ht="24.95" customHeight="1" x14ac:dyDescent="0.35">
      <c r="A27" s="153" t="s">
        <v>80</v>
      </c>
      <c r="B27" s="206" t="s">
        <v>77</v>
      </c>
      <c r="C27" s="206" t="s">
        <v>130</v>
      </c>
      <c r="D27" s="206" t="s">
        <v>130</v>
      </c>
      <c r="E27" s="213"/>
      <c r="F27" s="206" t="s">
        <v>77</v>
      </c>
      <c r="G27" s="206" t="s">
        <v>133</v>
      </c>
      <c r="H27" s="206" t="s">
        <v>78</v>
      </c>
    </row>
    <row r="28" spans="1:9" ht="25.5" x14ac:dyDescent="0.35">
      <c r="A28" s="212" t="s">
        <v>110</v>
      </c>
      <c r="B28" s="206" t="s">
        <v>77</v>
      </c>
      <c r="C28" s="206" t="s">
        <v>81</v>
      </c>
      <c r="D28" s="206" t="s">
        <v>82</v>
      </c>
      <c r="E28" s="212"/>
    </row>
    <row r="30" spans="1:9" s="210" customFormat="1" ht="13.15" x14ac:dyDescent="0.4">
      <c r="A30" s="210" t="s">
        <v>84</v>
      </c>
    </row>
    <row r="31" spans="1:9" ht="20.100000000000001" customHeight="1" x14ac:dyDescent="0.35">
      <c r="B31" s="211" t="s">
        <v>71</v>
      </c>
      <c r="C31" s="153"/>
      <c r="F31" s="211" t="s">
        <v>72</v>
      </c>
    </row>
    <row r="32" spans="1:9" ht="20.100000000000001" customHeight="1" x14ac:dyDescent="0.4">
      <c r="B32" s="210" t="s">
        <v>73</v>
      </c>
      <c r="C32" s="210" t="s">
        <v>74</v>
      </c>
      <c r="D32" s="210" t="s">
        <v>76</v>
      </c>
      <c r="E32" s="210" t="s">
        <v>85</v>
      </c>
      <c r="F32" s="210" t="s">
        <v>73</v>
      </c>
      <c r="G32" s="210" t="s">
        <v>74</v>
      </c>
      <c r="H32" s="210" t="s">
        <v>76</v>
      </c>
      <c r="I32" s="210" t="s">
        <v>85</v>
      </c>
    </row>
    <row r="33" spans="1:14" ht="24.95" customHeight="1" x14ac:dyDescent="0.35">
      <c r="A33" s="153" t="s">
        <v>69</v>
      </c>
      <c r="B33" s="206" t="s">
        <v>77</v>
      </c>
      <c r="C33" s="206" t="s">
        <v>135</v>
      </c>
      <c r="D33" s="206" t="s">
        <v>135</v>
      </c>
      <c r="E33" s="206" t="s">
        <v>135</v>
      </c>
      <c r="F33" s="206" t="s">
        <v>77</v>
      </c>
      <c r="G33" s="206" t="s">
        <v>131</v>
      </c>
      <c r="H33" s="206" t="s">
        <v>78</v>
      </c>
      <c r="I33" s="206" t="s">
        <v>131</v>
      </c>
    </row>
    <row r="34" spans="1:14" ht="24.95" customHeight="1" x14ac:dyDescent="0.35">
      <c r="A34" s="153"/>
      <c r="B34" s="207"/>
      <c r="C34" s="207"/>
      <c r="D34" s="207"/>
      <c r="E34" s="207"/>
      <c r="F34" s="207"/>
      <c r="G34" s="207"/>
      <c r="H34" s="207"/>
      <c r="I34" s="207"/>
    </row>
    <row r="35" spans="1:14" ht="24.95" customHeight="1" x14ac:dyDescent="0.35">
      <c r="A35" s="153" t="s">
        <v>70</v>
      </c>
      <c r="B35" s="206" t="s">
        <v>77</v>
      </c>
      <c r="C35" s="206" t="s">
        <v>129</v>
      </c>
      <c r="D35" s="206" t="s">
        <v>129</v>
      </c>
      <c r="E35" s="206" t="s">
        <v>129</v>
      </c>
      <c r="F35" s="206" t="s">
        <v>77</v>
      </c>
      <c r="G35" s="206" t="s">
        <v>132</v>
      </c>
      <c r="H35" s="206" t="s">
        <v>78</v>
      </c>
      <c r="I35" s="206" t="s">
        <v>132</v>
      </c>
    </row>
    <row r="36" spans="1:14" ht="24.95" customHeight="1" x14ac:dyDescent="0.35">
      <c r="A36" s="153"/>
      <c r="B36" s="207"/>
      <c r="C36" s="207"/>
      <c r="D36" s="207"/>
      <c r="E36" s="207"/>
      <c r="F36" s="207"/>
      <c r="G36" s="207"/>
      <c r="H36" s="207"/>
      <c r="I36" s="207"/>
    </row>
    <row r="37" spans="1:14" ht="24.95" customHeight="1" x14ac:dyDescent="0.35">
      <c r="A37" s="153" t="s">
        <v>79</v>
      </c>
      <c r="B37" s="206" t="s">
        <v>77</v>
      </c>
      <c r="C37" s="206" t="s">
        <v>130</v>
      </c>
      <c r="D37" s="206" t="s">
        <v>130</v>
      </c>
      <c r="E37" s="206" t="s">
        <v>130</v>
      </c>
      <c r="F37" s="206" t="s">
        <v>77</v>
      </c>
      <c r="G37" s="206" t="s">
        <v>133</v>
      </c>
      <c r="H37" s="206" t="s">
        <v>78</v>
      </c>
      <c r="I37" s="206" t="s">
        <v>133</v>
      </c>
    </row>
    <row r="38" spans="1:14" ht="24.95" customHeight="1" x14ac:dyDescent="0.35">
      <c r="A38" s="153"/>
      <c r="B38" s="207"/>
      <c r="C38" s="207"/>
      <c r="D38" s="207"/>
      <c r="E38" s="207"/>
      <c r="F38" s="207"/>
      <c r="G38" s="207"/>
      <c r="H38" s="207"/>
      <c r="I38" s="207"/>
    </row>
    <row r="39" spans="1:14" ht="24.95" customHeight="1" x14ac:dyDescent="0.35">
      <c r="A39" s="153" t="s">
        <v>80</v>
      </c>
      <c r="B39" s="206" t="s">
        <v>77</v>
      </c>
      <c r="C39" s="206" t="s">
        <v>130</v>
      </c>
      <c r="D39" s="206" t="s">
        <v>130</v>
      </c>
      <c r="E39" s="206" t="s">
        <v>130</v>
      </c>
      <c r="F39" s="208" t="s">
        <v>77</v>
      </c>
      <c r="G39" s="206" t="s">
        <v>81</v>
      </c>
      <c r="H39" s="206" t="s">
        <v>82</v>
      </c>
      <c r="I39" s="206" t="s">
        <v>81</v>
      </c>
    </row>
    <row r="40" spans="1:14" ht="25.5" x14ac:dyDescent="0.35">
      <c r="A40" s="212" t="s">
        <v>112</v>
      </c>
      <c r="B40" s="206" t="s">
        <v>77</v>
      </c>
      <c r="C40" s="206" t="s">
        <v>133</v>
      </c>
      <c r="D40" s="206" t="s">
        <v>78</v>
      </c>
      <c r="E40" s="206" t="s">
        <v>133</v>
      </c>
    </row>
    <row r="41" spans="1:14" x14ac:dyDescent="0.35">
      <c r="B41" s="212"/>
      <c r="C41" s="212"/>
      <c r="D41" s="212"/>
      <c r="E41" s="212"/>
    </row>
    <row r="42" spans="1:14" ht="24.95" customHeight="1" x14ac:dyDescent="0.35">
      <c r="A42" s="153" t="s">
        <v>80</v>
      </c>
      <c r="B42" s="206" t="s">
        <v>77</v>
      </c>
      <c r="C42" s="206" t="s">
        <v>130</v>
      </c>
      <c r="D42" s="206" t="s">
        <v>130</v>
      </c>
      <c r="E42" s="206" t="s">
        <v>130</v>
      </c>
      <c r="F42" s="206" t="s">
        <v>77</v>
      </c>
      <c r="G42" s="206" t="s">
        <v>133</v>
      </c>
      <c r="H42" s="206" t="s">
        <v>78</v>
      </c>
      <c r="I42" s="206" t="s">
        <v>133</v>
      </c>
    </row>
    <row r="43" spans="1:14" ht="25.5" x14ac:dyDescent="0.35">
      <c r="A43" s="212" t="s">
        <v>113</v>
      </c>
      <c r="B43" s="206" t="s">
        <v>77</v>
      </c>
      <c r="C43" s="206" t="s">
        <v>81</v>
      </c>
      <c r="D43" s="206" t="s">
        <v>82</v>
      </c>
      <c r="E43" s="206" t="s">
        <v>81</v>
      </c>
    </row>
    <row r="44" spans="1:14" x14ac:dyDescent="0.35">
      <c r="B44" s="212"/>
      <c r="C44" s="212"/>
      <c r="D44" s="212"/>
      <c r="E44" s="212"/>
    </row>
    <row r="45" spans="1:14" x14ac:dyDescent="0.35">
      <c r="B45" s="212"/>
      <c r="C45" s="212"/>
      <c r="D45" s="212"/>
      <c r="E45" s="212"/>
    </row>
    <row r="46" spans="1:14" ht="13.15" x14ac:dyDescent="0.4">
      <c r="A46" s="210" t="s">
        <v>83</v>
      </c>
    </row>
    <row r="48" spans="1:14" ht="20.100000000000001" customHeight="1" x14ac:dyDescent="0.35">
      <c r="B48" s="211" t="s">
        <v>71</v>
      </c>
      <c r="C48" s="153"/>
      <c r="F48" s="211" t="s">
        <v>72</v>
      </c>
      <c r="J48" s="211" t="s">
        <v>86</v>
      </c>
      <c r="K48" s="153"/>
      <c r="N48" s="211" t="s">
        <v>87</v>
      </c>
    </row>
    <row r="49" spans="1:17" ht="20.100000000000001" customHeight="1" x14ac:dyDescent="0.4">
      <c r="B49" s="210" t="s">
        <v>73</v>
      </c>
      <c r="C49" s="210" t="s">
        <v>74</v>
      </c>
      <c r="D49" s="210" t="s">
        <v>76</v>
      </c>
      <c r="E49" s="210"/>
      <c r="F49" s="210" t="s">
        <v>73</v>
      </c>
      <c r="G49" s="210" t="s">
        <v>74</v>
      </c>
      <c r="H49" s="210" t="s">
        <v>76</v>
      </c>
      <c r="J49" s="210" t="s">
        <v>73</v>
      </c>
      <c r="K49" s="210" t="s">
        <v>74</v>
      </c>
      <c r="L49" s="210" t="s">
        <v>76</v>
      </c>
      <c r="M49" s="210"/>
      <c r="N49" s="210" t="s">
        <v>73</v>
      </c>
      <c r="O49" s="210" t="s">
        <v>74</v>
      </c>
      <c r="P49" s="210" t="s">
        <v>76</v>
      </c>
    </row>
    <row r="50" spans="1:17" ht="24.95" customHeight="1" x14ac:dyDescent="0.35">
      <c r="A50" s="153" t="s">
        <v>69</v>
      </c>
      <c r="B50" s="206" t="s">
        <v>77</v>
      </c>
      <c r="C50" s="206" t="s">
        <v>135</v>
      </c>
      <c r="D50" s="206" t="s">
        <v>135</v>
      </c>
      <c r="E50" s="213"/>
      <c r="F50" s="206" t="s">
        <v>77</v>
      </c>
      <c r="G50" s="206" t="s">
        <v>131</v>
      </c>
      <c r="H50" s="206" t="s">
        <v>78</v>
      </c>
      <c r="J50" s="206" t="s">
        <v>77</v>
      </c>
      <c r="K50" s="206" t="s">
        <v>135</v>
      </c>
      <c r="L50" s="206" t="s">
        <v>135</v>
      </c>
      <c r="M50" s="213"/>
      <c r="N50" s="206" t="s">
        <v>77</v>
      </c>
      <c r="O50" s="206" t="s">
        <v>131</v>
      </c>
      <c r="P50" s="206" t="s">
        <v>78</v>
      </c>
    </row>
    <row r="51" spans="1:17" ht="24.95" customHeight="1" x14ac:dyDescent="0.35">
      <c r="A51" s="153"/>
      <c r="B51" s="207"/>
      <c r="C51" s="207"/>
      <c r="D51" s="207"/>
      <c r="E51" s="212"/>
      <c r="F51" s="207"/>
      <c r="G51" s="207"/>
      <c r="H51" s="207"/>
      <c r="J51" s="207"/>
      <c r="K51" s="207"/>
      <c r="L51" s="207"/>
      <c r="M51" s="212"/>
      <c r="N51" s="207"/>
      <c r="O51" s="207"/>
      <c r="P51" s="207"/>
    </row>
    <row r="52" spans="1:17" ht="24.95" customHeight="1" x14ac:dyDescent="0.35">
      <c r="A52" s="153" t="s">
        <v>70</v>
      </c>
      <c r="B52" s="206" t="s">
        <v>77</v>
      </c>
      <c r="C52" s="206" t="s">
        <v>129</v>
      </c>
      <c r="D52" s="206" t="s">
        <v>129</v>
      </c>
      <c r="E52" s="213"/>
      <c r="F52" s="206" t="s">
        <v>77</v>
      </c>
      <c r="G52" s="206" t="s">
        <v>132</v>
      </c>
      <c r="H52" s="206" t="s">
        <v>78</v>
      </c>
      <c r="J52" s="206" t="s">
        <v>77</v>
      </c>
      <c r="K52" s="206" t="s">
        <v>129</v>
      </c>
      <c r="L52" s="206" t="s">
        <v>129</v>
      </c>
      <c r="M52" s="213"/>
      <c r="N52" s="206" t="s">
        <v>77</v>
      </c>
      <c r="O52" s="206" t="s">
        <v>132</v>
      </c>
      <c r="P52" s="206" t="s">
        <v>78</v>
      </c>
    </row>
    <row r="53" spans="1:17" ht="24.95" customHeight="1" x14ac:dyDescent="0.35">
      <c r="A53" s="153"/>
      <c r="B53" s="207"/>
      <c r="C53" s="207"/>
      <c r="D53" s="207"/>
      <c r="E53" s="212"/>
      <c r="F53" s="207"/>
      <c r="G53" s="207"/>
      <c r="H53" s="207"/>
      <c r="J53" s="207"/>
      <c r="K53" s="207"/>
      <c r="L53" s="207"/>
      <c r="M53" s="212"/>
      <c r="N53" s="207"/>
      <c r="O53" s="207"/>
      <c r="P53" s="207"/>
    </row>
    <row r="54" spans="1:17" ht="24.95" customHeight="1" x14ac:dyDescent="0.35">
      <c r="A54" s="153" t="s">
        <v>79</v>
      </c>
      <c r="B54" s="206" t="s">
        <v>77</v>
      </c>
      <c r="C54" s="206" t="s">
        <v>130</v>
      </c>
      <c r="D54" s="206" t="s">
        <v>130</v>
      </c>
      <c r="E54" s="213"/>
      <c r="F54" s="206" t="s">
        <v>77</v>
      </c>
      <c r="G54" s="206" t="s">
        <v>133</v>
      </c>
      <c r="H54" s="206" t="s">
        <v>78</v>
      </c>
      <c r="J54" s="206" t="s">
        <v>77</v>
      </c>
      <c r="K54" s="206" t="s">
        <v>130</v>
      </c>
      <c r="L54" s="206" t="s">
        <v>130</v>
      </c>
      <c r="M54" s="213"/>
      <c r="N54" s="206" t="s">
        <v>77</v>
      </c>
      <c r="O54" s="206" t="s">
        <v>133</v>
      </c>
      <c r="P54" s="206" t="s">
        <v>78</v>
      </c>
    </row>
    <row r="55" spans="1:17" ht="24.95" customHeight="1" x14ac:dyDescent="0.35">
      <c r="A55" s="153"/>
      <c r="B55" s="207"/>
      <c r="C55" s="207"/>
      <c r="D55" s="207"/>
      <c r="E55" s="212"/>
      <c r="F55" s="207"/>
      <c r="G55" s="207"/>
      <c r="H55" s="207"/>
      <c r="J55" s="207"/>
      <c r="K55" s="207"/>
      <c r="L55" s="207"/>
      <c r="M55" s="212"/>
      <c r="N55" s="207"/>
      <c r="O55" s="207"/>
      <c r="P55" s="207"/>
    </row>
    <row r="56" spans="1:17" ht="24.95" customHeight="1" x14ac:dyDescent="0.35">
      <c r="A56" s="153" t="s">
        <v>80</v>
      </c>
      <c r="B56" s="206" t="s">
        <v>77</v>
      </c>
      <c r="C56" s="206" t="s">
        <v>130</v>
      </c>
      <c r="D56" s="206" t="s">
        <v>130</v>
      </c>
      <c r="E56" s="213"/>
      <c r="F56" s="206" t="s">
        <v>77</v>
      </c>
      <c r="G56" s="206" t="s">
        <v>133</v>
      </c>
      <c r="H56" s="206" t="s">
        <v>78</v>
      </c>
      <c r="J56" s="206" t="s">
        <v>77</v>
      </c>
      <c r="K56" s="206" t="s">
        <v>81</v>
      </c>
      <c r="L56" s="206" t="s">
        <v>82</v>
      </c>
      <c r="M56" s="213"/>
      <c r="N56" s="206" t="s">
        <v>77</v>
      </c>
      <c r="O56" s="206" t="s">
        <v>133</v>
      </c>
      <c r="P56" s="206" t="s">
        <v>78</v>
      </c>
    </row>
    <row r="57" spans="1:17" x14ac:dyDescent="0.35">
      <c r="E57" s="212"/>
      <c r="J57" s="214"/>
      <c r="K57" s="214"/>
      <c r="L57" s="214"/>
      <c r="M57" s="212"/>
    </row>
    <row r="59" spans="1:17" ht="13.15" x14ac:dyDescent="0.4">
      <c r="A59" s="210" t="s">
        <v>88</v>
      </c>
    </row>
    <row r="61" spans="1:17" ht="20.100000000000001" customHeight="1" x14ac:dyDescent="0.35">
      <c r="B61" s="211" t="s">
        <v>71</v>
      </c>
      <c r="C61" s="153"/>
      <c r="F61" s="211" t="s">
        <v>72</v>
      </c>
      <c r="J61" s="211" t="s">
        <v>86</v>
      </c>
      <c r="K61" s="153"/>
      <c r="N61" s="211" t="s">
        <v>87</v>
      </c>
    </row>
    <row r="62" spans="1:17" ht="20.100000000000001" customHeight="1" x14ac:dyDescent="0.4">
      <c r="B62" s="210" t="s">
        <v>73</v>
      </c>
      <c r="C62" s="210" t="s">
        <v>74</v>
      </c>
      <c r="D62" s="210" t="s">
        <v>76</v>
      </c>
      <c r="E62" s="210" t="s">
        <v>85</v>
      </c>
      <c r="F62" s="210" t="s">
        <v>73</v>
      </c>
      <c r="G62" s="210" t="s">
        <v>74</v>
      </c>
      <c r="H62" s="210" t="s">
        <v>76</v>
      </c>
      <c r="I62" s="210" t="s">
        <v>85</v>
      </c>
      <c r="J62" s="210" t="s">
        <v>73</v>
      </c>
      <c r="K62" s="210" t="s">
        <v>74</v>
      </c>
      <c r="L62" s="210" t="s">
        <v>76</v>
      </c>
      <c r="M62" s="210" t="s">
        <v>85</v>
      </c>
      <c r="N62" s="210" t="s">
        <v>73</v>
      </c>
      <c r="O62" s="210" t="s">
        <v>74</v>
      </c>
      <c r="P62" s="210" t="s">
        <v>76</v>
      </c>
      <c r="Q62" s="210" t="s">
        <v>85</v>
      </c>
    </row>
    <row r="63" spans="1:17" ht="24.95" customHeight="1" x14ac:dyDescent="0.35">
      <c r="A63" s="153" t="s">
        <v>69</v>
      </c>
      <c r="B63" s="206" t="s">
        <v>77</v>
      </c>
      <c r="C63" s="206" t="s">
        <v>135</v>
      </c>
      <c r="D63" s="206" t="s">
        <v>135</v>
      </c>
      <c r="E63" s="206" t="s">
        <v>135</v>
      </c>
      <c r="F63" s="206" t="s">
        <v>77</v>
      </c>
      <c r="G63" s="206" t="s">
        <v>131</v>
      </c>
      <c r="H63" s="206" t="s">
        <v>78</v>
      </c>
      <c r="I63" s="206" t="s">
        <v>131</v>
      </c>
      <c r="J63" s="206" t="s">
        <v>77</v>
      </c>
      <c r="K63" s="206" t="s">
        <v>135</v>
      </c>
      <c r="L63" s="206" t="s">
        <v>135</v>
      </c>
      <c r="M63" s="206" t="s">
        <v>135</v>
      </c>
      <c r="N63" s="206" t="s">
        <v>77</v>
      </c>
      <c r="O63" s="206" t="s">
        <v>131</v>
      </c>
      <c r="P63" s="206" t="s">
        <v>78</v>
      </c>
      <c r="Q63" s="206" t="s">
        <v>131</v>
      </c>
    </row>
    <row r="64" spans="1:17" ht="24.95" customHeight="1" x14ac:dyDescent="0.35">
      <c r="A64" s="153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1:17" ht="24.95" customHeight="1" x14ac:dyDescent="0.35">
      <c r="A65" s="153" t="s">
        <v>70</v>
      </c>
      <c r="B65" s="206" t="s">
        <v>77</v>
      </c>
      <c r="C65" s="206" t="s">
        <v>129</v>
      </c>
      <c r="D65" s="206" t="s">
        <v>129</v>
      </c>
      <c r="E65" s="206" t="s">
        <v>129</v>
      </c>
      <c r="F65" s="206" t="s">
        <v>77</v>
      </c>
      <c r="G65" s="206" t="s">
        <v>132</v>
      </c>
      <c r="H65" s="206" t="s">
        <v>78</v>
      </c>
      <c r="I65" s="206" t="s">
        <v>132</v>
      </c>
      <c r="J65" s="206" t="s">
        <v>77</v>
      </c>
      <c r="K65" s="206" t="s">
        <v>129</v>
      </c>
      <c r="L65" s="206" t="s">
        <v>129</v>
      </c>
      <c r="M65" s="206" t="s">
        <v>129</v>
      </c>
      <c r="N65" s="206" t="s">
        <v>77</v>
      </c>
      <c r="O65" s="206" t="s">
        <v>132</v>
      </c>
      <c r="P65" s="206" t="s">
        <v>78</v>
      </c>
      <c r="Q65" s="206" t="s">
        <v>132</v>
      </c>
    </row>
    <row r="66" spans="1:17" ht="24.95" customHeight="1" x14ac:dyDescent="0.35">
      <c r="A66" s="153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</row>
    <row r="67" spans="1:17" ht="24.95" customHeight="1" x14ac:dyDescent="0.35">
      <c r="A67" s="153" t="s">
        <v>79</v>
      </c>
      <c r="B67" s="206" t="s">
        <v>77</v>
      </c>
      <c r="C67" s="206" t="s">
        <v>130</v>
      </c>
      <c r="D67" s="206" t="s">
        <v>130</v>
      </c>
      <c r="E67" s="206" t="s">
        <v>130</v>
      </c>
      <c r="F67" s="206" t="s">
        <v>77</v>
      </c>
      <c r="G67" s="206" t="s">
        <v>133</v>
      </c>
      <c r="H67" s="206" t="s">
        <v>78</v>
      </c>
      <c r="I67" s="206" t="s">
        <v>133</v>
      </c>
      <c r="J67" s="206" t="s">
        <v>77</v>
      </c>
      <c r="K67" s="206" t="s">
        <v>130</v>
      </c>
      <c r="L67" s="206" t="s">
        <v>130</v>
      </c>
      <c r="M67" s="206" t="s">
        <v>130</v>
      </c>
      <c r="N67" s="206" t="s">
        <v>77</v>
      </c>
      <c r="O67" s="206" t="s">
        <v>133</v>
      </c>
      <c r="P67" s="206" t="s">
        <v>78</v>
      </c>
      <c r="Q67" s="206" t="s">
        <v>133</v>
      </c>
    </row>
    <row r="68" spans="1:17" ht="24.95" customHeight="1" x14ac:dyDescent="0.35">
      <c r="A68" s="153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</row>
    <row r="69" spans="1:17" ht="24.95" customHeight="1" x14ac:dyDescent="0.35">
      <c r="A69" s="153" t="s">
        <v>80</v>
      </c>
      <c r="B69" s="206" t="s">
        <v>77</v>
      </c>
      <c r="C69" s="206" t="s">
        <v>130</v>
      </c>
      <c r="D69" s="206" t="s">
        <v>130</v>
      </c>
      <c r="E69" s="206" t="s">
        <v>130</v>
      </c>
      <c r="F69" s="206" t="s">
        <v>77</v>
      </c>
      <c r="G69" s="206" t="s">
        <v>133</v>
      </c>
      <c r="H69" s="206" t="s">
        <v>78</v>
      </c>
      <c r="I69" s="206" t="s">
        <v>133</v>
      </c>
      <c r="J69" s="206" t="s">
        <v>77</v>
      </c>
      <c r="K69" s="206" t="s">
        <v>81</v>
      </c>
      <c r="L69" s="206" t="s">
        <v>82</v>
      </c>
      <c r="M69" s="206" t="s">
        <v>81</v>
      </c>
      <c r="N69" s="206" t="s">
        <v>77</v>
      </c>
      <c r="O69" s="206" t="s">
        <v>133</v>
      </c>
      <c r="P69" s="206" t="s">
        <v>78</v>
      </c>
      <c r="Q69" s="206" t="s">
        <v>133</v>
      </c>
    </row>
    <row r="73" spans="1:17" s="230" customFormat="1" ht="17.25" x14ac:dyDescent="0.45">
      <c r="A73" s="232" t="s">
        <v>104</v>
      </c>
    </row>
    <row r="74" spans="1:17" s="210" customFormat="1" ht="13.15" x14ac:dyDescent="0.4">
      <c r="A74" s="235" t="s">
        <v>35</v>
      </c>
      <c r="B74" s="235" t="s">
        <v>73</v>
      </c>
      <c r="C74" s="235" t="s">
        <v>74</v>
      </c>
      <c r="D74" s="235" t="s">
        <v>76</v>
      </c>
      <c r="E74" s="235" t="s">
        <v>85</v>
      </c>
      <c r="F74" s="235" t="s">
        <v>91</v>
      </c>
    </row>
    <row r="75" spans="1:17" x14ac:dyDescent="0.35">
      <c r="A75" s="231" t="s">
        <v>92</v>
      </c>
      <c r="B75" s="231" t="s">
        <v>93</v>
      </c>
      <c r="C75" s="237" t="s">
        <v>105</v>
      </c>
      <c r="D75" s="237" t="s">
        <v>105</v>
      </c>
      <c r="E75" s="231" t="s">
        <v>94</v>
      </c>
      <c r="F75" s="231" t="s">
        <v>95</v>
      </c>
    </row>
    <row r="76" spans="1:17" x14ac:dyDescent="0.35">
      <c r="A76" s="231" t="s">
        <v>96</v>
      </c>
      <c r="B76" s="231" t="s">
        <v>93</v>
      </c>
      <c r="C76" s="231" t="s">
        <v>97</v>
      </c>
      <c r="D76" s="237" t="s">
        <v>137</v>
      </c>
      <c r="E76" s="231" t="s">
        <v>99</v>
      </c>
      <c r="F76" s="231" t="s">
        <v>95</v>
      </c>
    </row>
    <row r="77" spans="1:17" x14ac:dyDescent="0.35">
      <c r="A77" s="231" t="s">
        <v>100</v>
      </c>
      <c r="B77" s="231" t="s">
        <v>93</v>
      </c>
      <c r="C77" s="231" t="s">
        <v>97</v>
      </c>
      <c r="D77" s="237" t="s">
        <v>137</v>
      </c>
      <c r="E77" s="231" t="s">
        <v>99</v>
      </c>
      <c r="F77" s="231" t="s">
        <v>95</v>
      </c>
    </row>
    <row r="78" spans="1:17" ht="26.25" customHeight="1" x14ac:dyDescent="0.35">
      <c r="A78" s="231"/>
      <c r="B78" s="231"/>
      <c r="C78" s="231"/>
      <c r="D78" s="231"/>
      <c r="E78" s="231"/>
      <c r="F78" s="233" t="s">
        <v>101</v>
      </c>
    </row>
    <row r="79" spans="1:17" ht="26.25" customHeight="1" x14ac:dyDescent="0.35">
      <c r="F79" s="234"/>
    </row>
    <row r="80" spans="1:17" ht="26.25" customHeight="1" x14ac:dyDescent="0.35">
      <c r="F80" s="234"/>
    </row>
    <row r="82" spans="1:6" s="210" customFormat="1" ht="26.25" x14ac:dyDescent="0.4">
      <c r="A82" s="236" t="s">
        <v>103</v>
      </c>
      <c r="B82" s="235" t="s">
        <v>73</v>
      </c>
      <c r="C82" s="235" t="s">
        <v>74</v>
      </c>
      <c r="D82" s="235" t="s">
        <v>76</v>
      </c>
      <c r="E82" s="235" t="s">
        <v>85</v>
      </c>
      <c r="F82" s="235" t="s">
        <v>91</v>
      </c>
    </row>
    <row r="83" spans="1:6" x14ac:dyDescent="0.35">
      <c r="A83" s="231" t="s">
        <v>92</v>
      </c>
      <c r="B83" s="231" t="s">
        <v>93</v>
      </c>
      <c r="C83" s="237" t="s">
        <v>105</v>
      </c>
      <c r="D83" s="237" t="s">
        <v>105</v>
      </c>
      <c r="E83" s="231" t="s">
        <v>94</v>
      </c>
      <c r="F83" s="231" t="s">
        <v>95</v>
      </c>
    </row>
    <row r="84" spans="1:6" x14ac:dyDescent="0.35">
      <c r="A84" s="231" t="s">
        <v>96</v>
      </c>
      <c r="B84" s="231" t="s">
        <v>93</v>
      </c>
      <c r="C84" s="231" t="s">
        <v>97</v>
      </c>
      <c r="D84" s="231" t="s">
        <v>98</v>
      </c>
      <c r="E84" s="231" t="s">
        <v>99</v>
      </c>
      <c r="F84" s="231" t="s">
        <v>95</v>
      </c>
    </row>
    <row r="85" spans="1:6" ht="26.25" customHeight="1" x14ac:dyDescent="0.35">
      <c r="A85" s="231"/>
      <c r="B85" s="231"/>
      <c r="C85" s="231"/>
      <c r="D85" s="231"/>
      <c r="E85" s="231"/>
      <c r="F85" s="206" t="s">
        <v>102</v>
      </c>
    </row>
    <row r="88" spans="1:6" s="232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3" zoomScaleNormal="100" workbookViewId="0">
      <selection activeCell="B16" sqref="B16:I16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90" t="s">
        <v>174</v>
      </c>
      <c r="B2" s="290"/>
      <c r="C2" s="290"/>
      <c r="D2" s="290"/>
      <c r="E2" s="290"/>
      <c r="F2" s="29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52</v>
      </c>
    </row>
    <row r="13" spans="1:12" ht="73.5" customHeight="1" thickBot="1" x14ac:dyDescent="0.35">
      <c r="A13" s="417" t="s">
        <v>179</v>
      </c>
      <c r="B13" s="418" t="s">
        <v>180</v>
      </c>
      <c r="C13" s="419"/>
      <c r="D13" s="419"/>
      <c r="E13" s="419"/>
      <c r="F13" s="419"/>
      <c r="G13" s="419"/>
      <c r="H13" s="419"/>
      <c r="I13" s="420"/>
      <c r="J13" s="18" t="s">
        <v>181</v>
      </c>
      <c r="K13" s="421"/>
      <c r="L13" s="422">
        <f>K13*0.2</f>
        <v>0</v>
      </c>
    </row>
    <row r="14" spans="1:12" ht="91.5" customHeight="1" x14ac:dyDescent="0.3">
      <c r="A14" s="373" t="s">
        <v>142</v>
      </c>
      <c r="B14" s="423" t="s">
        <v>182</v>
      </c>
      <c r="C14" s="424"/>
      <c r="D14" s="424"/>
      <c r="E14" s="424"/>
      <c r="F14" s="424"/>
      <c r="G14" s="424"/>
      <c r="H14" s="424"/>
      <c r="I14" s="425"/>
      <c r="J14" s="18" t="s">
        <v>114</v>
      </c>
      <c r="K14" s="256">
        <v>0</v>
      </c>
      <c r="L14" s="149">
        <f>K14*0.2</f>
        <v>0</v>
      </c>
    </row>
    <row r="15" spans="1:12" ht="123" customHeight="1" thickBot="1" x14ac:dyDescent="0.35">
      <c r="A15" s="377"/>
      <c r="B15" s="426" t="s">
        <v>183</v>
      </c>
      <c r="C15" s="427"/>
      <c r="D15" s="427"/>
      <c r="E15" s="427"/>
      <c r="F15" s="427"/>
      <c r="G15" s="427"/>
      <c r="H15" s="427"/>
      <c r="I15" s="428"/>
      <c r="J15" s="20" t="s">
        <v>186</v>
      </c>
      <c r="K15" s="257">
        <v>0</v>
      </c>
      <c r="L15" s="239">
        <f>K15*0.1</f>
        <v>0</v>
      </c>
    </row>
    <row r="16" spans="1:12" ht="85.5" customHeight="1" x14ac:dyDescent="0.3">
      <c r="A16" s="373" t="s">
        <v>143</v>
      </c>
      <c r="B16" s="429" t="s">
        <v>184</v>
      </c>
      <c r="C16" s="430"/>
      <c r="D16" s="430"/>
      <c r="E16" s="430"/>
      <c r="F16" s="430"/>
      <c r="G16" s="430"/>
      <c r="H16" s="430"/>
      <c r="I16" s="431"/>
      <c r="J16" s="18" t="s">
        <v>187</v>
      </c>
      <c r="K16" s="258">
        <v>0</v>
      </c>
      <c r="L16" s="147">
        <f>K16*0.25</f>
        <v>0</v>
      </c>
    </row>
    <row r="17" spans="1:13" ht="72" customHeight="1" x14ac:dyDescent="0.3">
      <c r="A17" s="374"/>
      <c r="B17" s="432" t="s">
        <v>185</v>
      </c>
      <c r="C17" s="433"/>
      <c r="D17" s="433"/>
      <c r="E17" s="433"/>
      <c r="F17" s="433"/>
      <c r="G17" s="433"/>
      <c r="H17" s="433"/>
      <c r="I17" s="434"/>
      <c r="J17" s="19" t="s">
        <v>188</v>
      </c>
      <c r="K17" s="259">
        <v>0</v>
      </c>
      <c r="L17" s="145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tabSelected="1" view="pageLayout" topLeftCell="A6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167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52</v>
      </c>
    </row>
    <row r="13" spans="1:12" ht="71.25" customHeight="1" thickBot="1" x14ac:dyDescent="0.35">
      <c r="A13" s="417" t="s">
        <v>179</v>
      </c>
      <c r="B13" s="418" t="s">
        <v>180</v>
      </c>
      <c r="C13" s="419"/>
      <c r="D13" s="419"/>
      <c r="E13" s="419"/>
      <c r="F13" s="419"/>
      <c r="G13" s="419"/>
      <c r="H13" s="419"/>
      <c r="I13" s="420"/>
      <c r="J13" s="18" t="s">
        <v>181</v>
      </c>
      <c r="K13" s="421"/>
      <c r="L13" s="422">
        <f>K13*0.2</f>
        <v>0</v>
      </c>
    </row>
    <row r="14" spans="1:12" ht="85.5" customHeight="1" thickBot="1" x14ac:dyDescent="0.35">
      <c r="A14" s="373" t="s">
        <v>142</v>
      </c>
      <c r="B14" s="423" t="s">
        <v>182</v>
      </c>
      <c r="C14" s="424"/>
      <c r="D14" s="424"/>
      <c r="E14" s="424"/>
      <c r="F14" s="424"/>
      <c r="G14" s="424"/>
      <c r="H14" s="424"/>
      <c r="I14" s="425"/>
      <c r="J14" s="18" t="s">
        <v>201</v>
      </c>
      <c r="K14" s="256">
        <v>0</v>
      </c>
      <c r="L14" s="149">
        <f>K14*0.1</f>
        <v>0</v>
      </c>
    </row>
    <row r="15" spans="1:12" ht="110.25" customHeight="1" thickBot="1" x14ac:dyDescent="0.35">
      <c r="A15" s="377"/>
      <c r="B15" s="423" t="s">
        <v>199</v>
      </c>
      <c r="C15" s="424"/>
      <c r="D15" s="424"/>
      <c r="E15" s="424"/>
      <c r="F15" s="424"/>
      <c r="G15" s="424"/>
      <c r="H15" s="424"/>
      <c r="I15" s="425"/>
      <c r="J15" s="20" t="s">
        <v>186</v>
      </c>
      <c r="K15" s="257">
        <v>0</v>
      </c>
      <c r="L15" s="239">
        <f>K15*0.1</f>
        <v>0</v>
      </c>
    </row>
    <row r="16" spans="1:12" ht="85.5" customHeight="1" x14ac:dyDescent="0.3">
      <c r="A16" s="373" t="s">
        <v>143</v>
      </c>
      <c r="B16" s="429" t="s">
        <v>184</v>
      </c>
      <c r="C16" s="430"/>
      <c r="D16" s="430"/>
      <c r="E16" s="430"/>
      <c r="F16" s="430"/>
      <c r="G16" s="430"/>
      <c r="H16" s="430"/>
      <c r="I16" s="431"/>
      <c r="J16" s="18" t="s">
        <v>202</v>
      </c>
      <c r="K16" s="258">
        <v>0</v>
      </c>
      <c r="L16" s="147">
        <f>K16*0.3</f>
        <v>0</v>
      </c>
    </row>
    <row r="17" spans="1:13" ht="72" customHeight="1" x14ac:dyDescent="0.3">
      <c r="A17" s="374"/>
      <c r="B17" s="432" t="s">
        <v>200</v>
      </c>
      <c r="C17" s="433"/>
      <c r="D17" s="433"/>
      <c r="E17" s="433"/>
      <c r="F17" s="433"/>
      <c r="G17" s="433"/>
      <c r="H17" s="433"/>
      <c r="I17" s="434"/>
      <c r="J17" s="19" t="s">
        <v>139</v>
      </c>
      <c r="K17" s="259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18</v>
      </c>
      <c r="B25" s="58"/>
      <c r="C25" s="58"/>
      <c r="D25" s="58"/>
      <c r="E25" s="58"/>
      <c r="H25" s="7" t="s">
        <v>30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B13:I13"/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2"/>
      <c r="D6" s="362"/>
      <c r="E6" s="362"/>
      <c r="F6" s="362"/>
      <c r="K6" s="30"/>
    </row>
    <row r="7" spans="1:12" s="1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s="1" customFormat="1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s="1" customFormat="1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78" t="s">
        <v>165</v>
      </c>
      <c r="B15" s="379"/>
      <c r="C15" s="379"/>
      <c r="D15" s="379"/>
      <c r="E15" s="379"/>
      <c r="F15" s="380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381" t="s">
        <v>159</v>
      </c>
      <c r="B16" s="382"/>
      <c r="C16" s="382"/>
      <c r="D16" s="382"/>
      <c r="E16" s="382"/>
      <c r="F16" s="383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136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128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63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87" t="s">
        <v>66</v>
      </c>
      <c r="B21" s="388"/>
      <c r="C21" s="388"/>
      <c r="D21" s="388"/>
      <c r="E21" s="388"/>
      <c r="F21" s="388"/>
      <c r="G21" s="388"/>
      <c r="H21" s="388"/>
      <c r="I21" s="388"/>
      <c r="J21" s="139"/>
      <c r="K21" s="138"/>
      <c r="L21" s="8"/>
      <c r="R21" s="133"/>
    </row>
    <row r="22" spans="1:18" ht="66" customHeight="1" x14ac:dyDescent="0.3">
      <c r="A22" s="395" t="s">
        <v>38</v>
      </c>
      <c r="B22" s="396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1" t="s">
        <v>55</v>
      </c>
      <c r="B23" s="392"/>
      <c r="C23" s="260"/>
      <c r="D23" s="389" t="s">
        <v>48</v>
      </c>
      <c r="E23" s="390"/>
      <c r="F23" s="261"/>
      <c r="G23" s="220" t="s">
        <v>65</v>
      </c>
      <c r="H23" s="221">
        <f>IFERROR(IF(ROUND(C23/F23,3)&gt;10,10,ROUND(C23/F23,3)),10)</f>
        <v>10</v>
      </c>
      <c r="I23" s="222" t="s">
        <v>56</v>
      </c>
      <c r="J23" s="220" t="s">
        <v>65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393" t="s">
        <v>14</v>
      </c>
      <c r="B24" s="394"/>
      <c r="C24" s="394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384" t="s">
        <v>57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6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177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2"/>
      <c r="D6" s="362"/>
      <c r="E6" s="362"/>
      <c r="F6" s="362"/>
      <c r="K6" s="30"/>
    </row>
    <row r="7" spans="1:12" s="1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s="1" customFormat="1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s="1" customFormat="1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164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78" t="s">
        <v>165</v>
      </c>
      <c r="B15" s="379"/>
      <c r="C15" s="379"/>
      <c r="D15" s="379"/>
      <c r="E15" s="379"/>
      <c r="F15" s="380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381" t="s">
        <v>159</v>
      </c>
      <c r="B16" s="382"/>
      <c r="C16" s="382"/>
      <c r="D16" s="382"/>
      <c r="E16" s="382"/>
      <c r="F16" s="383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136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128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63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87" t="s">
        <v>66</v>
      </c>
      <c r="B21" s="388"/>
      <c r="C21" s="388"/>
      <c r="D21" s="388"/>
      <c r="E21" s="388"/>
      <c r="F21" s="388"/>
      <c r="G21" s="388"/>
      <c r="H21" s="388"/>
      <c r="I21" s="388"/>
      <c r="J21" s="139"/>
      <c r="K21" s="138"/>
      <c r="L21" s="8"/>
      <c r="R21" s="133"/>
    </row>
    <row r="22" spans="1:18" ht="66" customHeight="1" x14ac:dyDescent="0.3">
      <c r="A22" s="395" t="s">
        <v>38</v>
      </c>
      <c r="B22" s="396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1" t="s">
        <v>55</v>
      </c>
      <c r="B23" s="392"/>
      <c r="C23" s="260"/>
      <c r="D23" s="389" t="s">
        <v>48</v>
      </c>
      <c r="E23" s="390"/>
      <c r="F23" s="261"/>
      <c r="G23" s="220" t="s">
        <v>65</v>
      </c>
      <c r="H23" s="221">
        <f>IFERROR(IF(ROUND(C23/F23,3)&gt;10,10,ROUND(C23/F23,3)),10)</f>
        <v>10</v>
      </c>
      <c r="I23" s="222" t="s">
        <v>56</v>
      </c>
      <c r="J23" s="220" t="s">
        <v>65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393" t="s">
        <v>14</v>
      </c>
      <c r="B24" s="394"/>
      <c r="C24" s="394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384" t="s">
        <v>57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6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160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1" t="s">
        <v>166</v>
      </c>
      <c r="B2" s="401"/>
      <c r="C2" s="401"/>
      <c r="D2" s="401"/>
      <c r="E2" s="401"/>
      <c r="F2" s="401"/>
      <c r="G2" s="401"/>
      <c r="H2" s="401"/>
      <c r="I2" s="40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2"/>
      <c r="D5" s="362"/>
      <c r="E5" s="362"/>
      <c r="F5" s="362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2"/>
      <c r="D6" s="362"/>
      <c r="E6" s="362"/>
      <c r="F6" s="362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3"/>
      <c r="D8" s="363"/>
      <c r="E8" s="363"/>
      <c r="F8" s="363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  <c r="G10" s="151"/>
      <c r="H10" s="141"/>
      <c r="I10" s="141"/>
      <c r="J10" s="397"/>
      <c r="K10" s="397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124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115</v>
      </c>
      <c r="C13" s="243" t="s">
        <v>116</v>
      </c>
      <c r="D13" s="402" t="s">
        <v>117</v>
      </c>
      <c r="E13" s="403"/>
      <c r="F13" s="243" t="s">
        <v>118</v>
      </c>
      <c r="G13" s="243" t="s">
        <v>119</v>
      </c>
      <c r="H13" s="244" t="s">
        <v>120</v>
      </c>
      <c r="I13" s="245" t="s">
        <v>91</v>
      </c>
      <c r="J13" s="406" t="s">
        <v>123</v>
      </c>
      <c r="K13" s="407"/>
      <c r="L13" s="150"/>
    </row>
    <row r="14" spans="1:12" ht="39" customHeight="1" thickBot="1" x14ac:dyDescent="0.35">
      <c r="B14" s="262"/>
      <c r="C14" s="263"/>
      <c r="D14" s="404"/>
      <c r="E14" s="405"/>
      <c r="F14" s="263"/>
      <c r="G14" s="263"/>
      <c r="H14" s="264"/>
      <c r="I14" s="265">
        <f>SUM(B14:H14)</f>
        <v>0</v>
      </c>
      <c r="J14" s="408">
        <f>I14/6</f>
        <v>0</v>
      </c>
      <c r="K14" s="409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52</v>
      </c>
    </row>
    <row r="17" spans="1:12" ht="61.9" customHeight="1" thickBot="1" x14ac:dyDescent="0.35">
      <c r="A17" s="238" t="s">
        <v>122</v>
      </c>
      <c r="B17" s="398" t="s">
        <v>170</v>
      </c>
      <c r="C17" s="399"/>
      <c r="D17" s="399"/>
      <c r="E17" s="399"/>
      <c r="F17" s="399"/>
      <c r="G17" s="399"/>
      <c r="H17" s="399"/>
      <c r="I17" s="400"/>
      <c r="J17" s="148" t="s">
        <v>121</v>
      </c>
      <c r="K17" s="226">
        <f>J14</f>
        <v>0</v>
      </c>
      <c r="L17" s="149">
        <f>K17*0.4</f>
        <v>0</v>
      </c>
    </row>
    <row r="18" spans="1:12" ht="78.75" customHeight="1" x14ac:dyDescent="0.3">
      <c r="A18" s="326" t="s">
        <v>145</v>
      </c>
      <c r="B18" s="410" t="s">
        <v>171</v>
      </c>
      <c r="C18" s="411"/>
      <c r="D18" s="411"/>
      <c r="E18" s="411"/>
      <c r="F18" s="411"/>
      <c r="G18" s="411"/>
      <c r="H18" s="411"/>
      <c r="I18" s="411"/>
      <c r="J18" s="148" t="s">
        <v>125</v>
      </c>
      <c r="K18" s="258"/>
      <c r="L18" s="147">
        <f>K18*0.3</f>
        <v>0</v>
      </c>
    </row>
    <row r="19" spans="1:12" ht="72" customHeight="1" x14ac:dyDescent="0.3">
      <c r="A19" s="327"/>
      <c r="B19" s="412" t="s">
        <v>172</v>
      </c>
      <c r="C19" s="413"/>
      <c r="D19" s="413"/>
      <c r="E19" s="413"/>
      <c r="F19" s="413"/>
      <c r="G19" s="413"/>
      <c r="H19" s="413"/>
      <c r="I19" s="413"/>
      <c r="J19" s="146" t="s">
        <v>126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27"/>
      <c r="G28" s="150"/>
      <c r="H28" s="227" t="s">
        <v>30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1" t="s">
        <v>168</v>
      </c>
      <c r="B2" s="401"/>
      <c r="C2" s="401"/>
      <c r="D2" s="401"/>
      <c r="E2" s="401"/>
      <c r="F2" s="401"/>
      <c r="G2" s="401"/>
      <c r="H2" s="401"/>
      <c r="I2" s="40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2"/>
      <c r="D5" s="362"/>
      <c r="E5" s="362"/>
      <c r="F5" s="362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2"/>
      <c r="D6" s="362"/>
      <c r="E6" s="362"/>
      <c r="F6" s="362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3"/>
      <c r="D8" s="363"/>
      <c r="E8" s="363"/>
      <c r="F8" s="363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  <c r="G10" s="151"/>
      <c r="H10" s="141"/>
      <c r="I10" s="141"/>
      <c r="J10" s="397"/>
      <c r="K10" s="397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124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115</v>
      </c>
      <c r="C13" s="243" t="s">
        <v>116</v>
      </c>
      <c r="D13" s="402" t="s">
        <v>117</v>
      </c>
      <c r="E13" s="403"/>
      <c r="F13" s="243" t="s">
        <v>118</v>
      </c>
      <c r="G13" s="243"/>
      <c r="H13" s="244"/>
      <c r="I13" s="245" t="s">
        <v>91</v>
      </c>
      <c r="J13" s="406" t="s">
        <v>123</v>
      </c>
      <c r="K13" s="407"/>
      <c r="L13" s="150"/>
    </row>
    <row r="14" spans="1:12" ht="39" customHeight="1" thickBot="1" x14ac:dyDescent="0.35">
      <c r="B14" s="262"/>
      <c r="C14" s="263"/>
      <c r="D14" s="404"/>
      <c r="E14" s="405"/>
      <c r="F14" s="263"/>
      <c r="G14" s="288"/>
      <c r="H14" s="289"/>
      <c r="I14" s="265">
        <f>SUM(B14:F14)</f>
        <v>0</v>
      </c>
      <c r="J14" s="408">
        <f>I14/4</f>
        <v>0</v>
      </c>
      <c r="K14" s="409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52</v>
      </c>
    </row>
    <row r="17" spans="1:12" ht="61.9" customHeight="1" thickBot="1" x14ac:dyDescent="0.35">
      <c r="A17" s="238" t="s">
        <v>122</v>
      </c>
      <c r="B17" s="414" t="s">
        <v>173</v>
      </c>
      <c r="C17" s="415"/>
      <c r="D17" s="415"/>
      <c r="E17" s="415"/>
      <c r="F17" s="415"/>
      <c r="G17" s="415"/>
      <c r="H17" s="415"/>
      <c r="I17" s="416"/>
      <c r="J17" s="148" t="s">
        <v>121</v>
      </c>
      <c r="K17" s="226">
        <f>J14</f>
        <v>0</v>
      </c>
      <c r="L17" s="149">
        <f>K17*0.4</f>
        <v>0</v>
      </c>
    </row>
    <row r="18" spans="1:12" ht="78.75" customHeight="1" x14ac:dyDescent="0.3">
      <c r="A18" s="326" t="s">
        <v>145</v>
      </c>
      <c r="B18" s="410" t="s">
        <v>171</v>
      </c>
      <c r="C18" s="411"/>
      <c r="D18" s="411"/>
      <c r="E18" s="411"/>
      <c r="F18" s="411"/>
      <c r="G18" s="411"/>
      <c r="H18" s="411"/>
      <c r="I18" s="411"/>
      <c r="J18" s="148" t="s">
        <v>125</v>
      </c>
      <c r="K18" s="258"/>
      <c r="L18" s="147">
        <f>K18*0.3</f>
        <v>0</v>
      </c>
    </row>
    <row r="19" spans="1:12" ht="72" customHeight="1" x14ac:dyDescent="0.3">
      <c r="A19" s="327"/>
      <c r="B19" s="412" t="s">
        <v>172</v>
      </c>
      <c r="C19" s="413"/>
      <c r="D19" s="413"/>
      <c r="E19" s="413"/>
      <c r="F19" s="413"/>
      <c r="G19" s="413"/>
      <c r="H19" s="413"/>
      <c r="I19" s="413"/>
      <c r="J19" s="146" t="s">
        <v>126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27"/>
      <c r="G28" s="150"/>
      <c r="H28" s="227" t="s">
        <v>30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topLeftCell="A2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0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0"/>
    </row>
    <row r="3" spans="1:12" ht="24" customHeight="1" thickBot="1" x14ac:dyDescent="0.35">
      <c r="A3" s="160" t="s">
        <v>4</v>
      </c>
      <c r="B3" s="160"/>
      <c r="C3" s="352"/>
      <c r="D3" s="352"/>
      <c r="E3" s="271"/>
      <c r="F3" s="271"/>
      <c r="H3" s="155"/>
      <c r="I3" s="156" t="s">
        <v>10</v>
      </c>
      <c r="J3" s="157"/>
      <c r="K3" s="158"/>
      <c r="L3" s="270"/>
    </row>
    <row r="4" spans="1:12" ht="24" customHeight="1" thickBot="1" x14ac:dyDescent="0.35">
      <c r="A4" s="136" t="s">
        <v>5</v>
      </c>
      <c r="B4" s="136"/>
      <c r="C4" s="351"/>
      <c r="D4" s="351"/>
      <c r="E4" s="351"/>
      <c r="F4" s="351"/>
      <c r="H4" s="155"/>
      <c r="I4" s="156" t="s">
        <v>11</v>
      </c>
      <c r="J4" s="162"/>
      <c r="K4" s="158"/>
      <c r="L4" s="270"/>
    </row>
    <row r="5" spans="1:12" s="113" customFormat="1" ht="15.75" customHeight="1" thickBot="1" x14ac:dyDescent="0.35">
      <c r="A5" s="136" t="s">
        <v>8</v>
      </c>
      <c r="B5" s="136"/>
      <c r="C5" s="351"/>
      <c r="D5" s="351"/>
      <c r="E5" s="351"/>
      <c r="F5" s="351"/>
      <c r="K5" s="30"/>
    </row>
    <row r="6" spans="1:12" s="113" customFormat="1" ht="17.2" customHeight="1" thickBot="1" x14ac:dyDescent="0.35">
      <c r="A6" s="136" t="s">
        <v>20</v>
      </c>
      <c r="B6" s="136"/>
      <c r="C6" s="272"/>
      <c r="D6" s="272"/>
      <c r="E6" s="272"/>
      <c r="F6" s="272"/>
      <c r="J6" s="163" t="s">
        <v>9</v>
      </c>
      <c r="K6" s="31"/>
      <c r="L6" s="273"/>
    </row>
    <row r="7" spans="1:12" s="113" customFormat="1" ht="17.2" customHeight="1" x14ac:dyDescent="0.3">
      <c r="A7" s="160" t="s">
        <v>0</v>
      </c>
      <c r="B7" s="160"/>
      <c r="C7" s="351"/>
      <c r="D7" s="351"/>
      <c r="E7" s="351"/>
      <c r="F7" s="351"/>
      <c r="K7" s="30"/>
    </row>
    <row r="8" spans="1:12" s="113" customFormat="1" ht="17.2" customHeight="1" x14ac:dyDescent="0.3">
      <c r="A8" s="136" t="s">
        <v>6</v>
      </c>
      <c r="B8" s="136"/>
      <c r="C8" s="351"/>
      <c r="D8" s="351"/>
      <c r="E8" s="351"/>
      <c r="F8" s="351"/>
      <c r="K8" s="30"/>
    </row>
    <row r="9" spans="1:12" s="113" customFormat="1" ht="17.2" customHeight="1" x14ac:dyDescent="0.3">
      <c r="A9" s="136" t="s">
        <v>7</v>
      </c>
      <c r="B9" s="136"/>
      <c r="C9" s="351"/>
      <c r="D9" s="351"/>
      <c r="E9" s="351"/>
      <c r="F9" s="351"/>
      <c r="K9" s="30"/>
    </row>
    <row r="10" spans="1:12" s="113" customFormat="1" ht="17.2" customHeight="1" thickBot="1" x14ac:dyDescent="0.35">
      <c r="C10" s="274"/>
      <c r="D10" s="274"/>
      <c r="E10" s="274"/>
      <c r="F10" s="274"/>
      <c r="K10" s="30"/>
    </row>
    <row r="11" spans="1:12" s="113" customFormat="1" ht="17.2" customHeight="1" thickBot="1" x14ac:dyDescent="0.35">
      <c r="C11" s="274"/>
      <c r="D11" s="274"/>
      <c r="E11" s="274"/>
      <c r="F11" s="274"/>
      <c r="H11" s="321" t="s">
        <v>16</v>
      </c>
      <c r="I11" s="322"/>
      <c r="J11" s="323" t="s">
        <v>17</v>
      </c>
      <c r="K11" s="324"/>
      <c r="L11" s="325"/>
    </row>
    <row r="12" spans="1:12" ht="34.5" customHeight="1" x14ac:dyDescent="0.3">
      <c r="A12" s="326" t="s">
        <v>146</v>
      </c>
      <c r="B12" s="330" t="s">
        <v>147</v>
      </c>
      <c r="C12" s="331"/>
      <c r="D12" s="331"/>
      <c r="E12" s="331"/>
      <c r="F12" s="331"/>
      <c r="G12" s="332"/>
      <c r="H12" s="339"/>
      <c r="I12" s="340"/>
      <c r="J12" s="345" t="s">
        <v>148</v>
      </c>
      <c r="K12" s="347">
        <f>SUM(B17:G17)/6</f>
        <v>0</v>
      </c>
      <c r="L12" s="310">
        <f>ROUND(K12*0.6,3)</f>
        <v>0</v>
      </c>
    </row>
    <row r="13" spans="1:12" ht="31.5" customHeight="1" x14ac:dyDescent="0.3">
      <c r="A13" s="327"/>
      <c r="B13" s="333"/>
      <c r="C13" s="334"/>
      <c r="D13" s="334"/>
      <c r="E13" s="334"/>
      <c r="F13" s="334"/>
      <c r="G13" s="335"/>
      <c r="H13" s="341"/>
      <c r="I13" s="342"/>
      <c r="J13" s="319"/>
      <c r="K13" s="348"/>
      <c r="L13" s="311"/>
    </row>
    <row r="14" spans="1:12" ht="38.25" customHeight="1" x14ac:dyDescent="0.3">
      <c r="A14" s="327"/>
      <c r="B14" s="333"/>
      <c r="C14" s="334"/>
      <c r="D14" s="334"/>
      <c r="E14" s="334"/>
      <c r="F14" s="334"/>
      <c r="G14" s="335"/>
      <c r="H14" s="341"/>
      <c r="I14" s="342"/>
      <c r="J14" s="319"/>
      <c r="K14" s="348"/>
      <c r="L14" s="311"/>
    </row>
    <row r="15" spans="1:12" ht="70.5" customHeight="1" thickBot="1" x14ac:dyDescent="0.35">
      <c r="A15" s="327"/>
      <c r="B15" s="336"/>
      <c r="C15" s="337"/>
      <c r="D15" s="337"/>
      <c r="E15" s="337"/>
      <c r="F15" s="337"/>
      <c r="G15" s="338"/>
      <c r="H15" s="341"/>
      <c r="I15" s="342"/>
      <c r="J15" s="319"/>
      <c r="K15" s="348"/>
      <c r="L15" s="311"/>
    </row>
    <row r="16" spans="1:12" ht="29" customHeight="1" thickBot="1" x14ac:dyDescent="0.4">
      <c r="A16" s="328"/>
      <c r="B16" s="275" t="s">
        <v>149</v>
      </c>
      <c r="C16" s="276" t="s">
        <v>150</v>
      </c>
      <c r="D16" s="277" t="s">
        <v>151</v>
      </c>
      <c r="E16" s="276" t="s">
        <v>152</v>
      </c>
      <c r="F16" s="276" t="s">
        <v>153</v>
      </c>
      <c r="G16" s="278" t="s">
        <v>154</v>
      </c>
      <c r="H16" s="341"/>
      <c r="I16" s="342"/>
      <c r="J16" s="319"/>
      <c r="K16" s="348"/>
      <c r="L16" s="311"/>
    </row>
    <row r="17" spans="1:12" ht="30" customHeight="1" thickBot="1" x14ac:dyDescent="0.35">
      <c r="A17" s="329"/>
      <c r="B17" s="279"/>
      <c r="C17" s="280">
        <v>0</v>
      </c>
      <c r="D17" s="280"/>
      <c r="E17" s="280"/>
      <c r="F17" s="280"/>
      <c r="G17" s="281"/>
      <c r="H17" s="343"/>
      <c r="I17" s="344"/>
      <c r="J17" s="346"/>
      <c r="K17" s="349"/>
      <c r="L17" s="350"/>
    </row>
    <row r="18" spans="1:12" ht="47.25" customHeight="1" x14ac:dyDescent="0.3">
      <c r="A18" s="293" t="s">
        <v>12</v>
      </c>
      <c r="B18" s="296" t="s">
        <v>155</v>
      </c>
      <c r="C18" s="296"/>
      <c r="D18" s="296"/>
      <c r="E18" s="296"/>
      <c r="F18" s="296"/>
      <c r="G18" s="296"/>
      <c r="H18" s="299"/>
      <c r="I18" s="300"/>
      <c r="J18" s="305" t="s">
        <v>1</v>
      </c>
      <c r="K18" s="308">
        <v>0</v>
      </c>
      <c r="L18" s="310">
        <f>IF(K18-K21 &gt;=0, (ROUND((K18-K21)*0.25,3)),0.00000000001)</f>
        <v>0</v>
      </c>
    </row>
    <row r="19" spans="1:12" ht="18.75" customHeight="1" x14ac:dyDescent="0.3">
      <c r="A19" s="294"/>
      <c r="B19" s="297"/>
      <c r="C19" s="297"/>
      <c r="D19" s="297"/>
      <c r="E19" s="297"/>
      <c r="F19" s="297"/>
      <c r="G19" s="297"/>
      <c r="H19" s="301"/>
      <c r="I19" s="302"/>
      <c r="J19" s="306"/>
      <c r="K19" s="309"/>
      <c r="L19" s="311"/>
    </row>
    <row r="20" spans="1:12" ht="13.5" customHeight="1" thickBot="1" x14ac:dyDescent="0.35">
      <c r="A20" s="294"/>
      <c r="B20" s="298"/>
      <c r="C20" s="298"/>
      <c r="D20" s="298"/>
      <c r="E20" s="298"/>
      <c r="F20" s="298"/>
      <c r="G20" s="297"/>
      <c r="H20" s="301"/>
      <c r="I20" s="302"/>
      <c r="J20" s="306"/>
      <c r="K20" s="309"/>
      <c r="L20" s="311"/>
    </row>
    <row r="21" spans="1:12" ht="28.25" customHeight="1" thickBot="1" x14ac:dyDescent="0.35">
      <c r="A21" s="295"/>
      <c r="B21" s="282" t="s">
        <v>156</v>
      </c>
      <c r="C21" s="283">
        <v>0</v>
      </c>
      <c r="D21" s="283"/>
      <c r="E21" s="283"/>
      <c r="F21" s="283"/>
      <c r="G21" s="283"/>
      <c r="H21" s="303"/>
      <c r="I21" s="304"/>
      <c r="J21" s="307"/>
      <c r="K21" s="284">
        <f>SUM(C21:G21)</f>
        <v>0</v>
      </c>
      <c r="L21" s="312"/>
    </row>
    <row r="22" spans="1:12" ht="87.5" customHeight="1" thickBot="1" x14ac:dyDescent="0.35">
      <c r="A22" s="293" t="s">
        <v>13</v>
      </c>
      <c r="B22" s="296" t="s">
        <v>157</v>
      </c>
      <c r="C22" s="313"/>
      <c r="D22" s="313"/>
      <c r="E22" s="313"/>
      <c r="F22" s="313"/>
      <c r="G22" s="314"/>
      <c r="H22" s="315"/>
      <c r="I22" s="316"/>
      <c r="J22" s="319" t="s">
        <v>158</v>
      </c>
      <c r="K22" s="285">
        <v>0</v>
      </c>
      <c r="L22" s="311">
        <f>IF((K22-K23)&gt;=0,(ROUND((K22-K23)*0.15,3)),0.000000001)</f>
        <v>0</v>
      </c>
    </row>
    <row r="23" spans="1:12" ht="28.25" customHeight="1" thickBot="1" x14ac:dyDescent="0.35">
      <c r="A23" s="295"/>
      <c r="B23" s="286" t="s">
        <v>156</v>
      </c>
      <c r="C23" s="283">
        <v>0</v>
      </c>
      <c r="D23" s="283">
        <v>0</v>
      </c>
      <c r="E23" s="283">
        <v>0</v>
      </c>
      <c r="F23" s="283"/>
      <c r="G23" s="283"/>
      <c r="H23" s="317"/>
      <c r="I23" s="318"/>
      <c r="J23" s="320"/>
      <c r="K23" s="284">
        <f>SUM(C23:G23)</f>
        <v>0</v>
      </c>
      <c r="L23" s="312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291">
        <f>SUM(L12:L22)</f>
        <v>0</v>
      </c>
      <c r="L25" s="292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87"/>
      <c r="D29" s="287"/>
      <c r="E29" s="287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zoomScaleNormal="100" workbookViewId="0">
      <selection activeCell="F27" sqref="F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161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6"/>
      <c r="D5" s="356"/>
      <c r="E5" s="356"/>
      <c r="F5" s="356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6"/>
      <c r="D6" s="356"/>
      <c r="E6" s="356"/>
      <c r="F6" s="356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6"/>
      <c r="D8" s="356"/>
      <c r="E8" s="356"/>
      <c r="F8" s="356"/>
    </row>
    <row r="9" spans="1:12" ht="17.100000000000001" customHeight="1" x14ac:dyDescent="0.3">
      <c r="A9" s="136" t="s">
        <v>6</v>
      </c>
      <c r="B9" s="136"/>
      <c r="C9" s="356"/>
      <c r="D9" s="356"/>
      <c r="E9" s="356"/>
      <c r="F9" s="356"/>
    </row>
    <row r="10" spans="1:12" ht="17.100000000000001" customHeight="1" x14ac:dyDescent="0.3">
      <c r="A10" s="136" t="s">
        <v>7</v>
      </c>
      <c r="B10" s="136"/>
      <c r="C10" s="356"/>
      <c r="D10" s="356"/>
      <c r="E10" s="356"/>
      <c r="F10" s="356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19" t="s">
        <v>16</v>
      </c>
      <c r="F14" s="196"/>
      <c r="G14" s="196"/>
      <c r="H14" s="196"/>
      <c r="I14" s="136"/>
      <c r="J14" s="136"/>
      <c r="K14" s="173"/>
      <c r="L14" s="197" t="s">
        <v>21</v>
      </c>
    </row>
    <row r="15" spans="1:12" ht="20.100000000000001" customHeight="1" x14ac:dyDescent="0.3">
      <c r="A15" s="436" t="s">
        <v>22</v>
      </c>
      <c r="B15" s="437"/>
      <c r="C15" s="437"/>
      <c r="D15" s="438"/>
      <c r="E15" s="353"/>
      <c r="F15" s="354"/>
      <c r="G15" s="354"/>
      <c r="H15" s="354"/>
      <c r="I15" s="354"/>
      <c r="J15" s="354"/>
      <c r="K15" s="355"/>
      <c r="L15" s="250"/>
    </row>
    <row r="16" spans="1:12" ht="20.100000000000001" customHeight="1" x14ac:dyDescent="0.3">
      <c r="A16" s="436" t="s">
        <v>23</v>
      </c>
      <c r="B16" s="437"/>
      <c r="C16" s="437"/>
      <c r="D16" s="438"/>
      <c r="E16" s="353"/>
      <c r="F16" s="354"/>
      <c r="G16" s="354"/>
      <c r="H16" s="354"/>
      <c r="I16" s="354"/>
      <c r="J16" s="354"/>
      <c r="K16" s="355"/>
      <c r="L16" s="250"/>
    </row>
    <row r="17" spans="1:13" ht="20.100000000000001" customHeight="1" x14ac:dyDescent="0.3">
      <c r="A17" s="442" t="s">
        <v>24</v>
      </c>
      <c r="B17" s="443"/>
      <c r="C17" s="443"/>
      <c r="D17" s="444"/>
      <c r="E17" s="353"/>
      <c r="F17" s="354"/>
      <c r="G17" s="354"/>
      <c r="H17" s="354"/>
      <c r="I17" s="354"/>
      <c r="J17" s="354"/>
      <c r="K17" s="355"/>
      <c r="L17" s="250"/>
    </row>
    <row r="18" spans="1:13" ht="20.100000000000001" customHeight="1" x14ac:dyDescent="0.3">
      <c r="A18" s="436" t="s">
        <v>25</v>
      </c>
      <c r="B18" s="437"/>
      <c r="C18" s="437"/>
      <c r="D18" s="438"/>
      <c r="E18" s="353"/>
      <c r="F18" s="354"/>
      <c r="G18" s="354"/>
      <c r="H18" s="354"/>
      <c r="I18" s="354"/>
      <c r="J18" s="354"/>
      <c r="K18" s="355"/>
      <c r="L18" s="250"/>
    </row>
    <row r="19" spans="1:13" ht="20.100000000000001" customHeight="1" x14ac:dyDescent="0.3">
      <c r="A19" s="436" t="s">
        <v>169</v>
      </c>
      <c r="B19" s="437"/>
      <c r="C19" s="437"/>
      <c r="D19" s="438"/>
      <c r="E19" s="357"/>
      <c r="F19" s="357"/>
      <c r="G19" s="357"/>
      <c r="H19" s="357"/>
      <c r="I19" s="357"/>
      <c r="J19" s="357"/>
      <c r="K19" s="358"/>
      <c r="L19" s="250"/>
    </row>
    <row r="20" spans="1:13" ht="20.100000000000001" customHeight="1" x14ac:dyDescent="0.3">
      <c r="A20" s="439" t="s">
        <v>26</v>
      </c>
      <c r="B20" s="440"/>
      <c r="C20" s="440"/>
      <c r="D20" s="441"/>
      <c r="E20" s="353"/>
      <c r="F20" s="354"/>
      <c r="G20" s="354"/>
      <c r="H20" s="354"/>
      <c r="I20" s="354"/>
      <c r="J20" s="354"/>
      <c r="K20" s="355"/>
      <c r="L20" s="250"/>
    </row>
    <row r="21" spans="1:13" ht="20.100000000000001" customHeight="1" x14ac:dyDescent="0.3">
      <c r="A21" s="436" t="s">
        <v>189</v>
      </c>
      <c r="B21" s="437"/>
      <c r="C21" s="437"/>
      <c r="D21" s="438"/>
      <c r="E21" s="436"/>
      <c r="F21" s="437"/>
      <c r="G21" s="437"/>
      <c r="H21" s="437"/>
      <c r="I21" s="437"/>
      <c r="J21" s="437"/>
      <c r="K21" s="438"/>
      <c r="L21" s="250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198"/>
      <c r="K23" s="115" t="s">
        <v>27</v>
      </c>
      <c r="L23" s="197">
        <f>SUM(L15:L21)</f>
        <v>0</v>
      </c>
    </row>
    <row r="24" spans="1:13" ht="18.75" customHeight="1" x14ac:dyDescent="0.3">
      <c r="K24" s="115" t="s">
        <v>28</v>
      </c>
      <c r="L24" s="198"/>
    </row>
    <row r="25" spans="1:13" ht="18.75" customHeight="1" thickBot="1" x14ac:dyDescent="0.35">
      <c r="F25" s="126"/>
      <c r="I25" s="115"/>
      <c r="J25" s="199"/>
    </row>
    <row r="26" spans="1:13" s="179" customFormat="1" ht="21.75" customHeight="1" thickBot="1" x14ac:dyDescent="0.4">
      <c r="H26" s="200"/>
      <c r="I26" s="123" t="s">
        <v>29</v>
      </c>
      <c r="J26" s="201"/>
      <c r="K26" s="202"/>
      <c r="L26" s="203">
        <f>ROUND(L23/7,3)</f>
        <v>0</v>
      </c>
      <c r="M26" s="204"/>
    </row>
    <row r="27" spans="1:13" ht="18" customHeight="1" x14ac:dyDescent="0.3">
      <c r="F27" s="118"/>
      <c r="H27" s="117"/>
      <c r="I27" s="117"/>
      <c r="J27" s="116"/>
      <c r="K27" s="115"/>
      <c r="L27" s="205"/>
    </row>
    <row r="28" spans="1:13" ht="18" customHeight="1" x14ac:dyDescent="0.3">
      <c r="F28" s="118"/>
      <c r="H28" s="117"/>
      <c r="I28" s="117"/>
      <c r="J28" s="116"/>
      <c r="K28" s="115"/>
      <c r="L28" s="205"/>
    </row>
    <row r="29" spans="1:13" ht="18" customHeight="1" x14ac:dyDescent="0.3">
      <c r="F29" s="118"/>
      <c r="H29" s="117"/>
      <c r="I29" s="117"/>
      <c r="J29" s="116"/>
      <c r="K29" s="115"/>
      <c r="L29" s="205"/>
    </row>
    <row r="30" spans="1:13" ht="18" customHeight="1" x14ac:dyDescent="0.3">
      <c r="F30" s="118"/>
      <c r="H30" s="117"/>
      <c r="I30" s="117"/>
      <c r="J30" s="116"/>
      <c r="K30" s="115"/>
      <c r="L30" s="205"/>
    </row>
    <row r="31" spans="1:13" ht="18" customHeight="1" x14ac:dyDescent="0.3">
      <c r="F31" s="118"/>
      <c r="H31" s="117"/>
      <c r="I31" s="117"/>
      <c r="J31" s="116"/>
      <c r="K31" s="115"/>
      <c r="L31" s="205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5"/>
    </row>
  </sheetData>
  <mergeCells count="19"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C5:F5"/>
    <mergeCell ref="C6:F6"/>
    <mergeCell ref="C8:F8"/>
    <mergeCell ref="C9:F9"/>
    <mergeCell ref="C10:F10"/>
    <mergeCell ref="E19:K19"/>
    <mergeCell ref="A21:D21"/>
    <mergeCell ref="A20:D20"/>
    <mergeCell ref="A19:D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zoomScaleNormal="100" zoomScaleSheetLayoutView="100" workbookViewId="0">
      <selection activeCell="L36" sqref="L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162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K6" s="30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17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1"/>
    </row>
    <row r="16" spans="1:12" ht="20.100000000000001" customHeight="1" x14ac:dyDescent="0.3">
      <c r="A16" s="217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1"/>
    </row>
    <row r="17" spans="1:12" ht="20.100000000000001" customHeight="1" x14ac:dyDescent="0.3">
      <c r="A17" s="215" t="s">
        <v>24</v>
      </c>
      <c r="B17" s="216"/>
      <c r="C17" s="106"/>
      <c r="D17" s="106"/>
      <c r="E17" s="34"/>
      <c r="F17" s="33"/>
      <c r="G17" s="33"/>
      <c r="H17" s="33"/>
      <c r="I17" s="33"/>
      <c r="J17" s="11"/>
      <c r="K17" s="26"/>
      <c r="L17" s="251"/>
    </row>
    <row r="18" spans="1:12" ht="20.100000000000001" customHeight="1" x14ac:dyDescent="0.3">
      <c r="A18" s="217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1"/>
    </row>
    <row r="19" spans="1:12" ht="20.100000000000001" customHeight="1" x14ac:dyDescent="0.3">
      <c r="A19" s="217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1"/>
    </row>
    <row r="20" spans="1:12" ht="20.100000000000001" customHeight="1" x14ac:dyDescent="0.3">
      <c r="A20" s="217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1"/>
    </row>
    <row r="21" spans="1:12" ht="20.100000000000001" customHeight="1" x14ac:dyDescent="0.3">
      <c r="A21" s="217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1"/>
    </row>
    <row r="22" spans="1:12" ht="20.100000000000001" customHeight="1" x14ac:dyDescent="0.3">
      <c r="A22" s="359" t="s">
        <v>178</v>
      </c>
      <c r="B22" s="360"/>
      <c r="C22" s="360"/>
      <c r="D22" s="360"/>
      <c r="E22" s="361"/>
      <c r="F22" s="33"/>
      <c r="G22" s="33"/>
      <c r="H22" s="33"/>
      <c r="I22" s="33"/>
      <c r="J22" s="11"/>
      <c r="K22" s="26"/>
      <c r="L22" s="251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A22" sqref="A22:D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175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K6" s="30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17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1"/>
    </row>
    <row r="16" spans="1:12" ht="19.5" customHeight="1" x14ac:dyDescent="0.3">
      <c r="A16" s="215" t="s">
        <v>24</v>
      </c>
      <c r="B16" s="216"/>
      <c r="C16" s="106"/>
      <c r="D16" s="101"/>
      <c r="E16" s="33"/>
      <c r="F16" s="33"/>
      <c r="G16" s="33"/>
      <c r="H16" s="11"/>
      <c r="I16" s="33"/>
      <c r="J16" s="11"/>
      <c r="K16" s="26"/>
      <c r="L16" s="251"/>
    </row>
    <row r="17" spans="1:12" ht="19.5" customHeight="1" x14ac:dyDescent="0.3">
      <c r="A17" s="217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1"/>
    </row>
    <row r="18" spans="1:12" ht="19.5" customHeight="1" x14ac:dyDescent="0.3">
      <c r="A18" s="217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1"/>
    </row>
    <row r="19" spans="1:12" ht="19.5" customHeight="1" x14ac:dyDescent="0.3">
      <c r="A19" s="217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1"/>
    </row>
    <row r="20" spans="1:12" ht="19.5" customHeight="1" x14ac:dyDescent="0.3">
      <c r="A20" s="217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1"/>
    </row>
    <row r="21" spans="1:12" ht="19.5" customHeight="1" x14ac:dyDescent="0.3">
      <c r="A21" s="217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1"/>
    </row>
    <row r="22" spans="1:12" ht="19.5" customHeight="1" x14ac:dyDescent="0.3">
      <c r="A22" s="449" t="s">
        <v>163</v>
      </c>
      <c r="B22" s="450"/>
      <c r="C22" s="450"/>
      <c r="D22" s="451"/>
      <c r="E22" s="33"/>
      <c r="F22" s="33"/>
      <c r="G22" s="33"/>
      <c r="H22" s="11"/>
      <c r="I22" s="33"/>
      <c r="J22" s="11"/>
      <c r="K22" s="26"/>
      <c r="L22" s="251"/>
    </row>
    <row r="23" spans="1:12" ht="20.100000000000001" customHeight="1" x14ac:dyDescent="0.3">
      <c r="A23" s="452" t="s">
        <v>197</v>
      </c>
      <c r="K23" s="37"/>
      <c r="L23" s="37"/>
    </row>
    <row r="24" spans="1:12" ht="15.75" customHeight="1" x14ac:dyDescent="0.3">
      <c r="A24" s="452" t="s">
        <v>198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zoomScaleNormal="100" workbookViewId="0">
      <selection activeCell="E15" sqref="E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1.19921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6.26562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364" t="s">
        <v>176</v>
      </c>
      <c r="B2" s="364"/>
      <c r="C2" s="364"/>
      <c r="D2" s="364"/>
      <c r="E2" s="364"/>
      <c r="F2" s="364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6"/>
      <c r="D5" s="356"/>
      <c r="E5" s="356"/>
      <c r="F5" s="356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6"/>
      <c r="D6" s="356"/>
      <c r="E6" s="356"/>
      <c r="F6" s="356"/>
      <c r="K6" s="30"/>
    </row>
    <row r="7" spans="1:12" ht="17.100000000000001" customHeight="1" thickBot="1" x14ac:dyDescent="0.35">
      <c r="A7" s="136" t="s">
        <v>20</v>
      </c>
      <c r="B7" s="136"/>
      <c r="C7" s="249"/>
      <c r="D7" s="249"/>
      <c r="E7" s="249"/>
      <c r="F7" s="249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5"/>
      <c r="D8" s="365"/>
      <c r="E8" s="365"/>
      <c r="F8" s="365"/>
    </row>
    <row r="9" spans="1:12" ht="17.100000000000001" customHeight="1" x14ac:dyDescent="0.3">
      <c r="A9" s="136" t="s">
        <v>6</v>
      </c>
      <c r="B9" s="136"/>
      <c r="C9" s="356"/>
      <c r="D9" s="356"/>
      <c r="E9" s="356"/>
      <c r="F9" s="356"/>
    </row>
    <row r="10" spans="1:12" ht="17.100000000000001" customHeight="1" x14ac:dyDescent="0.3">
      <c r="A10" s="136" t="s">
        <v>7</v>
      </c>
      <c r="B10" s="136"/>
      <c r="C10" s="356"/>
      <c r="D10" s="356"/>
      <c r="E10" s="356"/>
      <c r="F10" s="356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J14" s="141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52">
        <v>0</v>
      </c>
      <c r="F26" s="181" t="s">
        <v>43</v>
      </c>
      <c r="G26" s="183"/>
      <c r="H26" s="253">
        <v>0</v>
      </c>
      <c r="I26" s="94" t="str">
        <f>IFERROR(ROUND(E26/H26,3),"")</f>
        <v/>
      </c>
      <c r="J26" s="95"/>
      <c r="K26" s="269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435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A2" sqref="A2:F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366" t="s">
        <v>174</v>
      </c>
      <c r="B2" s="366"/>
      <c r="C2" s="366"/>
      <c r="D2" s="366"/>
      <c r="E2" s="366"/>
      <c r="F2" s="366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7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9"/>
    </row>
    <row r="14" spans="1:12" ht="39" customHeight="1" x14ac:dyDescent="0.3">
      <c r="A14" s="370"/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</row>
    <row r="15" spans="1:12" s="1" customFormat="1" ht="18" customHeight="1" x14ac:dyDescent="0.3">
      <c r="A15" s="32" t="s">
        <v>14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144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54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435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167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7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9"/>
    </row>
    <row r="14" spans="1:12" ht="39" customHeight="1" x14ac:dyDescent="0.3">
      <c r="A14" s="370"/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</row>
    <row r="15" spans="1:12" s="1" customFormat="1" ht="18" customHeight="1" x14ac:dyDescent="0.3">
      <c r="A15" s="32" t="s">
        <v>14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144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54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435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topLeftCell="A3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366" t="s">
        <v>176</v>
      </c>
      <c r="B2" s="366"/>
      <c r="C2" s="366"/>
      <c r="D2" s="366"/>
      <c r="E2" s="366"/>
      <c r="F2" s="366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2"/>
      <c r="D5" s="362"/>
      <c r="E5" s="362"/>
      <c r="F5" s="362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2"/>
      <c r="D6" s="362"/>
      <c r="E6" s="362"/>
      <c r="F6" s="362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3"/>
      <c r="D8" s="363"/>
      <c r="E8" s="363"/>
      <c r="F8" s="363"/>
    </row>
    <row r="9" spans="1:12" ht="17.100000000000001" customHeight="1" x14ac:dyDescent="0.3">
      <c r="A9" s="11" t="s">
        <v>6</v>
      </c>
      <c r="B9" s="11"/>
      <c r="C9" s="362"/>
      <c r="D9" s="362"/>
      <c r="E9" s="362"/>
      <c r="F9" s="362"/>
    </row>
    <row r="10" spans="1:12" ht="17.100000000000001" customHeight="1" x14ac:dyDescent="0.3">
      <c r="A10" s="11" t="s">
        <v>7</v>
      </c>
      <c r="B10" s="11"/>
      <c r="C10" s="362"/>
      <c r="D10" s="362"/>
      <c r="E10" s="362"/>
      <c r="F10" s="362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52</v>
      </c>
    </row>
    <row r="13" spans="1:12" ht="69" customHeight="1" thickBot="1" x14ac:dyDescent="0.35">
      <c r="A13" s="417" t="s">
        <v>179</v>
      </c>
      <c r="B13" s="418" t="s">
        <v>180</v>
      </c>
      <c r="C13" s="419"/>
      <c r="D13" s="419"/>
      <c r="E13" s="419"/>
      <c r="F13" s="419"/>
      <c r="G13" s="419"/>
      <c r="H13" s="419"/>
      <c r="I13" s="420"/>
      <c r="J13" s="18" t="s">
        <v>181</v>
      </c>
      <c r="K13" s="421"/>
      <c r="L13" s="422">
        <f>K13*0.2</f>
        <v>0</v>
      </c>
    </row>
    <row r="14" spans="1:12" ht="93.75" customHeight="1" x14ac:dyDescent="0.3">
      <c r="A14" s="373" t="s">
        <v>140</v>
      </c>
      <c r="B14" s="423" t="s">
        <v>182</v>
      </c>
      <c r="C14" s="424"/>
      <c r="D14" s="424"/>
      <c r="E14" s="424"/>
      <c r="F14" s="424"/>
      <c r="G14" s="424"/>
      <c r="H14" s="424"/>
      <c r="I14" s="425"/>
      <c r="J14" s="18" t="s">
        <v>193</v>
      </c>
      <c r="K14" s="256"/>
      <c r="L14" s="149">
        <f>K14*0.25</f>
        <v>0</v>
      </c>
    </row>
    <row r="15" spans="1:12" ht="108" customHeight="1" thickBot="1" x14ac:dyDescent="0.35">
      <c r="A15" s="374"/>
      <c r="B15" s="445" t="s">
        <v>190</v>
      </c>
      <c r="C15" s="427"/>
      <c r="D15" s="427"/>
      <c r="E15" s="427"/>
      <c r="F15" s="427"/>
      <c r="G15" s="427"/>
      <c r="H15" s="427"/>
      <c r="I15" s="428"/>
      <c r="J15" s="20" t="s">
        <v>194</v>
      </c>
      <c r="K15" s="257"/>
      <c r="L15" s="239">
        <f>K15*0.2</f>
        <v>0</v>
      </c>
    </row>
    <row r="16" spans="1:12" ht="64.5" customHeight="1" x14ac:dyDescent="0.3">
      <c r="A16" s="375" t="s">
        <v>141</v>
      </c>
      <c r="B16" s="446" t="s">
        <v>191</v>
      </c>
      <c r="C16" s="447"/>
      <c r="D16" s="447"/>
      <c r="E16" s="447"/>
      <c r="F16" s="447"/>
      <c r="G16" s="447"/>
      <c r="H16" s="447"/>
      <c r="I16" s="448"/>
      <c r="J16" s="18" t="s">
        <v>195</v>
      </c>
      <c r="K16" s="258"/>
      <c r="L16" s="147">
        <f>K16*0.2</f>
        <v>0</v>
      </c>
    </row>
    <row r="17" spans="1:13" ht="80.25" customHeight="1" x14ac:dyDescent="0.3">
      <c r="A17" s="376"/>
      <c r="B17" s="432" t="s">
        <v>192</v>
      </c>
      <c r="C17" s="433"/>
      <c r="D17" s="433"/>
      <c r="E17" s="433"/>
      <c r="F17" s="433"/>
      <c r="G17" s="433"/>
      <c r="H17" s="433"/>
      <c r="I17" s="434"/>
      <c r="J17" s="19" t="s">
        <v>196</v>
      </c>
      <c r="K17" s="259"/>
      <c r="L17" s="145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2024-01-23T21:04:21Z</cp:lastPrinted>
  <dcterms:created xsi:type="dcterms:W3CDTF">2005-01-07T14:31:35Z</dcterms:created>
  <dcterms:modified xsi:type="dcterms:W3CDTF">2024-01-23T21:04:26Z</dcterms:modified>
</cp:coreProperties>
</file>