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Tuthammar höst 2024\utskrift_2024-09-08\B\Skrittklass Lag grund och kür klass 14, 15\"/>
    </mc:Choice>
  </mc:AlternateContent>
  <xr:revisionPtr revIDLastSave="0" documentId="13_ncr:1_{91B6B13A-8C12-4883-8AF4-AA79ECF2A7E1}" xr6:coauthVersionLast="47" xr6:coauthVersionMax="47" xr10:uidLastSave="{00000000-0000-0000-0000-000000000000}"/>
  <bookViews>
    <workbookView xWindow="81480" yWindow="-120" windowWidth="29040" windowHeight="17640" tabRatio="844" firstSheet="1" activeTab="1" xr2:uid="{00000000-000D-0000-FFFF-FFFF00000000}"/>
  </bookViews>
  <sheets>
    <sheet name="Information" sheetId="8" state="hidden" r:id="rId1"/>
    <sheet name="Skritt lag grund" sheetId="19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state="hidden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9" l="1"/>
  <c r="J16" i="19"/>
  <c r="J17" i="19"/>
  <c r="J22" i="19" s="1"/>
  <c r="J23" i="19" s="1"/>
  <c r="J18" i="19"/>
  <c r="J19" i="19"/>
  <c r="J20" i="19"/>
  <c r="K29" i="19"/>
  <c r="K35" i="19" s="1"/>
  <c r="K36" i="19" s="1"/>
  <c r="K32" i="19"/>
  <c r="K33" i="19"/>
  <c r="K34" i="19"/>
  <c r="K15" i="16"/>
  <c r="K21" i="16" s="1"/>
  <c r="H36" i="16" s="1"/>
  <c r="K36" i="16" s="1"/>
  <c r="K18" i="16"/>
  <c r="K19" i="16"/>
  <c r="B26" i="16"/>
  <c r="C26" i="16"/>
  <c r="D26" i="16"/>
  <c r="E26" i="16"/>
  <c r="F26" i="16"/>
  <c r="G26" i="16"/>
  <c r="H26" i="16"/>
  <c r="K27" i="16" s="1"/>
  <c r="H35" i="16" s="1"/>
  <c r="K35" i="16" s="1"/>
  <c r="K37" i="16" s="1"/>
  <c r="K38" i="16" s="1"/>
  <c r="L15" i="15"/>
  <c r="L21" i="15" s="1"/>
  <c r="I33" i="15" s="1"/>
  <c r="L33" i="15" s="1"/>
  <c r="L18" i="15"/>
  <c r="L19" i="15"/>
  <c r="L29" i="15"/>
  <c r="L34" i="15" s="1"/>
  <c r="L35" i="15" s="1"/>
  <c r="L30" i="15"/>
  <c r="L31" i="15"/>
  <c r="L32" i="15"/>
  <c r="J15" i="2"/>
  <c r="J22" i="2" s="1"/>
  <c r="J23" i="2" s="1"/>
  <c r="J16" i="2"/>
  <c r="J17" i="2"/>
  <c r="J18" i="2"/>
  <c r="J19" i="2"/>
  <c r="J20" i="2"/>
  <c r="K29" i="2"/>
  <c r="K35" i="2" s="1"/>
  <c r="K36" i="2" s="1"/>
  <c r="K32" i="2"/>
  <c r="K33" i="2"/>
  <c r="K34" i="2"/>
  <c r="K15" i="21"/>
  <c r="K18" i="21"/>
  <c r="K19" i="21"/>
  <c r="K21" i="21"/>
  <c r="H36" i="21" s="1"/>
  <c r="K36" i="21" s="1"/>
  <c r="B26" i="21"/>
  <c r="C26" i="21"/>
  <c r="D26" i="21"/>
  <c r="E26" i="21"/>
  <c r="H26" i="21" s="1"/>
  <c r="K27" i="21" s="1"/>
  <c r="H35" i="21" s="1"/>
  <c r="K35" i="21" s="1"/>
  <c r="K37" i="21" s="1"/>
  <c r="K38" i="21" s="1"/>
  <c r="F26" i="21"/>
  <c r="G26" i="21"/>
  <c r="L21" i="18"/>
  <c r="L32" i="18" s="1"/>
  <c r="L33" i="18" s="1"/>
  <c r="L24" i="18"/>
  <c r="L30" i="18" s="1"/>
  <c r="L31" i="18" s="1"/>
  <c r="L27" i="18"/>
  <c r="L28" i="18"/>
  <c r="K29" i="18"/>
  <c r="K14" i="17"/>
  <c r="K20" i="17" s="1"/>
  <c r="H33" i="17" s="1"/>
  <c r="K33" i="17" s="1"/>
  <c r="K17" i="17"/>
  <c r="K18" i="17"/>
  <c r="G23" i="17"/>
  <c r="G24" i="17" s="1"/>
  <c r="H32" i="17" s="1"/>
  <c r="K32" i="17" s="1"/>
  <c r="K34" i="17" s="1"/>
  <c r="K35" i="17" s="1"/>
  <c r="L21" i="6"/>
  <c r="L24" i="6"/>
  <c r="L30" i="6" s="1"/>
  <c r="L31" i="6" s="1"/>
  <c r="L27" i="6"/>
  <c r="L28" i="6"/>
  <c r="K29" i="6"/>
  <c r="K14" i="7"/>
  <c r="K17" i="7"/>
  <c r="K18" i="7"/>
  <c r="K20" i="7"/>
  <c r="H33" i="7" s="1"/>
  <c r="K33" i="7" s="1"/>
  <c r="G23" i="7"/>
  <c r="G24" i="7"/>
  <c r="H32" i="7"/>
  <c r="K32" i="7"/>
  <c r="K34" i="7" s="1"/>
  <c r="K35" i="7" s="1"/>
  <c r="K37" i="2" l="1"/>
  <c r="K38" i="2" s="1"/>
  <c r="J26" i="2"/>
  <c r="J26" i="19"/>
  <c r="K37" i="19"/>
  <c r="K38" i="19" s="1"/>
  <c r="L32" i="6"/>
  <c r="L33" i="6" s="1"/>
</calcChain>
</file>

<file path=xl/sharedStrings.xml><?xml version="1.0" encoding="utf-8"?>
<sst xmlns="http://schemas.openxmlformats.org/spreadsheetml/2006/main" count="530" uniqueCount="164">
  <si>
    <t>Information</t>
  </si>
  <si>
    <t>Alla protokollen i denna fil hör till lättklass och skrittklass.</t>
  </si>
  <si>
    <t>Protokollen uppdaterades senast 2019-03-28.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</si>
  <si>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</si>
  <si>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</si>
  <si>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</si>
  <si>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</si>
  <si>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</si>
  <si>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</si>
  <si>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</si>
  <si>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</si>
  <si>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</si>
  <si>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</si>
  <si>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</si>
  <si>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</si>
  <si>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</si>
  <si>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</si>
  <si>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</si>
  <si>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</si>
  <si>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</si>
  <si>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</si>
  <si>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</si>
  <si>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</si>
  <si>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</si>
  <si>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</si>
  <si>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</si>
  <si>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</si>
  <si>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</si>
  <si>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</si>
  <si>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</si>
  <si>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</si>
  <si>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</si>
  <si>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</si>
  <si>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</si>
  <si>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</si>
  <si>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</si>
  <si>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</si>
  <si>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</si>
  <si>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</si>
  <si>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</si>
  <si>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</si>
  <si>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</si>
  <si>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</si>
  <si>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 0*</t>
  </si>
  <si>
    <t>Start nr</t>
  </si>
  <si>
    <t>id_29400_15_34651_1_B</t>
  </si>
  <si>
    <t>Bord</t>
  </si>
  <si>
    <t>B</t>
  </si>
  <si>
    <t>Datum:</t>
  </si>
  <si>
    <t>Klass nr</t>
  </si>
  <si>
    <t>15</t>
  </si>
  <si>
    <t>Tävlingsplats:</t>
  </si>
  <si>
    <t>Uppsala</t>
  </si>
  <si>
    <t>Moment</t>
  </si>
  <si>
    <t>Lag:</t>
  </si>
  <si>
    <t>Team Brilliant Voltige</t>
  </si>
  <si>
    <t>Voltigör:</t>
  </si>
  <si>
    <t>Klubb:</t>
  </si>
  <si>
    <t>Brilliant Voltige</t>
  </si>
  <si>
    <t>1)</t>
  </si>
  <si>
    <t>Nation:</t>
  </si>
  <si>
    <t>SE</t>
  </si>
  <si>
    <t>2)</t>
  </si>
  <si>
    <t>Sofia Ekström</t>
  </si>
  <si>
    <t>Häst:</t>
  </si>
  <si>
    <t>Charlz (SWB)</t>
  </si>
  <si>
    <t>3)</t>
  </si>
  <si>
    <t>Elsa Dahlén</t>
  </si>
  <si>
    <t>Linförare:</t>
  </si>
  <si>
    <t>Linda Viklund</t>
  </si>
  <si>
    <t>4)</t>
  </si>
  <si>
    <t>Livia Duymaz</t>
  </si>
  <si>
    <t>5)</t>
  </si>
  <si>
    <t>Lilly Hedlund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</si>
  <si>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</si>
  <si>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</si>
  <si>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</si>
  <si>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</si>
  <si>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</si>
  <si>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</si>
  <si>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</si>
  <si>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</si>
  <si>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</si>
  <si>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</si>
  <si>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</si>
  <si>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</si>
  <si>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</si>
  <si>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</si>
  <si>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</si>
  <si>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</si>
  <si>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</si>
  <si>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</si>
  <si>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</si>
  <si>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</si>
  <si>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</si>
  <si>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</si>
  <si>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</si>
  <si>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</si>
  <si>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</si>
  <si>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</si>
  <si>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</si>
  <si>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</si>
  <si>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</si>
  <si>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</si>
  <si>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</si>
  <si>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</si>
  <si>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</si>
  <si>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</si>
  <si>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</si>
  <si>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</si>
  <si>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</si>
  <si>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Susanne Sturesson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</si>
  <si>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</si>
  <si>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</si>
  <si>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</si>
  <si>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</si>
  <si>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</si>
  <si>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</si>
  <si>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</si>
  <si>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</si>
  <si>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</si>
  <si>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</si>
  <si>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</si>
  <si>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</si>
  <si>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</si>
  <si>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</si>
  <si>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</si>
  <si>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</si>
  <si>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</si>
  <si>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</si>
  <si>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</si>
  <si>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</si>
  <si>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</si>
  <si>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</si>
  <si>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</si>
  <si>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</si>
  <si>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</si>
  <si>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</si>
  <si>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</si>
  <si>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</si>
  <si>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</si>
  <si>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</si>
  <si>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Skrittklass individuell 0*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</si>
  <si>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</si>
  <si>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</si>
  <si>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</si>
  <si>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</si>
  <si>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</si>
  <si>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</si>
  <si>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</si>
  <si>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</si>
  <si>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</si>
  <si>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</si>
  <si>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</si>
  <si>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</si>
  <si>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</si>
  <si>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</si>
  <si>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</si>
  <si>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</si>
  <si>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</si>
  <si>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>Lätt klass individuell 0*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</si>
  <si>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</si>
  <si>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 xml:space="preserve">Lätt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</si>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</sst>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3" fillId="0" borderId="0"/>
  </cellStyleXfs>
  <cellXfs count="230">
    <xf numFmtId="0" fontId="0" fillId="0" borderId="0" xfId="0"/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2" borderId="4" xfId="0" applyNumberFormat="1" applyFont="1" applyFill="1" applyBorder="1" applyAlignment="1" applyProtection="1">
      <alignment horizontal="center" vertical="center"/>
      <protection locked="0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14" fillId="0" borderId="0" xfId="3" applyFont="1"/>
    <xf numFmtId="0" fontId="20" fillId="0" borderId="15" xfId="3" applyFont="1" applyBorder="1" applyAlignment="1">
      <alignment horizontal="right" vertical="center"/>
    </xf>
    <xf numFmtId="0" fontId="20" fillId="0" borderId="0" xfId="3" applyFont="1"/>
    <xf numFmtId="168" fontId="4" fillId="0" borderId="0" xfId="3" applyNumberFormat="1" applyFont="1" applyAlignment="1">
      <alignment horizont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1" fillId="0" borderId="0" xfId="7" applyFont="1"/>
    <xf numFmtId="0" fontId="2" fillId="0" borderId="0" xfId="7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22" fillId="0" borderId="0" xfId="7" applyFont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14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6" fillId="0" borderId="0" xfId="0" applyFont="1"/>
    <xf numFmtId="0" fontId="6" fillId="0" borderId="5" xfId="0" applyFont="1" applyBorder="1"/>
    <xf numFmtId="9" fontId="6" fillId="0" borderId="0" xfId="0" applyNumberFormat="1" applyFont="1" applyAlignment="1">
      <alignment horizontal="center" textRotation="90" wrapText="1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166" fontId="4" fillId="2" borderId="5" xfId="0" applyNumberFormat="1" applyFont="1" applyFill="1" applyBorder="1" applyAlignment="1">
      <alignment horizontal="center" vertical="center" wrapText="1"/>
    </xf>
    <xf numFmtId="166" fontId="4" fillId="2" borderId="10" xfId="0" applyNumberFormat="1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 wrapText="1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 J29:J33"/>
    </sheetView>
  </sheetViews>
  <sheetFormatPr defaultColWidth="9.1328125" defaultRowHeight="12.75" x14ac:dyDescent="0.35"/>
  <cols>
    <col min="1" max="1" width="18" style="189" customWidth="1"/>
    <col min="2" max="18" width="15.73046875" style="189" customWidth="1"/>
    <col min="19" max="19" width="9.1328125" style="189" customWidth="1"/>
    <col min="20" max="16384" width="9.1328125" style="189"/>
  </cols>
  <sheetData>
    <row r="1" spans="1:1" s="196" customFormat="1" ht="17.649999999999999" customHeight="1" x14ac:dyDescent="0.5">
      <c r="A1" s="196" t="s">
        <v>0</v>
      </c>
    </row>
    <row r="3" spans="1:1" x14ac:dyDescent="0.35">
      <c r="A3" s="189" t="s">
        <v>1</v>
      </c>
    </row>
    <row r="4" spans="1:1" x14ac:dyDescent="0.35">
      <c r="A4" s="189" t="s">
        <v>2</v>
      </c>
    </row>
    <row r="5" spans="1:1" x14ac:dyDescent="0.35">
      <c r="A5" s="189" t="s">
        <v>3</v>
      </c>
    </row>
    <row r="6" spans="1:1" x14ac:dyDescent="0.35">
      <c r="A6" s="189" t="s">
        <v>4</v>
      </c>
    </row>
    <row r="8" spans="1:1" x14ac:dyDescent="0.35">
      <c r="A8" s="189" t="s">
        <v>5</v>
      </c>
    </row>
    <row r="10" spans="1:1" customFormat="1" ht="13.15" customHeight="1" x14ac:dyDescent="0.45">
      <c r="A10" s="223" t="s">
        <v>6</v>
      </c>
    </row>
    <row r="11" spans="1:1" x14ac:dyDescent="0.35">
      <c r="A11" s="189" t="s">
        <v>7</v>
      </c>
    </row>
    <row r="12" spans="1:1" x14ac:dyDescent="0.35">
      <c r="A12" s="189" t="s">
        <v>8</v>
      </c>
    </row>
    <row r="13" spans="1:1" customFormat="1" ht="13.15" customHeight="1" x14ac:dyDescent="0.45">
      <c r="A13" s="223" t="s">
        <v>9</v>
      </c>
    </row>
    <row r="14" spans="1:1" x14ac:dyDescent="0.35">
      <c r="A14" s="189" t="s">
        <v>10</v>
      </c>
    </row>
    <row r="15" spans="1:1" customFormat="1" ht="13.15" customHeight="1" x14ac:dyDescent="0.45">
      <c r="A15" s="223" t="s">
        <v>11</v>
      </c>
    </row>
    <row r="16" spans="1:1" x14ac:dyDescent="0.35">
      <c r="A16" s="189" t="s">
        <v>12</v>
      </c>
    </row>
    <row r="17" spans="1:4" s="223" customFormat="1" ht="13.15" customHeight="1" x14ac:dyDescent="0.4">
      <c r="A17" s="223" t="s">
        <v>13</v>
      </c>
    </row>
    <row r="18" spans="1:4" x14ac:dyDescent="0.35">
      <c r="A18" s="189" t="s">
        <v>14</v>
      </c>
    </row>
    <row r="20" spans="1:4" x14ac:dyDescent="0.35">
      <c r="A20" s="189" t="s">
        <v>15</v>
      </c>
    </row>
    <row r="22" spans="1:4" s="188" customFormat="1" ht="17.25" customHeight="1" x14ac:dyDescent="0.45">
      <c r="A22" s="188" t="s">
        <v>16</v>
      </c>
    </row>
    <row r="23" spans="1:4" s="223" customFormat="1" ht="13.15" customHeight="1" x14ac:dyDescent="0.4">
      <c r="A23" s="224"/>
      <c r="B23" s="224" t="s">
        <v>17</v>
      </c>
      <c r="C23" s="224" t="s">
        <v>18</v>
      </c>
      <c r="D23" s="224" t="s">
        <v>19</v>
      </c>
    </row>
    <row r="24" spans="1:4" x14ac:dyDescent="0.35">
      <c r="A24" s="195" t="s">
        <v>20</v>
      </c>
      <c r="B24" s="195" t="s">
        <v>21</v>
      </c>
      <c r="C24" s="195" t="s">
        <v>22</v>
      </c>
      <c r="D24" s="195" t="s">
        <v>23</v>
      </c>
    </row>
    <row r="25" spans="1:4" x14ac:dyDescent="0.35">
      <c r="A25" s="195" t="s">
        <v>24</v>
      </c>
      <c r="B25" s="195" t="s">
        <v>21</v>
      </c>
      <c r="C25" s="195" t="s">
        <v>25</v>
      </c>
      <c r="D25" s="195" t="s">
        <v>23</v>
      </c>
    </row>
    <row r="26" spans="1:4" x14ac:dyDescent="0.35">
      <c r="A26" s="195" t="s">
        <v>26</v>
      </c>
      <c r="B26" s="195" t="s">
        <v>27</v>
      </c>
      <c r="C26" s="195" t="s">
        <v>28</v>
      </c>
      <c r="D26" s="195"/>
    </row>
    <row r="27" spans="1:4" x14ac:dyDescent="0.35">
      <c r="A27" s="195" t="s">
        <v>29</v>
      </c>
      <c r="B27" s="195" t="s">
        <v>30</v>
      </c>
      <c r="C27" s="195" t="s">
        <v>31</v>
      </c>
      <c r="D27" s="195" t="s">
        <v>23</v>
      </c>
    </row>
    <row r="28" spans="1:4" x14ac:dyDescent="0.35">
      <c r="A28" s="195" t="s">
        <v>32</v>
      </c>
      <c r="B28" s="195" t="s">
        <v>33</v>
      </c>
      <c r="C28" s="195" t="s">
        <v>34</v>
      </c>
      <c r="D28" s="195"/>
    </row>
    <row r="29" spans="1:4" customFormat="1" ht="14.25" x14ac:dyDescent="0.45"/>
    <row r="30" spans="1:4" customFormat="1" ht="13.15" customHeight="1" x14ac:dyDescent="0.45">
      <c r="A30" s="223" t="s">
        <v>35</v>
      </c>
    </row>
    <row r="31" spans="1:4" x14ac:dyDescent="0.35">
      <c r="A31" s="189" t="s">
        <v>36</v>
      </c>
    </row>
    <row r="33" spans="1:3" x14ac:dyDescent="0.35">
      <c r="A33" s="189" t="s">
        <v>37</v>
      </c>
      <c r="B33" s="189" t="s">
        <v>38</v>
      </c>
      <c r="C33" s="189" t="s">
        <v>39</v>
      </c>
    </row>
    <row r="34" spans="1:3" x14ac:dyDescent="0.35">
      <c r="A34" s="189" t="s">
        <v>40</v>
      </c>
      <c r="B34" s="189" t="s">
        <v>41</v>
      </c>
    </row>
    <row r="35" spans="1:3" x14ac:dyDescent="0.35">
      <c r="A35" s="189" t="s">
        <v>18</v>
      </c>
      <c r="B35" s="189" t="s">
        <v>42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7.730468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162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46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23" t="s">
        <v>49</v>
      </c>
      <c r="I4" s="110"/>
      <c r="J4" s="107"/>
      <c r="K4" s="205"/>
      <c r="L4" s="112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23" t="s">
        <v>53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56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57</v>
      </c>
      <c r="B7" s="109"/>
      <c r="C7" s="109"/>
      <c r="D7" s="109"/>
      <c r="E7" s="109"/>
      <c r="F7" s="109"/>
      <c r="I7" s="174" t="s">
        <v>144</v>
      </c>
      <c r="J7" s="206"/>
      <c r="K7" s="207"/>
      <c r="L7" s="204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88</v>
      </c>
      <c r="G13" s="87" t="s">
        <v>82</v>
      </c>
      <c r="H13" s="86"/>
      <c r="I13" s="85" t="s">
        <v>89</v>
      </c>
      <c r="J13" s="84"/>
      <c r="K13" s="83"/>
    </row>
    <row r="14" spans="1:12" ht="14.25" x14ac:dyDescent="0.45">
      <c r="A14" s="49" t="s">
        <v>114</v>
      </c>
      <c r="B14" s="46" t="s">
        <v>91</v>
      </c>
      <c r="C14" s="46" t="s">
        <v>92</v>
      </c>
      <c r="D14" s="46"/>
      <c r="E14" s="44" t="s">
        <v>93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94</v>
      </c>
      <c r="D15" s="46"/>
      <c r="E15" s="42" t="s">
        <v>95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96</v>
      </c>
      <c r="D16" s="45"/>
      <c r="E16" s="42" t="s">
        <v>97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163</v>
      </c>
      <c r="B17" s="40" t="s">
        <v>99</v>
      </c>
      <c r="C17" s="39"/>
      <c r="D17" s="38"/>
      <c r="E17" s="44" t="s">
        <v>100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101</v>
      </c>
      <c r="C18" s="35"/>
      <c r="D18" s="34"/>
      <c r="E18" s="33" t="s">
        <v>102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103</v>
      </c>
      <c r="B19" s="52" t="s">
        <v>104</v>
      </c>
      <c r="C19" s="51"/>
      <c r="D19" s="51"/>
      <c r="E19" s="51"/>
      <c r="F19" s="51"/>
      <c r="G19" s="51"/>
      <c r="H19" s="51"/>
      <c r="I19" s="50"/>
      <c r="J19" s="147"/>
      <c r="K19" s="228"/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116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155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156</v>
      </c>
      <c r="F24" s="113" t="s">
        <v>157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121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158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123</v>
      </c>
      <c r="K32" s="198">
        <f>H32*3</f>
        <v>0</v>
      </c>
    </row>
    <row r="33" spans="1:12" customFormat="1" ht="13.5" customHeight="1" x14ac:dyDescent="0.45">
      <c r="A33" s="22" t="s">
        <v>159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125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126</v>
      </c>
      <c r="K34" s="198">
        <f>(K32+K33)</f>
        <v>0</v>
      </c>
    </row>
    <row r="35" spans="1:12" customFormat="1" ht="13.9" customHeight="1" thickBot="1" x14ac:dyDescent="0.5">
      <c r="E35" s="20" t="s">
        <v>127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110</v>
      </c>
      <c r="B39" s="143"/>
      <c r="C39" s="143"/>
      <c r="D39" s="143"/>
      <c r="E39" s="143"/>
      <c r="G39" s="105" t="s">
        <v>112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J14:K19 K20:K21 J22:J24 K25:K40 H32:I33">
    <cfRule type="cellIs" dxfId="2" priority="2" operator="notBetween">
      <formula>0</formula>
      <formula>10</formula>
    </cfRule>
  </conditionalFormatting>
  <conditionalFormatting sqref="K14:K21 J22:J24 K25:K40 H33:I33">
    <cfRule type="cellIs" dxfId="1" priority="3" operator="equal">
      <formula>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abSelected="1" topLeftCell="A3" zoomScale="120" zoomScaleNormal="120" workbookViewId="0">
      <selection activeCell="D15" sqref="D15"/>
    </sheetView>
  </sheetViews>
  <sheetFormatPr defaultColWidth="9" defaultRowHeight="12.4" x14ac:dyDescent="0.3"/>
  <cols>
    <col min="1" max="2" width="8.73046875" style="113" customWidth="1"/>
    <col min="3" max="9" width="7.59765625" style="113" customWidth="1"/>
    <col min="10" max="10" width="8.929687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43</v>
      </c>
      <c r="G2" s="106"/>
      <c r="H2" s="110" t="s">
        <v>44</v>
      </c>
      <c r="I2" s="107"/>
      <c r="J2" s="108"/>
      <c r="K2" s="108">
        <v>7</v>
      </c>
      <c r="L2" s="113" t="s">
        <v>45</v>
      </c>
    </row>
    <row r="3" spans="1:12" customFormat="1" ht="24" customHeight="1" thickBot="1" x14ac:dyDescent="0.5">
      <c r="A3" s="130" t="s">
        <v>41</v>
      </c>
      <c r="G3" s="106"/>
      <c r="H3" s="110" t="s">
        <v>46</v>
      </c>
      <c r="I3" s="107"/>
      <c r="J3" s="108"/>
      <c r="K3" s="108" t="s">
        <v>47</v>
      </c>
    </row>
    <row r="4" spans="1:12" customFormat="1" ht="24" customHeight="1" thickBot="1" x14ac:dyDescent="0.5">
      <c r="A4" s="105" t="s">
        <v>48</v>
      </c>
      <c r="B4" s="105"/>
      <c r="C4" s="103">
        <v>45543</v>
      </c>
      <c r="D4" s="103"/>
      <c r="E4" s="142"/>
      <c r="G4" s="106"/>
      <c r="H4" s="110" t="s">
        <v>49</v>
      </c>
      <c r="I4" s="107"/>
      <c r="J4" s="108"/>
      <c r="K4" s="108" t="s">
        <v>50</v>
      </c>
    </row>
    <row r="5" spans="1:12" customFormat="1" ht="20.25" customHeight="1" thickBot="1" x14ac:dyDescent="0.5">
      <c r="A5" s="109" t="s">
        <v>51</v>
      </c>
      <c r="B5" s="109"/>
      <c r="C5" s="102" t="s">
        <v>52</v>
      </c>
      <c r="D5" s="102"/>
      <c r="E5" s="102"/>
      <c r="G5" s="106"/>
      <c r="H5" s="110" t="s">
        <v>53</v>
      </c>
      <c r="I5" s="176"/>
      <c r="J5" s="108"/>
      <c r="K5" s="108" t="s">
        <v>41</v>
      </c>
    </row>
    <row r="6" spans="1:12" customFormat="1" ht="17.25" customHeight="1" x14ac:dyDescent="0.45">
      <c r="A6" s="113" t="s">
        <v>54</v>
      </c>
      <c r="C6" s="113" t="s">
        <v>55</v>
      </c>
      <c r="G6" s="113" t="s">
        <v>56</v>
      </c>
    </row>
    <row r="7" spans="1:12" customFormat="1" ht="17.100000000000001" customHeight="1" x14ac:dyDescent="0.45">
      <c r="A7" s="109" t="s">
        <v>57</v>
      </c>
      <c r="B7" s="109"/>
      <c r="C7" s="102" t="s">
        <v>58</v>
      </c>
      <c r="D7" s="102"/>
      <c r="E7" s="102"/>
      <c r="G7" s="105" t="s">
        <v>59</v>
      </c>
      <c r="H7" s="222" t="s">
        <v>63</v>
      </c>
      <c r="I7" s="109"/>
      <c r="J7" s="109"/>
      <c r="K7" s="109"/>
    </row>
    <row r="8" spans="1:12" customFormat="1" ht="17.100000000000001" customHeight="1" x14ac:dyDescent="0.45">
      <c r="A8" s="105" t="s">
        <v>60</v>
      </c>
      <c r="B8" s="105"/>
      <c r="C8" s="99" t="s">
        <v>61</v>
      </c>
      <c r="D8" s="99"/>
      <c r="E8" s="99"/>
      <c r="G8" s="109" t="s">
        <v>62</v>
      </c>
      <c r="H8" s="222" t="s">
        <v>67</v>
      </c>
      <c r="I8" s="109"/>
      <c r="J8" s="109"/>
      <c r="K8" s="109"/>
    </row>
    <row r="9" spans="1:12" customFormat="1" ht="17.100000000000001" customHeight="1" x14ac:dyDescent="0.45">
      <c r="A9" s="109" t="s">
        <v>64</v>
      </c>
      <c r="B9" s="109"/>
      <c r="C9" s="102" t="s">
        <v>65</v>
      </c>
      <c r="D9" s="102"/>
      <c r="E9" s="102"/>
      <c r="G9" s="109" t="s">
        <v>66</v>
      </c>
      <c r="H9" s="222" t="s">
        <v>71</v>
      </c>
      <c r="I9" s="109"/>
      <c r="J9" s="109"/>
      <c r="K9" s="109"/>
    </row>
    <row r="10" spans="1:12" customFormat="1" ht="17.100000000000001" customHeight="1" x14ac:dyDescent="0.45">
      <c r="A10" s="109" t="s">
        <v>68</v>
      </c>
      <c r="B10" s="109"/>
      <c r="C10" s="102" t="s">
        <v>69</v>
      </c>
      <c r="D10" s="102"/>
      <c r="E10" s="102"/>
      <c r="G10" s="109" t="s">
        <v>70</v>
      </c>
      <c r="H10" s="98" t="s">
        <v>73</v>
      </c>
      <c r="I10" s="97"/>
      <c r="J10" s="97"/>
      <c r="K10" s="97"/>
    </row>
    <row r="11" spans="1:12" customFormat="1" ht="17.100000000000001" customHeight="1" x14ac:dyDescent="0.45">
      <c r="G11" s="109" t="s">
        <v>72</v>
      </c>
      <c r="H11" s="98"/>
      <c r="I11" s="97"/>
      <c r="J11" s="97"/>
      <c r="K11" s="97"/>
    </row>
    <row r="12" spans="1:12" customFormat="1" ht="17.100000000000001" customHeight="1" x14ac:dyDescent="0.45">
      <c r="C12" s="225"/>
      <c r="G12" s="109" t="s">
        <v>74</v>
      </c>
      <c r="H12" s="98"/>
      <c r="I12" s="97"/>
      <c r="J12" s="97"/>
      <c r="K12" s="97"/>
    </row>
    <row r="13" spans="1:12" customFormat="1" ht="10.5" customHeight="1" x14ac:dyDescent="0.45">
      <c r="A13" s="111"/>
      <c r="B13" s="112"/>
    </row>
    <row r="14" spans="1:12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75</v>
      </c>
    </row>
    <row r="15" spans="1:12" customFormat="1" ht="18" customHeight="1" x14ac:dyDescent="0.45">
      <c r="A15" s="96" t="s">
        <v>76</v>
      </c>
      <c r="B15" s="95"/>
      <c r="C15" s="94"/>
      <c r="D15" s="210">
        <v>0</v>
      </c>
      <c r="E15" s="210">
        <v>0</v>
      </c>
      <c r="F15" s="210">
        <v>0</v>
      </c>
      <c r="G15" s="210">
        <v>0</v>
      </c>
      <c r="H15" s="210">
        <v>0</v>
      </c>
      <c r="I15" s="210">
        <v>0</v>
      </c>
      <c r="J15" s="114">
        <f t="shared" ref="J15:J20" si="0">SUM(D15:I15)</f>
        <v>0</v>
      </c>
    </row>
    <row r="16" spans="1:12" customFormat="1" ht="18" customHeight="1" x14ac:dyDescent="0.45">
      <c r="A16" s="93" t="s">
        <v>77</v>
      </c>
      <c r="B16" s="92"/>
      <c r="C16" s="91"/>
      <c r="D16" s="210">
        <v>0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114">
        <f t="shared" si="0"/>
        <v>0</v>
      </c>
    </row>
    <row r="17" spans="1:11" customFormat="1" ht="18" customHeight="1" x14ac:dyDescent="0.45">
      <c r="A17" s="93" t="s">
        <v>78</v>
      </c>
      <c r="B17" s="92"/>
      <c r="C17" s="91"/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114">
        <f t="shared" si="0"/>
        <v>0</v>
      </c>
    </row>
    <row r="18" spans="1:11" customFormat="1" ht="18" customHeight="1" x14ac:dyDescent="0.45">
      <c r="A18" s="90" t="s">
        <v>79</v>
      </c>
      <c r="B18" s="89"/>
      <c r="C18" s="88"/>
      <c r="D18" s="210">
        <v>0</v>
      </c>
      <c r="E18" s="210">
        <v>0</v>
      </c>
      <c r="F18" s="210">
        <v>0</v>
      </c>
      <c r="G18" s="210">
        <v>0</v>
      </c>
      <c r="H18" s="210">
        <v>0</v>
      </c>
      <c r="I18" s="210">
        <v>0</v>
      </c>
      <c r="J18" s="114">
        <f t="shared" si="0"/>
        <v>0</v>
      </c>
    </row>
    <row r="19" spans="1:11" customFormat="1" ht="18" customHeight="1" x14ac:dyDescent="0.45">
      <c r="A19" s="93" t="s">
        <v>80</v>
      </c>
      <c r="B19" s="92"/>
      <c r="C19" s="91"/>
      <c r="D19" s="210">
        <v>0</v>
      </c>
      <c r="E19" s="210">
        <v>0</v>
      </c>
      <c r="F19" s="210">
        <v>0</v>
      </c>
      <c r="G19" s="210">
        <v>0</v>
      </c>
      <c r="H19" s="210">
        <v>0</v>
      </c>
      <c r="I19" s="210">
        <v>0</v>
      </c>
      <c r="J19" s="114">
        <f t="shared" si="0"/>
        <v>0</v>
      </c>
    </row>
    <row r="20" spans="1:11" customFormat="1" ht="18" customHeight="1" x14ac:dyDescent="0.45">
      <c r="A20" s="93" t="s">
        <v>81</v>
      </c>
      <c r="B20" s="92"/>
      <c r="C20" s="91"/>
      <c r="D20" s="210">
        <v>0</v>
      </c>
      <c r="E20" s="210">
        <v>0</v>
      </c>
      <c r="F20" s="210">
        <v>0</v>
      </c>
      <c r="G20" s="210">
        <v>0</v>
      </c>
      <c r="H20" s="210">
        <v>0</v>
      </c>
      <c r="I20" s="210">
        <v>0</v>
      </c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82</v>
      </c>
      <c r="B22" s="116"/>
      <c r="C22" s="116"/>
      <c r="D22" s="116"/>
      <c r="E22" s="116"/>
      <c r="F22" s="117"/>
      <c r="I22" s="119" t="s">
        <v>83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212" t="s">
        <v>84</v>
      </c>
      <c r="H23" s="211">
        <v>0</v>
      </c>
      <c r="I23" s="104" t="s">
        <v>85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86</v>
      </c>
    </row>
    <row r="26" spans="1:11" customFormat="1" ht="13.9" customHeight="1" thickBot="1" x14ac:dyDescent="0.5">
      <c r="G26" s="123" t="s">
        <v>87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88</v>
      </c>
      <c r="G28" s="87" t="s">
        <v>82</v>
      </c>
      <c r="H28" s="86"/>
      <c r="I28" s="85" t="s">
        <v>89</v>
      </c>
      <c r="J28" s="84"/>
      <c r="K28" s="83"/>
    </row>
    <row r="29" spans="1:11" x14ac:dyDescent="0.3">
      <c r="A29" s="82" t="s">
        <v>90</v>
      </c>
      <c r="B29" s="79" t="s">
        <v>91</v>
      </c>
      <c r="C29" s="79" t="s">
        <v>92</v>
      </c>
      <c r="D29" s="79"/>
      <c r="E29" s="77" t="s">
        <v>93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94</v>
      </c>
      <c r="D30" s="79"/>
      <c r="E30" s="66" t="s">
        <v>95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96</v>
      </c>
      <c r="D31" s="78"/>
      <c r="E31" s="66" t="s">
        <v>97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98</v>
      </c>
      <c r="B32" s="60" t="s">
        <v>99</v>
      </c>
      <c r="C32" s="59"/>
      <c r="D32" s="58"/>
      <c r="E32" s="66" t="s">
        <v>100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101</v>
      </c>
      <c r="C33" s="56"/>
      <c r="D33" s="55"/>
      <c r="E33" s="54" t="s">
        <v>102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103</v>
      </c>
      <c r="B34" s="52" t="s">
        <v>104</v>
      </c>
      <c r="C34" s="51"/>
      <c r="D34" s="51"/>
      <c r="E34" s="51"/>
      <c r="F34" s="51"/>
      <c r="G34" s="51"/>
      <c r="H34" s="51"/>
      <c r="I34" s="50"/>
      <c r="J34" s="155"/>
      <c r="K34" s="156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105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106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107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108</v>
      </c>
      <c r="J38" s="140" t="s">
        <v>109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110</v>
      </c>
      <c r="B40" s="143" t="s">
        <v>111</v>
      </c>
      <c r="C40" s="143"/>
      <c r="D40" s="143"/>
      <c r="E40" s="141"/>
      <c r="G40" s="105" t="s">
        <v>112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39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C10:E10"/>
    <mergeCell ref="H10:K10"/>
    <mergeCell ref="H11:K11"/>
    <mergeCell ref="C4:D4"/>
    <mergeCell ref="C5:E5"/>
    <mergeCell ref="C7:E7"/>
    <mergeCell ref="C8:E8"/>
  </mergeCells>
  <conditionalFormatting sqref="J29:K34 K35:K37">
    <cfRule type="cellIs" dxfId="21" priority="1" operator="notBetween">
      <formula>0</formula>
      <formula>10</formula>
    </cfRule>
  </conditionalFormatting>
  <conditionalFormatting sqref="K29:K37">
    <cfRule type="cellIs" dxfId="2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workbookViewId="0">
      <selection activeCell="B8" sqref="B8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1" customFormat="1" ht="6" customHeight="1" thickBot="1" x14ac:dyDescent="0.5"/>
    <row r="2" spans="1:11" customFormat="1" ht="25.5" customHeight="1" thickBot="1" x14ac:dyDescent="0.5">
      <c r="A2" s="129" t="s">
        <v>113</v>
      </c>
      <c r="G2" s="106"/>
      <c r="H2" s="110" t="s">
        <v>44</v>
      </c>
      <c r="I2" s="107"/>
      <c r="J2" s="108"/>
      <c r="K2" s="108"/>
    </row>
    <row r="3" spans="1:11" customFormat="1" ht="21" customHeight="1" thickBot="1" x14ac:dyDescent="0.5">
      <c r="A3" s="130" t="s">
        <v>18</v>
      </c>
      <c r="G3" s="106"/>
      <c r="H3" s="110" t="s">
        <v>46</v>
      </c>
      <c r="I3" s="107"/>
      <c r="J3" s="108"/>
      <c r="K3" s="108"/>
    </row>
    <row r="4" spans="1:11" customFormat="1" ht="20.25" customHeight="1" thickBot="1" x14ac:dyDescent="0.5">
      <c r="A4" s="105" t="s">
        <v>48</v>
      </c>
      <c r="B4" s="105"/>
      <c r="C4" s="99"/>
      <c r="D4" s="99"/>
      <c r="E4" s="142"/>
      <c r="G4" s="106"/>
      <c r="H4" s="110" t="s">
        <v>49</v>
      </c>
      <c r="I4" s="107"/>
      <c r="J4" s="108"/>
      <c r="K4" s="108"/>
    </row>
    <row r="5" spans="1:11" customFormat="1" ht="17.25" customHeight="1" thickBot="1" x14ac:dyDescent="0.5">
      <c r="A5" s="109" t="s">
        <v>51</v>
      </c>
      <c r="B5" s="109"/>
      <c r="C5" s="102"/>
      <c r="D5" s="102"/>
      <c r="E5" s="102"/>
      <c r="G5" s="106"/>
      <c r="H5" s="110" t="s">
        <v>53</v>
      </c>
      <c r="I5" s="176"/>
      <c r="J5" s="108"/>
      <c r="K5" s="108"/>
    </row>
    <row r="6" spans="1:11" customFormat="1" ht="19.5" customHeight="1" x14ac:dyDescent="0.45">
      <c r="A6" s="113" t="s">
        <v>54</v>
      </c>
      <c r="G6" s="113" t="s">
        <v>56</v>
      </c>
    </row>
    <row r="7" spans="1:11" customFormat="1" ht="17.100000000000001" customHeight="1" x14ac:dyDescent="0.45">
      <c r="A7" s="109" t="s">
        <v>57</v>
      </c>
      <c r="B7" s="109"/>
      <c r="C7" s="102"/>
      <c r="D7" s="102"/>
      <c r="E7" s="102"/>
      <c r="G7" s="105" t="s">
        <v>59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60</v>
      </c>
      <c r="B8" s="105"/>
      <c r="C8" s="99"/>
      <c r="D8" s="99"/>
      <c r="E8" s="99"/>
      <c r="G8" s="109" t="s">
        <v>62</v>
      </c>
      <c r="H8" s="98"/>
      <c r="I8" s="97"/>
      <c r="J8" s="97"/>
      <c r="K8" s="97"/>
    </row>
    <row r="9" spans="1:11" customFormat="1" ht="17.100000000000001" customHeight="1" x14ac:dyDescent="0.45">
      <c r="A9" s="109" t="s">
        <v>64</v>
      </c>
      <c r="B9" s="109"/>
      <c r="C9" s="102"/>
      <c r="D9" s="102"/>
      <c r="E9" s="102"/>
      <c r="G9" s="109" t="s">
        <v>66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68</v>
      </c>
      <c r="B10" s="109"/>
      <c r="C10" s="102"/>
      <c r="D10" s="102"/>
      <c r="E10" s="102"/>
      <c r="G10" s="109" t="s">
        <v>70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72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74</v>
      </c>
      <c r="H12" s="98"/>
      <c r="I12" s="97"/>
      <c r="J12" s="97"/>
      <c r="K12" s="97"/>
    </row>
    <row r="13" spans="1:11" customFormat="1" ht="8.25" customHeight="1" x14ac:dyDescent="0.45">
      <c r="A13" s="111"/>
      <c r="B13" s="112"/>
    </row>
    <row r="14" spans="1:11" customFormat="1" ht="13.9" customHeight="1" x14ac:dyDescent="0.45">
      <c r="A14" s="130" t="s">
        <v>88</v>
      </c>
      <c r="G14" s="87" t="s">
        <v>82</v>
      </c>
      <c r="H14" s="86"/>
      <c r="I14" s="85" t="s">
        <v>89</v>
      </c>
      <c r="J14" s="84"/>
      <c r="K14" s="83"/>
    </row>
    <row r="15" spans="1:11" x14ac:dyDescent="0.3">
      <c r="A15" s="49" t="s">
        <v>114</v>
      </c>
      <c r="B15" s="46" t="s">
        <v>91</v>
      </c>
      <c r="C15" s="46" t="s">
        <v>92</v>
      </c>
      <c r="D15" s="46"/>
      <c r="E15" s="44" t="s">
        <v>93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94</v>
      </c>
      <c r="D16" s="46"/>
      <c r="E16" s="42" t="s">
        <v>95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96</v>
      </c>
      <c r="D17" s="45"/>
      <c r="E17" s="42" t="s">
        <v>97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115</v>
      </c>
      <c r="B18" s="40" t="s">
        <v>99</v>
      </c>
      <c r="C18" s="39"/>
      <c r="D18" s="38"/>
      <c r="E18" s="44" t="s">
        <v>100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101</v>
      </c>
      <c r="C19" s="35"/>
      <c r="D19" s="34"/>
      <c r="E19" s="33" t="s">
        <v>102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103</v>
      </c>
      <c r="B20" s="52" t="s">
        <v>104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105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116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117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118</v>
      </c>
      <c r="B25" s="213"/>
      <c r="C25" s="214"/>
      <c r="D25" s="214"/>
      <c r="E25" s="214"/>
      <c r="F25" s="214"/>
      <c r="G25" s="215"/>
      <c r="H25" s="190" t="s">
        <v>119</v>
      </c>
      <c r="I25" s="220" t="s">
        <v>120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84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121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122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123</v>
      </c>
      <c r="K35" s="198">
        <f>H35*3</f>
        <v>0</v>
      </c>
    </row>
    <row r="36" spans="1:11" customFormat="1" ht="13.5" customHeight="1" x14ac:dyDescent="0.45">
      <c r="A36" s="22" t="s">
        <v>124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125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126</v>
      </c>
      <c r="K37" s="198">
        <f>(K35+K36)</f>
        <v>0</v>
      </c>
    </row>
    <row r="38" spans="1:11" customFormat="1" ht="13.9" customHeight="1" thickBot="1" x14ac:dyDescent="0.5">
      <c r="E38" s="20" t="s">
        <v>127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110</v>
      </c>
      <c r="B44" s="143"/>
      <c r="C44" s="143"/>
      <c r="D44" s="143"/>
      <c r="E44" s="133"/>
      <c r="G44" s="105" t="s">
        <v>112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15:K20 K21:K42 H35:I36">
    <cfRule type="cellIs" dxfId="19" priority="2" operator="notBetween">
      <formula>0</formula>
      <formula>10</formula>
    </cfRule>
  </conditionalFormatting>
  <conditionalFormatting sqref="K15:K42 H36:I36">
    <cfRule type="cellIs" dxfId="18" priority="3" operator="equal">
      <formula>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8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6.86328125" style="113" customWidth="1"/>
    <col min="8" max="8" width="6.59765625" style="113" customWidth="1"/>
    <col min="9" max="9" width="6.1328125" style="113" customWidth="1"/>
    <col min="10" max="11" width="7.265625" style="113" customWidth="1"/>
    <col min="12" max="12" width="8.7304687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128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18</v>
      </c>
      <c r="H3" s="106"/>
      <c r="I3" s="110" t="s">
        <v>46</v>
      </c>
      <c r="J3" s="107"/>
      <c r="K3" s="108"/>
      <c r="L3" s="108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06"/>
      <c r="I4" s="110" t="s">
        <v>49</v>
      </c>
      <c r="J4" s="107"/>
      <c r="K4" s="108"/>
      <c r="L4" s="108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06"/>
      <c r="I5" s="110" t="s">
        <v>53</v>
      </c>
      <c r="J5" s="176"/>
      <c r="K5" s="108"/>
      <c r="L5" s="108"/>
    </row>
    <row r="6" spans="1:12" customFormat="1" ht="19.5" customHeight="1" x14ac:dyDescent="0.45">
      <c r="A6" s="113" t="s">
        <v>54</v>
      </c>
      <c r="H6" s="113" t="s">
        <v>56</v>
      </c>
    </row>
    <row r="7" spans="1:12" customFormat="1" ht="17.100000000000001" customHeight="1" x14ac:dyDescent="0.45">
      <c r="A7" s="109" t="s">
        <v>57</v>
      </c>
      <c r="B7" s="109"/>
      <c r="C7" s="102"/>
      <c r="D7" s="102"/>
      <c r="E7" s="102"/>
      <c r="F7" s="102"/>
      <c r="H7" s="105" t="s">
        <v>59</v>
      </c>
      <c r="I7" s="101"/>
      <c r="J7" s="100"/>
      <c r="K7" s="100"/>
      <c r="L7" s="100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  <c r="H8" s="109" t="s">
        <v>62</v>
      </c>
      <c r="I8" s="98"/>
      <c r="J8" s="97"/>
      <c r="K8" s="97"/>
      <c r="L8" s="97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  <c r="H9" s="109" t="s">
        <v>66</v>
      </c>
      <c r="I9" s="98"/>
      <c r="J9" s="97"/>
      <c r="K9" s="97"/>
      <c r="L9" s="97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  <c r="H10" s="109" t="s">
        <v>70</v>
      </c>
      <c r="I10" s="98"/>
      <c r="J10" s="97"/>
      <c r="K10" s="97"/>
      <c r="L10" s="97"/>
    </row>
    <row r="11" spans="1:12" customFormat="1" ht="17.100000000000001" customHeight="1" x14ac:dyDescent="0.45">
      <c r="H11" s="109" t="s">
        <v>72</v>
      </c>
      <c r="I11" s="98"/>
      <c r="J11" s="97"/>
      <c r="K11" s="97"/>
      <c r="L11" s="97"/>
    </row>
    <row r="12" spans="1:12" customFormat="1" ht="17.100000000000001" customHeight="1" x14ac:dyDescent="0.45">
      <c r="C12" s="225"/>
      <c r="H12" s="109" t="s">
        <v>74</v>
      </c>
      <c r="I12" s="98"/>
      <c r="J12" s="97"/>
      <c r="K12" s="97"/>
      <c r="L12" s="97"/>
    </row>
    <row r="13" spans="1:12" customFormat="1" ht="13.5" customHeight="1" x14ac:dyDescent="0.45">
      <c r="A13" s="111"/>
      <c r="B13" s="112"/>
    </row>
    <row r="14" spans="1:12" customFormat="1" ht="13.9" customHeight="1" x14ac:dyDescent="0.45">
      <c r="A14" s="130" t="s">
        <v>88</v>
      </c>
      <c r="H14" s="87" t="s">
        <v>82</v>
      </c>
      <c r="I14" s="86"/>
      <c r="J14" s="85" t="s">
        <v>89</v>
      </c>
      <c r="K14" s="84"/>
      <c r="L14" s="83"/>
    </row>
    <row r="15" spans="1:12" x14ac:dyDescent="0.3">
      <c r="A15" s="49" t="s">
        <v>114</v>
      </c>
      <c r="B15" s="46" t="s">
        <v>91</v>
      </c>
      <c r="C15" s="46" t="s">
        <v>92</v>
      </c>
      <c r="D15" s="46"/>
      <c r="E15" s="46"/>
      <c r="F15" s="44" t="s">
        <v>93</v>
      </c>
      <c r="G15" s="43"/>
      <c r="H15" s="75"/>
      <c r="I15" s="74"/>
      <c r="J15" s="73">
        <v>0.2</v>
      </c>
      <c r="K15" s="70"/>
      <c r="L15" s="68">
        <f>K15*0.2</f>
        <v>0</v>
      </c>
    </row>
    <row r="16" spans="1:12" customFormat="1" ht="46.5" customHeight="1" x14ac:dyDescent="0.45">
      <c r="A16" s="48"/>
      <c r="B16" s="46"/>
      <c r="C16" s="46" t="s">
        <v>94</v>
      </c>
      <c r="D16" s="46"/>
      <c r="E16" s="46"/>
      <c r="F16" s="42" t="s">
        <v>95</v>
      </c>
      <c r="G16" s="41"/>
      <c r="H16" s="64"/>
      <c r="I16" s="63"/>
      <c r="J16" s="72"/>
      <c r="K16" s="70"/>
      <c r="L16" s="68"/>
    </row>
    <row r="17" spans="1:13" customFormat="1" ht="40.5" customHeight="1" x14ac:dyDescent="0.45">
      <c r="A17" s="47"/>
      <c r="B17" s="45"/>
      <c r="C17" s="45" t="s">
        <v>96</v>
      </c>
      <c r="D17" s="45"/>
      <c r="E17" s="45"/>
      <c r="F17" s="42" t="s">
        <v>97</v>
      </c>
      <c r="G17" s="41"/>
      <c r="H17" s="62"/>
      <c r="I17" s="61"/>
      <c r="J17" s="71"/>
      <c r="K17" s="69"/>
      <c r="L17" s="67"/>
    </row>
    <row r="18" spans="1:13" customFormat="1" ht="27.75" customHeight="1" x14ac:dyDescent="0.45">
      <c r="A18" s="49" t="s">
        <v>129</v>
      </c>
      <c r="B18" s="40" t="s">
        <v>99</v>
      </c>
      <c r="C18" s="39"/>
      <c r="D18" s="39"/>
      <c r="E18" s="38"/>
      <c r="F18" s="44" t="s">
        <v>100</v>
      </c>
      <c r="G18" s="37"/>
      <c r="H18" s="64"/>
      <c r="I18" s="63"/>
      <c r="J18" s="146">
        <v>0.4</v>
      </c>
      <c r="K18" s="226"/>
      <c r="L18" s="197">
        <f>K18*0.4</f>
        <v>0</v>
      </c>
      <c r="M18" s="128"/>
    </row>
    <row r="19" spans="1:13" customFormat="1" ht="54.75" customHeight="1" thickBot="1" x14ac:dyDescent="0.5">
      <c r="A19" s="47"/>
      <c r="B19" s="36" t="s">
        <v>101</v>
      </c>
      <c r="C19" s="35"/>
      <c r="D19" s="35"/>
      <c r="E19" s="34"/>
      <c r="F19" s="33" t="s">
        <v>102</v>
      </c>
      <c r="G19" s="32"/>
      <c r="H19" s="64"/>
      <c r="I19" s="63"/>
      <c r="J19" s="146">
        <v>0.4</v>
      </c>
      <c r="K19" s="226"/>
      <c r="L19" s="197">
        <f>K19*0.4</f>
        <v>0</v>
      </c>
    </row>
    <row r="20" spans="1:13" customFormat="1" ht="13.15" customHeight="1" x14ac:dyDescent="0.45">
      <c r="A20" s="148" t="s">
        <v>103</v>
      </c>
      <c r="B20" s="52" t="s">
        <v>130</v>
      </c>
      <c r="C20" s="51"/>
      <c r="D20" s="51"/>
      <c r="E20" s="51"/>
      <c r="F20" s="51"/>
      <c r="G20" s="51"/>
      <c r="H20" s="51"/>
      <c r="I20" s="51"/>
      <c r="J20" s="50"/>
      <c r="K20" s="147"/>
      <c r="L20" s="228"/>
    </row>
    <row r="21" spans="1:13" customFormat="1" ht="12.75" customHeight="1" x14ac:dyDescent="0.45">
      <c r="H21" s="104"/>
      <c r="I21" s="104"/>
      <c r="L21" s="149">
        <f>(L15+L18+L19)-L20</f>
        <v>0</v>
      </c>
    </row>
    <row r="22" spans="1:13" customFormat="1" ht="12.75" customHeight="1" x14ac:dyDescent="0.45">
      <c r="A22" s="129" t="s">
        <v>18</v>
      </c>
    </row>
    <row r="23" spans="1:13" customFormat="1" ht="12.75" customHeight="1" x14ac:dyDescent="0.45">
      <c r="A23" s="31" t="s">
        <v>121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29"/>
    </row>
    <row r="24" spans="1:13" x14ac:dyDescent="0.3">
      <c r="A24" s="28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6"/>
    </row>
    <row r="25" spans="1:13" x14ac:dyDescent="0.3">
      <c r="A25" s="2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6"/>
    </row>
    <row r="26" spans="1:13" customFormat="1" ht="9" customHeight="1" x14ac:dyDescent="0.45">
      <c r="A26" s="2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6"/>
    </row>
    <row r="27" spans="1:13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3"/>
    </row>
    <row r="29" spans="1:13" customFormat="1" ht="13.5" customHeight="1" x14ac:dyDescent="0.45">
      <c r="A29" s="22" t="s">
        <v>131</v>
      </c>
      <c r="B29" s="22"/>
      <c r="C29" s="22"/>
      <c r="D29" s="22"/>
      <c r="E29" s="22"/>
      <c r="F29" s="22"/>
      <c r="G29" s="22"/>
      <c r="H29" s="22"/>
      <c r="I29" s="17"/>
      <c r="J29" s="17"/>
      <c r="K29" s="209" t="s">
        <v>132</v>
      </c>
      <c r="L29" s="198">
        <f>I29*1.5</f>
        <v>0</v>
      </c>
    </row>
    <row r="30" spans="1:13" customFormat="1" ht="12" customHeight="1" x14ac:dyDescent="0.45">
      <c r="A30" s="22" t="s">
        <v>133</v>
      </c>
      <c r="B30" s="22"/>
      <c r="C30" s="22"/>
      <c r="D30" s="22"/>
      <c r="E30" s="22"/>
      <c r="F30" s="22"/>
      <c r="G30" s="22"/>
      <c r="H30" s="22"/>
      <c r="I30" s="17"/>
      <c r="J30" s="17"/>
      <c r="K30" s="144" t="s">
        <v>132</v>
      </c>
      <c r="L30" s="198">
        <f>I30*1.5</f>
        <v>0</v>
      </c>
    </row>
    <row r="31" spans="1:13" customFormat="1" ht="13.5" customHeight="1" x14ac:dyDescent="0.45">
      <c r="A31" s="22" t="s">
        <v>134</v>
      </c>
      <c r="B31" s="22"/>
      <c r="C31" s="22"/>
      <c r="D31" s="22"/>
      <c r="E31" s="22"/>
      <c r="F31" s="22"/>
      <c r="G31" s="22"/>
      <c r="H31" s="22"/>
      <c r="I31" s="17"/>
      <c r="J31" s="17"/>
      <c r="K31" s="144" t="s">
        <v>135</v>
      </c>
      <c r="L31" s="198">
        <f>I31*2.5</f>
        <v>0</v>
      </c>
    </row>
    <row r="32" spans="1:13" customFormat="1" ht="13.5" customHeight="1" x14ac:dyDescent="0.45">
      <c r="A32" s="22" t="s">
        <v>136</v>
      </c>
      <c r="B32" s="22"/>
      <c r="C32" s="22"/>
      <c r="D32" s="22"/>
      <c r="E32" s="22"/>
      <c r="F32" s="22"/>
      <c r="G32" s="22"/>
      <c r="H32" s="22"/>
      <c r="I32" s="17"/>
      <c r="J32" s="17"/>
      <c r="K32" s="144" t="s">
        <v>106</v>
      </c>
      <c r="L32" s="198">
        <f>I32*2</f>
        <v>0</v>
      </c>
    </row>
    <row r="33" spans="1:12" customFormat="1" ht="13.5" customHeight="1" x14ac:dyDescent="0.45">
      <c r="A33" s="22" t="s">
        <v>124</v>
      </c>
      <c r="B33" s="22"/>
      <c r="C33" s="22"/>
      <c r="D33" s="22"/>
      <c r="E33" s="22"/>
      <c r="F33" s="22"/>
      <c r="G33" s="22"/>
      <c r="H33" s="22"/>
      <c r="I33" s="21">
        <f>L21</f>
        <v>0</v>
      </c>
      <c r="J33" s="21"/>
      <c r="K33" s="144" t="s">
        <v>135</v>
      </c>
      <c r="L33" s="198">
        <f>I33*2.5</f>
        <v>0</v>
      </c>
    </row>
    <row r="34" spans="1:12" customFormat="1" ht="13.9" customHeight="1" thickBot="1" x14ac:dyDescent="0.5">
      <c r="F34" s="130"/>
      <c r="I34" s="104"/>
      <c r="J34" s="136"/>
      <c r="K34" s="137" t="s">
        <v>126</v>
      </c>
      <c r="L34" s="198">
        <f>(L29+L30+L31+L32+L33)</f>
        <v>0</v>
      </c>
    </row>
    <row r="35" spans="1:12" customFormat="1" ht="13.9" customHeight="1" thickBot="1" x14ac:dyDescent="0.5">
      <c r="F35" s="20" t="s">
        <v>137</v>
      </c>
      <c r="G35" s="19"/>
      <c r="H35" s="19"/>
      <c r="I35" s="19"/>
      <c r="J35" s="19"/>
      <c r="K35" s="18"/>
      <c r="L35" s="153">
        <f>L34/10</f>
        <v>0</v>
      </c>
    </row>
    <row r="36" spans="1:12" customFormat="1" ht="13.5" customHeight="1" x14ac:dyDescent="0.45">
      <c r="F36" s="130"/>
      <c r="G36" s="130"/>
      <c r="H36" s="130"/>
      <c r="I36" s="130"/>
      <c r="J36" s="130"/>
      <c r="K36" s="130"/>
      <c r="L36" s="154"/>
    </row>
    <row r="37" spans="1:12" customFormat="1" ht="13.5" customHeight="1" x14ac:dyDescent="0.45">
      <c r="F37" s="130"/>
      <c r="G37" s="130"/>
      <c r="H37" s="130"/>
      <c r="I37" s="130"/>
      <c r="J37" s="130"/>
      <c r="K37" s="130"/>
      <c r="L37" s="154"/>
    </row>
    <row r="38" spans="1:12" customFormat="1" ht="13.5" customHeight="1" x14ac:dyDescent="0.45">
      <c r="F38" s="130"/>
      <c r="G38" s="130"/>
      <c r="H38" s="130"/>
      <c r="I38" s="130"/>
      <c r="J38" s="130"/>
      <c r="K38" s="130"/>
      <c r="L38" s="154"/>
    </row>
    <row r="39" spans="1:12" customFormat="1" ht="13.5" customHeight="1" x14ac:dyDescent="0.45">
      <c r="F39" s="130"/>
      <c r="G39" s="130"/>
      <c r="H39" s="130"/>
      <c r="I39" s="130"/>
      <c r="J39" s="130"/>
      <c r="K39" s="130"/>
      <c r="L39" s="154"/>
    </row>
    <row r="40" spans="1:12" x14ac:dyDescent="0.3">
      <c r="F40" s="133"/>
      <c r="H40" s="132"/>
      <c r="I40" s="132"/>
      <c r="J40" s="134"/>
      <c r="K40" s="119"/>
      <c r="L40" s="127"/>
    </row>
    <row r="42" spans="1:12" x14ac:dyDescent="0.3">
      <c r="A42" s="105" t="s">
        <v>110</v>
      </c>
      <c r="B42" s="143"/>
      <c r="C42" s="143"/>
      <c r="D42" s="143"/>
      <c r="E42" s="143"/>
      <c r="F42" s="133"/>
      <c r="H42" s="105" t="s">
        <v>112</v>
      </c>
      <c r="I42" s="105"/>
      <c r="J42" s="105"/>
      <c r="K42" s="105"/>
      <c r="L42" s="105"/>
    </row>
    <row r="43" spans="1:12" x14ac:dyDescent="0.3">
      <c r="F43" s="133"/>
      <c r="H43" s="132"/>
      <c r="I43" s="132"/>
      <c r="J43" s="134"/>
      <c r="K43" s="119"/>
      <c r="L43" s="127"/>
    </row>
    <row r="44" spans="1:12" x14ac:dyDescent="0.3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K15:L20 L21:L39 I29:J33">
    <cfRule type="cellIs" dxfId="16" priority="2" operator="notBetween">
      <formula>0</formula>
      <formula>10</formula>
    </cfRule>
  </conditionalFormatting>
  <conditionalFormatting sqref="L15:L39 I33:J33">
    <cfRule type="cellIs" dxfId="15" priority="3" operator="equal">
      <formula>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zoomScaleNormal="120" workbookViewId="0">
      <selection activeCell="A7" sqref="A7"/>
    </sheetView>
  </sheetViews>
  <sheetFormatPr defaultColWidth="9" defaultRowHeight="12.4" x14ac:dyDescent="0.3"/>
  <cols>
    <col min="1" max="2" width="8.73046875" style="113" customWidth="1"/>
    <col min="3" max="10" width="7.5976562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1" customFormat="1" ht="6" customHeight="1" thickBot="1" x14ac:dyDescent="0.5"/>
    <row r="2" spans="1:11" customFormat="1" ht="24" customHeight="1" thickBot="1" x14ac:dyDescent="0.5">
      <c r="A2" s="129" t="s">
        <v>138</v>
      </c>
      <c r="G2" s="106"/>
      <c r="H2" s="110" t="s">
        <v>44</v>
      </c>
      <c r="I2" s="107"/>
      <c r="J2" s="108"/>
      <c r="K2" s="108"/>
    </row>
    <row r="3" spans="1:11" customFormat="1" ht="24" customHeight="1" thickBot="1" x14ac:dyDescent="0.5">
      <c r="A3" s="130" t="s">
        <v>41</v>
      </c>
      <c r="G3" s="106"/>
      <c r="H3" s="110" t="s">
        <v>46</v>
      </c>
      <c r="I3" s="107"/>
      <c r="J3" s="108"/>
      <c r="K3" s="108"/>
    </row>
    <row r="4" spans="1:11" customFormat="1" ht="24" customHeight="1" thickBot="1" x14ac:dyDescent="0.5">
      <c r="A4" s="105" t="s">
        <v>48</v>
      </c>
      <c r="B4" s="105"/>
      <c r="C4" s="103"/>
      <c r="D4" s="103"/>
      <c r="E4" s="142"/>
      <c r="G4" s="106"/>
      <c r="H4" s="110" t="s">
        <v>49</v>
      </c>
      <c r="I4" s="107"/>
      <c r="J4" s="108"/>
      <c r="K4" s="108"/>
    </row>
    <row r="5" spans="1:11" customFormat="1" ht="20.25" customHeight="1" thickBot="1" x14ac:dyDescent="0.5">
      <c r="A5" s="109" t="s">
        <v>51</v>
      </c>
      <c r="B5" s="109"/>
      <c r="C5" s="102"/>
      <c r="D5" s="102"/>
      <c r="E5" s="102"/>
      <c r="G5" s="106"/>
      <c r="H5" s="110" t="s">
        <v>53</v>
      </c>
      <c r="I5" s="176"/>
      <c r="J5" s="108"/>
      <c r="K5" s="108"/>
    </row>
    <row r="6" spans="1:11" customFormat="1" ht="17.25" customHeight="1" x14ac:dyDescent="0.45">
      <c r="A6" s="113" t="s">
        <v>54</v>
      </c>
      <c r="G6" s="113" t="s">
        <v>56</v>
      </c>
    </row>
    <row r="7" spans="1:11" customFormat="1" ht="17.100000000000001" customHeight="1" x14ac:dyDescent="0.45">
      <c r="A7" s="109" t="s">
        <v>57</v>
      </c>
      <c r="B7" s="109"/>
      <c r="C7" s="102"/>
      <c r="D7" s="102"/>
      <c r="E7" s="102"/>
      <c r="G7" s="105" t="s">
        <v>59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60</v>
      </c>
      <c r="B8" s="105"/>
      <c r="C8" s="99"/>
      <c r="D8" s="99"/>
      <c r="E8" s="99"/>
      <c r="G8" s="109" t="s">
        <v>62</v>
      </c>
      <c r="H8" s="98"/>
      <c r="I8" s="97"/>
      <c r="J8" s="97"/>
      <c r="K8" s="97"/>
    </row>
    <row r="9" spans="1:11" customFormat="1" ht="17.100000000000001" customHeight="1" x14ac:dyDescent="0.45">
      <c r="A9" s="109" t="s">
        <v>64</v>
      </c>
      <c r="B9" s="109"/>
      <c r="C9" s="102"/>
      <c r="D9" s="102"/>
      <c r="E9" s="102"/>
      <c r="G9" s="109" t="s">
        <v>66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68</v>
      </c>
      <c r="B10" s="109"/>
      <c r="C10" s="102"/>
      <c r="D10" s="102"/>
      <c r="E10" s="102"/>
      <c r="G10" s="109" t="s">
        <v>70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72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74</v>
      </c>
      <c r="H12" s="98"/>
      <c r="I12" s="97"/>
      <c r="J12" s="97"/>
      <c r="K12" s="97"/>
    </row>
    <row r="13" spans="1:11" customFormat="1" ht="10.5" customHeight="1" x14ac:dyDescent="0.45">
      <c r="A13" s="111"/>
      <c r="B13" s="112"/>
    </row>
    <row r="14" spans="1:11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75</v>
      </c>
    </row>
    <row r="15" spans="1:11" customFormat="1" ht="18" customHeight="1" x14ac:dyDescent="0.45">
      <c r="A15" s="96" t="s">
        <v>76</v>
      </c>
      <c r="B15" s="95"/>
      <c r="C15" s="94"/>
      <c r="D15" s="210"/>
      <c r="E15" s="210"/>
      <c r="F15" s="210"/>
      <c r="G15" s="210"/>
      <c r="H15" s="210"/>
      <c r="I15" s="210"/>
      <c r="J15" s="114">
        <f t="shared" ref="J15:J20" si="0">SUM(D15:I15)</f>
        <v>0</v>
      </c>
    </row>
    <row r="16" spans="1:11" customFormat="1" ht="18" customHeight="1" x14ac:dyDescent="0.45">
      <c r="A16" s="93" t="s">
        <v>77</v>
      </c>
      <c r="B16" s="92"/>
      <c r="C16" s="91"/>
      <c r="D16" s="210"/>
      <c r="E16" s="210"/>
      <c r="F16" s="210"/>
      <c r="G16" s="210"/>
      <c r="H16" s="210"/>
      <c r="I16" s="210"/>
      <c r="J16" s="114">
        <f t="shared" si="0"/>
        <v>0</v>
      </c>
    </row>
    <row r="17" spans="1:11" customFormat="1" ht="18" customHeight="1" x14ac:dyDescent="0.45">
      <c r="A17" s="93" t="s">
        <v>78</v>
      </c>
      <c r="B17" s="92"/>
      <c r="C17" s="91"/>
      <c r="D17" s="210"/>
      <c r="E17" s="210"/>
      <c r="F17" s="210"/>
      <c r="G17" s="210"/>
      <c r="H17" s="210"/>
      <c r="I17" s="210"/>
      <c r="J17" s="114">
        <f t="shared" si="0"/>
        <v>0</v>
      </c>
    </row>
    <row r="18" spans="1:11" customFormat="1" ht="18" customHeight="1" x14ac:dyDescent="0.45">
      <c r="A18" s="90" t="s">
        <v>79</v>
      </c>
      <c r="B18" s="89"/>
      <c r="C18" s="88"/>
      <c r="D18" s="210"/>
      <c r="E18" s="210"/>
      <c r="F18" s="210"/>
      <c r="G18" s="210"/>
      <c r="H18" s="210"/>
      <c r="I18" s="210"/>
      <c r="J18" s="114">
        <f t="shared" si="0"/>
        <v>0</v>
      </c>
    </row>
    <row r="19" spans="1:11" customFormat="1" ht="18" customHeight="1" x14ac:dyDescent="0.45">
      <c r="A19" s="93" t="s">
        <v>80</v>
      </c>
      <c r="B19" s="92"/>
      <c r="C19" s="91"/>
      <c r="D19" s="210"/>
      <c r="E19" s="210"/>
      <c r="F19" s="210"/>
      <c r="G19" s="210"/>
      <c r="H19" s="210"/>
      <c r="I19" s="210"/>
      <c r="J19" s="114">
        <f t="shared" si="0"/>
        <v>0</v>
      </c>
    </row>
    <row r="20" spans="1:11" customFormat="1" ht="18" customHeight="1" x14ac:dyDescent="0.45">
      <c r="A20" s="93" t="s">
        <v>81</v>
      </c>
      <c r="B20" s="92"/>
      <c r="C20" s="91"/>
      <c r="D20" s="210"/>
      <c r="E20" s="210"/>
      <c r="F20" s="210"/>
      <c r="G20" s="210"/>
      <c r="H20" s="210"/>
      <c r="I20" s="210"/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82</v>
      </c>
      <c r="B22" s="116"/>
      <c r="C22" s="116"/>
      <c r="D22" s="116"/>
      <c r="E22" s="116"/>
      <c r="F22" s="117"/>
      <c r="I22" s="119" t="s">
        <v>83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119" t="s">
        <v>84</v>
      </c>
      <c r="H23" s="211"/>
      <c r="I23" s="104" t="s">
        <v>85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86</v>
      </c>
    </row>
    <row r="26" spans="1:11" customFormat="1" ht="13.9" customHeight="1" thickBot="1" x14ac:dyDescent="0.5">
      <c r="G26" s="123" t="s">
        <v>87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88</v>
      </c>
      <c r="G28" s="87" t="s">
        <v>82</v>
      </c>
      <c r="H28" s="86"/>
      <c r="I28" s="85" t="s">
        <v>89</v>
      </c>
      <c r="J28" s="84"/>
      <c r="K28" s="83"/>
    </row>
    <row r="29" spans="1:11" x14ac:dyDescent="0.3">
      <c r="A29" s="82" t="s">
        <v>90</v>
      </c>
      <c r="B29" s="79" t="s">
        <v>91</v>
      </c>
      <c r="C29" s="79" t="s">
        <v>92</v>
      </c>
      <c r="D29" s="79"/>
      <c r="E29" s="77" t="s">
        <v>93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94</v>
      </c>
      <c r="D30" s="79"/>
      <c r="E30" s="66" t="s">
        <v>95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96</v>
      </c>
      <c r="D31" s="78"/>
      <c r="E31" s="66" t="s">
        <v>97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139</v>
      </c>
      <c r="B32" s="60" t="s">
        <v>99</v>
      </c>
      <c r="C32" s="59"/>
      <c r="D32" s="58"/>
      <c r="E32" s="66" t="s">
        <v>100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101</v>
      </c>
      <c r="C33" s="56"/>
      <c r="D33" s="55"/>
      <c r="E33" s="54" t="s">
        <v>102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103</v>
      </c>
      <c r="B34" s="52" t="s">
        <v>104</v>
      </c>
      <c r="C34" s="51"/>
      <c r="D34" s="51"/>
      <c r="E34" s="51"/>
      <c r="F34" s="51"/>
      <c r="G34" s="51"/>
      <c r="H34" s="51"/>
      <c r="I34" s="50"/>
      <c r="J34" s="155"/>
      <c r="K34" s="229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105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106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107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108</v>
      </c>
      <c r="J38" s="140" t="s">
        <v>109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110</v>
      </c>
      <c r="B40" s="143"/>
      <c r="C40" s="143"/>
      <c r="D40" s="143"/>
      <c r="E40" s="141"/>
      <c r="G40" s="105" t="s">
        <v>112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29:K34 K35:K37">
    <cfRule type="cellIs" dxfId="13" priority="2" operator="notBetween">
      <formula>0</formula>
      <formula>10</formula>
    </cfRule>
  </conditionalFormatting>
  <conditionalFormatting sqref="K29:K37">
    <cfRule type="cellIs" dxfId="12" priority="3" operator="equal">
      <formula>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1" customFormat="1" ht="6" customHeight="1" thickBot="1" x14ac:dyDescent="0.5"/>
    <row r="2" spans="1:11" customFormat="1" ht="25.5" customHeight="1" thickBot="1" x14ac:dyDescent="0.5">
      <c r="A2" s="129" t="s">
        <v>140</v>
      </c>
      <c r="G2" s="106"/>
      <c r="H2" s="110" t="s">
        <v>44</v>
      </c>
      <c r="I2" s="107"/>
      <c r="J2" s="108"/>
      <c r="K2" s="108"/>
    </row>
    <row r="3" spans="1:11" customFormat="1" ht="21" customHeight="1" thickBot="1" x14ac:dyDescent="0.5">
      <c r="A3" s="130" t="s">
        <v>18</v>
      </c>
      <c r="G3" s="106"/>
      <c r="H3" s="110" t="s">
        <v>46</v>
      </c>
      <c r="I3" s="107"/>
      <c r="J3" s="108"/>
      <c r="K3" s="108"/>
    </row>
    <row r="4" spans="1:11" customFormat="1" ht="20.25" customHeight="1" thickBot="1" x14ac:dyDescent="0.5">
      <c r="A4" s="105" t="s">
        <v>48</v>
      </c>
      <c r="B4" s="105"/>
      <c r="C4" s="99"/>
      <c r="D4" s="99"/>
      <c r="E4" s="142"/>
      <c r="G4" s="106"/>
      <c r="H4" s="110" t="s">
        <v>49</v>
      </c>
      <c r="I4" s="107"/>
      <c r="J4" s="108"/>
      <c r="K4" s="108"/>
    </row>
    <row r="5" spans="1:11" customFormat="1" ht="17.25" customHeight="1" thickBot="1" x14ac:dyDescent="0.5">
      <c r="A5" s="109" t="s">
        <v>51</v>
      </c>
      <c r="B5" s="109"/>
      <c r="C5" s="102"/>
      <c r="D5" s="102"/>
      <c r="E5" s="102"/>
      <c r="G5" s="106"/>
      <c r="H5" s="110" t="s">
        <v>53</v>
      </c>
      <c r="I5" s="176"/>
      <c r="J5" s="108"/>
      <c r="K5" s="108"/>
    </row>
    <row r="6" spans="1:11" customFormat="1" ht="19.5" customHeight="1" x14ac:dyDescent="0.45">
      <c r="A6" s="113" t="s">
        <v>54</v>
      </c>
      <c r="G6" s="113" t="s">
        <v>56</v>
      </c>
    </row>
    <row r="7" spans="1:11" customFormat="1" ht="17.100000000000001" customHeight="1" x14ac:dyDescent="0.45">
      <c r="A7" s="109" t="s">
        <v>57</v>
      </c>
      <c r="B7" s="109"/>
      <c r="C7" s="102"/>
      <c r="D7" s="102"/>
      <c r="E7" s="102"/>
      <c r="G7" s="105" t="s">
        <v>59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60</v>
      </c>
      <c r="B8" s="105"/>
      <c r="C8" s="99"/>
      <c r="D8" s="99"/>
      <c r="E8" s="99"/>
      <c r="G8" s="109" t="s">
        <v>62</v>
      </c>
      <c r="H8" s="98"/>
      <c r="I8" s="97"/>
      <c r="J8" s="97"/>
      <c r="K8" s="97"/>
    </row>
    <row r="9" spans="1:11" customFormat="1" ht="17.100000000000001" customHeight="1" x14ac:dyDescent="0.45">
      <c r="A9" s="109" t="s">
        <v>64</v>
      </c>
      <c r="B9" s="109"/>
      <c r="C9" s="102"/>
      <c r="D9" s="102"/>
      <c r="E9" s="102"/>
      <c r="G9" s="109" t="s">
        <v>66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68</v>
      </c>
      <c r="B10" s="109"/>
      <c r="C10" s="102"/>
      <c r="D10" s="102"/>
      <c r="E10" s="102"/>
      <c r="G10" s="109" t="s">
        <v>70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72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74</v>
      </c>
      <c r="H12" s="98"/>
      <c r="I12" s="97"/>
      <c r="J12" s="97"/>
      <c r="K12" s="97"/>
    </row>
    <row r="13" spans="1:11" customFormat="1" ht="8.25" customHeight="1" x14ac:dyDescent="0.45">
      <c r="A13" s="111"/>
      <c r="B13" s="112"/>
    </row>
    <row r="14" spans="1:11" customFormat="1" ht="13.9" customHeight="1" x14ac:dyDescent="0.45">
      <c r="A14" s="130" t="s">
        <v>88</v>
      </c>
      <c r="G14" s="87" t="s">
        <v>82</v>
      </c>
      <c r="H14" s="86"/>
      <c r="I14" s="85" t="s">
        <v>89</v>
      </c>
      <c r="J14" s="84"/>
      <c r="K14" s="83"/>
    </row>
    <row r="15" spans="1:11" x14ac:dyDescent="0.3">
      <c r="A15" s="49" t="s">
        <v>114</v>
      </c>
      <c r="B15" s="46" t="s">
        <v>91</v>
      </c>
      <c r="C15" s="46" t="s">
        <v>92</v>
      </c>
      <c r="D15" s="46"/>
      <c r="E15" s="44" t="s">
        <v>93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94</v>
      </c>
      <c r="D16" s="46"/>
      <c r="E16" s="42" t="s">
        <v>95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96</v>
      </c>
      <c r="D17" s="45"/>
      <c r="E17" s="42" t="s">
        <v>97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141</v>
      </c>
      <c r="B18" s="40" t="s">
        <v>99</v>
      </c>
      <c r="C18" s="39"/>
      <c r="D18" s="38"/>
      <c r="E18" s="44" t="s">
        <v>100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101</v>
      </c>
      <c r="C19" s="35"/>
      <c r="D19" s="34"/>
      <c r="E19" s="33" t="s">
        <v>102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103</v>
      </c>
      <c r="B20" s="52" t="s">
        <v>104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105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116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117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118</v>
      </c>
      <c r="B25" s="213"/>
      <c r="C25" s="214"/>
      <c r="D25" s="214"/>
      <c r="E25" s="214"/>
      <c r="F25" s="214"/>
      <c r="G25" s="215"/>
      <c r="H25" s="190" t="s">
        <v>119</v>
      </c>
      <c r="I25" s="113" t="s">
        <v>120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84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121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122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123</v>
      </c>
      <c r="K35" s="198">
        <f>H35*3</f>
        <v>0</v>
      </c>
    </row>
    <row r="36" spans="1:11" customFormat="1" ht="13.5" customHeight="1" x14ac:dyDescent="0.45">
      <c r="A36" s="22" t="s">
        <v>124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125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126</v>
      </c>
      <c r="K37" s="198">
        <f>(K35+K36)</f>
        <v>0</v>
      </c>
    </row>
    <row r="38" spans="1:11" customFormat="1" ht="13.9" customHeight="1" thickBot="1" x14ac:dyDescent="0.5">
      <c r="E38" s="20" t="s">
        <v>127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110</v>
      </c>
      <c r="B44" s="143"/>
      <c r="C44" s="143"/>
      <c r="D44" s="143"/>
      <c r="E44" s="133"/>
      <c r="G44" s="105" t="s">
        <v>112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15:K20 K21:K42 H35:I36">
    <cfRule type="cellIs" dxfId="10" priority="2" operator="notBetween">
      <formula>0</formula>
      <formula>10</formula>
    </cfRule>
  </conditionalFormatting>
  <conditionalFormatting sqref="K15:K42 H36:I36">
    <cfRule type="cellIs" dxfId="9" priority="3" operator="equal">
      <formula>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showZeros="0" workbookViewId="0">
      <selection activeCell="O19" sqref="O19"/>
    </sheetView>
  </sheetViews>
  <sheetFormatPr defaultColWidth="9.1328125" defaultRowHeight="14.25" x14ac:dyDescent="0.45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5" width="9.1328125" customWidth="1"/>
    <col min="16" max="16" width="9.1328125" style="113" customWidth="1"/>
    <col min="17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142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143</v>
      </c>
      <c r="H3" s="106"/>
      <c r="I3" s="110" t="s">
        <v>46</v>
      </c>
      <c r="J3" s="107"/>
      <c r="K3" s="108"/>
      <c r="L3" s="108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06"/>
      <c r="I4" s="110" t="s">
        <v>49</v>
      </c>
      <c r="J4" s="107"/>
      <c r="K4" s="108"/>
      <c r="L4" s="108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06"/>
      <c r="I5" s="110" t="s">
        <v>53</v>
      </c>
      <c r="J5" s="176"/>
      <c r="K5" s="108"/>
      <c r="L5" s="108"/>
    </row>
    <row r="6" spans="1:12" customFormat="1" ht="19.5" customHeight="1" thickBot="1" x14ac:dyDescent="0.5">
      <c r="A6" s="109" t="s">
        <v>56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57</v>
      </c>
      <c r="B7" s="109"/>
      <c r="C7" s="109"/>
      <c r="D7" s="109"/>
      <c r="E7" s="109"/>
      <c r="F7" s="109"/>
      <c r="J7" s="174" t="s">
        <v>144</v>
      </c>
      <c r="K7" s="173"/>
      <c r="L7" s="172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82</v>
      </c>
      <c r="F13" s="166"/>
      <c r="G13" s="109"/>
      <c r="H13" s="166"/>
      <c r="I13" s="166"/>
      <c r="J13" s="109"/>
      <c r="K13" s="169"/>
      <c r="L13" s="114" t="s">
        <v>145</v>
      </c>
    </row>
    <row r="14" spans="1:12" customFormat="1" ht="20.100000000000001" customHeight="1" x14ac:dyDescent="0.45">
      <c r="A14" s="180" t="s">
        <v>76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210"/>
    </row>
    <row r="15" spans="1:12" customFormat="1" ht="20.100000000000001" customHeight="1" x14ac:dyDescent="0.45">
      <c r="A15" s="180" t="s">
        <v>77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210"/>
    </row>
    <row r="16" spans="1:12" customFormat="1" ht="20.100000000000001" customHeight="1" x14ac:dyDescent="0.45">
      <c r="A16" s="180" t="s">
        <v>146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210"/>
    </row>
    <row r="17" spans="1:13" customFormat="1" ht="20.100000000000001" customHeight="1" x14ac:dyDescent="0.45">
      <c r="A17" s="180" t="s">
        <v>79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210"/>
    </row>
    <row r="18" spans="1:13" customFormat="1" ht="20.100000000000001" customHeight="1" x14ac:dyDescent="0.45">
      <c r="A18" s="183" t="s">
        <v>80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210"/>
    </row>
    <row r="19" spans="1:13" customFormat="1" ht="20.100000000000001" customHeight="1" x14ac:dyDescent="0.45">
      <c r="A19" s="183" t="s">
        <v>147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210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148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88</v>
      </c>
      <c r="G23" s="16" t="s">
        <v>82</v>
      </c>
      <c r="H23" s="15"/>
      <c r="I23" s="14"/>
      <c r="J23" s="85" t="s">
        <v>89</v>
      </c>
      <c r="K23" s="84"/>
      <c r="L23" s="83"/>
    </row>
    <row r="24" spans="1:13" x14ac:dyDescent="0.45">
      <c r="A24" s="82" t="s">
        <v>90</v>
      </c>
      <c r="B24" s="79" t="s">
        <v>91</v>
      </c>
      <c r="C24" s="79" t="s">
        <v>92</v>
      </c>
      <c r="D24" s="79"/>
      <c r="E24" s="77" t="s">
        <v>93</v>
      </c>
      <c r="F24" s="13"/>
      <c r="G24" s="12"/>
      <c r="H24" s="11"/>
      <c r="I24" s="10"/>
      <c r="J24" s="73">
        <v>0.2</v>
      </c>
      <c r="K24" s="70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94</v>
      </c>
      <c r="D25" s="79"/>
      <c r="E25" s="66" t="s">
        <v>95</v>
      </c>
      <c r="F25" s="65"/>
      <c r="G25" s="7"/>
      <c r="H25" s="6"/>
      <c r="I25" s="5"/>
      <c r="J25" s="72"/>
      <c r="K25" s="70"/>
      <c r="L25" s="9"/>
    </row>
    <row r="26" spans="1:13" customFormat="1" ht="40.5" customHeight="1" x14ac:dyDescent="0.45">
      <c r="A26" s="80"/>
      <c r="B26" s="78"/>
      <c r="C26" s="78" t="s">
        <v>149</v>
      </c>
      <c r="D26" s="78"/>
      <c r="E26" s="66" t="s">
        <v>97</v>
      </c>
      <c r="F26" s="65"/>
      <c r="G26" s="7"/>
      <c r="H26" s="6"/>
      <c r="I26" s="5"/>
      <c r="J26" s="71"/>
      <c r="K26" s="69"/>
      <c r="L26" s="8"/>
    </row>
    <row r="27" spans="1:13" customFormat="1" ht="27.75" customHeight="1" x14ac:dyDescent="0.45">
      <c r="A27" s="82" t="s">
        <v>150</v>
      </c>
      <c r="B27" s="60" t="s">
        <v>99</v>
      </c>
      <c r="C27" s="59"/>
      <c r="D27" s="58"/>
      <c r="E27" s="66" t="s">
        <v>100</v>
      </c>
      <c r="F27" s="65"/>
      <c r="G27" s="7"/>
      <c r="H27" s="6"/>
      <c r="I27" s="5"/>
      <c r="J27" s="146">
        <v>0.4</v>
      </c>
      <c r="K27" s="226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101</v>
      </c>
      <c r="C28" s="56"/>
      <c r="D28" s="55"/>
      <c r="E28" s="54" t="s">
        <v>102</v>
      </c>
      <c r="F28" s="53"/>
      <c r="G28" s="7"/>
      <c r="H28" s="6"/>
      <c r="I28" s="5"/>
      <c r="J28" s="146">
        <v>0.4</v>
      </c>
      <c r="K28" s="226"/>
      <c r="L28" s="197">
        <f>K28*0.4</f>
        <v>0</v>
      </c>
    </row>
    <row r="29" spans="1:13" customFormat="1" ht="13.5" customHeight="1" thickBot="1" x14ac:dyDescent="0.5">
      <c r="A29" s="148" t="s">
        <v>103</v>
      </c>
      <c r="B29" s="52" t="s">
        <v>104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218"/>
    </row>
    <row r="30" spans="1:13" customFormat="1" ht="18" customHeight="1" thickBot="1" x14ac:dyDescent="0.5">
      <c r="G30" s="104"/>
      <c r="I30" s="104"/>
      <c r="J30" s="177"/>
      <c r="K30" s="139" t="s">
        <v>105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106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151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152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110</v>
      </c>
      <c r="B35" s="143"/>
      <c r="C35" s="143"/>
      <c r="D35" s="143"/>
      <c r="E35" s="143"/>
      <c r="F35" s="133"/>
      <c r="G35" s="105" t="s">
        <v>112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7" priority="1" operator="notBetween">
      <formula>0</formula>
      <formula>10</formula>
    </cfRule>
  </conditionalFormatting>
  <conditionalFormatting sqref="L24 L27:L28 K29 L30:L32">
    <cfRule type="cellIs" dxfId="6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8.39843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153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46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23" t="s">
        <v>49</v>
      </c>
      <c r="I4" s="110"/>
      <c r="J4" s="107"/>
      <c r="K4" s="205"/>
      <c r="L4" s="112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23" t="s">
        <v>53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56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57</v>
      </c>
      <c r="B7" s="109"/>
      <c r="C7" s="109"/>
      <c r="D7" s="109"/>
      <c r="E7" s="109"/>
      <c r="F7" s="109"/>
      <c r="I7" s="174" t="s">
        <v>144</v>
      </c>
      <c r="J7" s="206"/>
      <c r="K7" s="221"/>
      <c r="L7" s="204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88</v>
      </c>
      <c r="G13" s="87" t="s">
        <v>82</v>
      </c>
      <c r="H13" s="86"/>
      <c r="I13" s="85" t="s">
        <v>89</v>
      </c>
      <c r="J13" s="84"/>
      <c r="K13" s="83"/>
    </row>
    <row r="14" spans="1:12" ht="14.25" x14ac:dyDescent="0.45">
      <c r="A14" s="49" t="s">
        <v>114</v>
      </c>
      <c r="B14" s="46" t="s">
        <v>91</v>
      </c>
      <c r="C14" s="46" t="s">
        <v>92</v>
      </c>
      <c r="D14" s="46"/>
      <c r="E14" s="44" t="s">
        <v>93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94</v>
      </c>
      <c r="D15" s="46"/>
      <c r="E15" s="42" t="s">
        <v>95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96</v>
      </c>
      <c r="D16" s="45"/>
      <c r="E16" s="42" t="s">
        <v>97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154</v>
      </c>
      <c r="B17" s="40" t="s">
        <v>99</v>
      </c>
      <c r="C17" s="39"/>
      <c r="D17" s="38"/>
      <c r="E17" s="44" t="s">
        <v>100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101</v>
      </c>
      <c r="C18" s="35"/>
      <c r="D18" s="34"/>
      <c r="E18" s="33" t="s">
        <v>102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103</v>
      </c>
      <c r="B19" s="52" t="s">
        <v>104</v>
      </c>
      <c r="C19" s="51"/>
      <c r="D19" s="51"/>
      <c r="E19" s="51"/>
      <c r="F19" s="51"/>
      <c r="G19" s="51"/>
      <c r="H19" s="51"/>
      <c r="I19" s="50"/>
      <c r="J19" s="147"/>
      <c r="K19" s="228">
        <v>0</v>
      </c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116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155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156</v>
      </c>
      <c r="F24" s="113" t="s">
        <v>157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121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158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123</v>
      </c>
      <c r="K32" s="198">
        <f>H32*3</f>
        <v>0</v>
      </c>
    </row>
    <row r="33" spans="1:12" customFormat="1" ht="13.5" customHeight="1" x14ac:dyDescent="0.45">
      <c r="A33" s="22" t="s">
        <v>159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125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126</v>
      </c>
      <c r="K34" s="198">
        <f>(K32+K33)</f>
        <v>0</v>
      </c>
    </row>
    <row r="35" spans="1:12" customFormat="1" ht="13.9" customHeight="1" thickBot="1" x14ac:dyDescent="0.5">
      <c r="E35" s="20" t="s">
        <v>127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110</v>
      </c>
      <c r="B39" s="143"/>
      <c r="C39" s="143"/>
      <c r="D39" s="143"/>
      <c r="E39" s="143"/>
      <c r="G39" s="105" t="s">
        <v>112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workbookViewId="0">
      <selection activeCell="J17" sqref="J17"/>
    </sheetView>
  </sheetViews>
  <sheetFormatPr defaultColWidth="9.1328125" defaultRowHeight="12.4" x14ac:dyDescent="0.3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160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143</v>
      </c>
      <c r="H3" s="106"/>
      <c r="I3" s="110" t="s">
        <v>46</v>
      </c>
      <c r="J3" s="107"/>
      <c r="K3" s="108"/>
      <c r="L3" s="108"/>
    </row>
    <row r="4" spans="1:12" customFormat="1" ht="24" customHeight="1" thickBot="1" x14ac:dyDescent="0.5">
      <c r="A4" s="105" t="s">
        <v>48</v>
      </c>
      <c r="B4" s="105"/>
      <c r="C4" s="99"/>
      <c r="D4" s="99"/>
      <c r="E4" s="99"/>
      <c r="F4" s="142"/>
      <c r="H4" s="106"/>
      <c r="I4" s="110" t="s">
        <v>49</v>
      </c>
      <c r="J4" s="107"/>
      <c r="K4" s="108"/>
      <c r="L4" s="108"/>
    </row>
    <row r="5" spans="1:12" customFormat="1" ht="24" customHeight="1" thickBot="1" x14ac:dyDescent="0.5">
      <c r="A5" s="109" t="s">
        <v>51</v>
      </c>
      <c r="B5" s="109"/>
      <c r="C5" s="102"/>
      <c r="D5" s="102"/>
      <c r="E5" s="102"/>
      <c r="F5" s="102"/>
      <c r="H5" s="106"/>
      <c r="I5" s="110" t="s">
        <v>53</v>
      </c>
      <c r="J5" s="176"/>
      <c r="K5" s="108"/>
      <c r="L5" s="108"/>
    </row>
    <row r="6" spans="1:12" customFormat="1" ht="19.5" customHeight="1" thickBot="1" x14ac:dyDescent="0.5">
      <c r="A6" s="109" t="s">
        <v>56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57</v>
      </c>
      <c r="B7" s="109"/>
      <c r="C7" s="109"/>
      <c r="D7" s="109"/>
      <c r="E7" s="109"/>
      <c r="F7" s="109"/>
      <c r="J7" s="174" t="s">
        <v>144</v>
      </c>
      <c r="K7" s="173"/>
      <c r="L7" s="172"/>
    </row>
    <row r="8" spans="1:12" customFormat="1" ht="17.100000000000001" customHeight="1" x14ac:dyDescent="0.45">
      <c r="A8" s="105" t="s">
        <v>60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64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68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82</v>
      </c>
      <c r="F13" s="166"/>
      <c r="G13" s="109"/>
      <c r="H13" s="166"/>
      <c r="I13" s="166"/>
      <c r="J13" s="109"/>
      <c r="K13" s="169"/>
      <c r="L13" s="114" t="s">
        <v>145</v>
      </c>
    </row>
    <row r="14" spans="1:12" customFormat="1" ht="20.100000000000001" customHeight="1" x14ac:dyDescent="0.45">
      <c r="A14" s="180" t="s">
        <v>76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114"/>
    </row>
    <row r="15" spans="1:12" customFormat="1" ht="20.100000000000001" customHeight="1" x14ac:dyDescent="0.45">
      <c r="A15" s="180" t="s">
        <v>77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114"/>
    </row>
    <row r="16" spans="1:12" customFormat="1" ht="20.100000000000001" customHeight="1" x14ac:dyDescent="0.45">
      <c r="A16" s="180" t="s">
        <v>146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114"/>
    </row>
    <row r="17" spans="1:13" customFormat="1" ht="20.100000000000001" customHeight="1" x14ac:dyDescent="0.45">
      <c r="A17" s="180" t="s">
        <v>79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114"/>
    </row>
    <row r="18" spans="1:13" customFormat="1" ht="20.100000000000001" customHeight="1" x14ac:dyDescent="0.45">
      <c r="A18" s="183" t="s">
        <v>80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114"/>
    </row>
    <row r="19" spans="1:13" customFormat="1" ht="20.100000000000001" customHeight="1" x14ac:dyDescent="0.45">
      <c r="A19" s="183" t="s">
        <v>147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114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148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88</v>
      </c>
      <c r="G23" s="16" t="s">
        <v>82</v>
      </c>
      <c r="H23" s="15"/>
      <c r="I23" s="14"/>
      <c r="J23" s="85" t="s">
        <v>89</v>
      </c>
      <c r="K23" s="84"/>
      <c r="L23" s="83"/>
    </row>
    <row r="24" spans="1:13" x14ac:dyDescent="0.3">
      <c r="A24" s="82" t="s">
        <v>90</v>
      </c>
      <c r="B24" s="79" t="s">
        <v>91</v>
      </c>
      <c r="C24" s="79" t="s">
        <v>92</v>
      </c>
      <c r="D24" s="79"/>
      <c r="E24" s="77" t="s">
        <v>93</v>
      </c>
      <c r="F24" s="13"/>
      <c r="G24" s="12"/>
      <c r="H24" s="11"/>
      <c r="I24" s="10"/>
      <c r="J24" s="73">
        <v>0.2</v>
      </c>
      <c r="K24" s="2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94</v>
      </c>
      <c r="D25" s="79"/>
      <c r="E25" s="66" t="s">
        <v>95</v>
      </c>
      <c r="F25" s="65"/>
      <c r="G25" s="7"/>
      <c r="H25" s="6"/>
      <c r="I25" s="5"/>
      <c r="J25" s="72"/>
      <c r="K25" s="2"/>
      <c r="L25" s="9"/>
    </row>
    <row r="26" spans="1:13" customFormat="1" ht="40.5" customHeight="1" x14ac:dyDescent="0.45">
      <c r="A26" s="80"/>
      <c r="B26" s="78"/>
      <c r="C26" s="78" t="s">
        <v>149</v>
      </c>
      <c r="D26" s="78"/>
      <c r="E26" s="66" t="s">
        <v>97</v>
      </c>
      <c r="F26" s="65"/>
      <c r="G26" s="7"/>
      <c r="H26" s="6"/>
      <c r="I26" s="5"/>
      <c r="J26" s="71"/>
      <c r="K26" s="1"/>
      <c r="L26" s="8"/>
    </row>
    <row r="27" spans="1:13" customFormat="1" ht="27.75" customHeight="1" x14ac:dyDescent="0.45">
      <c r="A27" s="82" t="s">
        <v>161</v>
      </c>
      <c r="B27" s="60" t="s">
        <v>99</v>
      </c>
      <c r="C27" s="59"/>
      <c r="D27" s="58"/>
      <c r="E27" s="66" t="s">
        <v>100</v>
      </c>
      <c r="F27" s="65"/>
      <c r="G27" s="7"/>
      <c r="H27" s="6"/>
      <c r="I27" s="5"/>
      <c r="J27" s="146">
        <v>0.4</v>
      </c>
      <c r="K27" s="147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101</v>
      </c>
      <c r="C28" s="56"/>
      <c r="D28" s="55"/>
      <c r="E28" s="54" t="s">
        <v>102</v>
      </c>
      <c r="F28" s="53"/>
      <c r="G28" s="7"/>
      <c r="H28" s="6"/>
      <c r="I28" s="5"/>
      <c r="J28" s="146">
        <v>0.4</v>
      </c>
      <c r="K28" s="147"/>
      <c r="L28" s="197">
        <f>K28*0.4</f>
        <v>0</v>
      </c>
    </row>
    <row r="29" spans="1:13" customFormat="1" ht="13.5" customHeight="1" thickBot="1" x14ac:dyDescent="0.5">
      <c r="A29" s="148" t="s">
        <v>103</v>
      </c>
      <c r="B29" s="52" t="s">
        <v>104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191"/>
    </row>
    <row r="30" spans="1:13" customFormat="1" ht="18" customHeight="1" thickBot="1" x14ac:dyDescent="0.5">
      <c r="G30" s="104"/>
      <c r="I30" s="104"/>
      <c r="J30" s="177"/>
      <c r="K30" s="139" t="s">
        <v>105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106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151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152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110</v>
      </c>
      <c r="B35" s="143"/>
      <c r="C35" s="143"/>
      <c r="D35" s="143"/>
      <c r="E35" s="143"/>
      <c r="F35" s="133"/>
      <c r="G35" s="105" t="s">
        <v>112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4" priority="1" operator="notBetween">
      <formula>0</formula>
      <formula>10</formula>
    </cfRule>
  </conditionalFormatting>
  <conditionalFormatting sqref="L24 L27:L28 K29 L30:L32">
    <cfRule type="cellIs" dxfId="3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2024-09-07T13:42:58Z</dcterms:modified>
</cp:coreProperties>
</file>