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6501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7883E6EC-A81B-45BE-B4D6-85B4ADFA7DC8}" xr6:coauthVersionLast="47" xr6:coauthVersionMax="47" xr10:uidLastSave="{00000000-0000-0000-0000-000000000000}"/>
  <x:bookViews>
    <x:workbookView xWindow="-98" yWindow="-98" windowWidth="21795" windowHeight="13096" tabRatio="966" firstSheet="8" activeTab="8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senior'!$C$26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22" i="42"/>
  <x:c r="L14" i="41"/>
  <x:c r="L15" i="41"/>
  <x:c r="L16" i="41"/>
  <x:c r="L17" i="41"/>
  <x:c r="L18" i="41"/>
  <x:c r="L22" i="41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<x:sst xmlns:x="http://schemas.openxmlformats.org/spreadsheetml/2006/main" count="218" uniqueCount="218">
  <x:si>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</x:si>
  <x:si>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</x:si>
  <x:si>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</x:si>
  <x:si>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</x:si>
  <x:si>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</x:si>
  <x:si>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</x:si>
  <x:si>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</x:si>
  <x:si>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</x:si>
  <x:si>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</x:si>
  <x:si>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</x:si>
  <x:si>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</x:si>
  <x:si>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</x:si>
  <x:si>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</x:si>
  <x:si>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</x:si>
  <x:si>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</x:si>
  <x:si>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</x:si>
  <x:si>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</x:si>
  <x:si>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</x:si>
  <x:si>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</x:si>
  <x:si>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</x:si>
  <x:si>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</x:si>
  <x:si>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</x:si>
  <x:si>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</x:si>
  <x:si>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</x:si>
  <x:si>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</x:si>
  <x:si>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</x:si>
  <x:si>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</x:si>
  <x:si>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</x:si>
  <x:si>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</x:si>
  <x:si>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</x:si>
  <x:si>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</x:si>
  <x:si>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</x:si>
  <x:si>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</x:si>
  <x:si>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</x:si>
  <x:si>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</x:si>
  <x:si>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</x:si>
  <x:si>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</x:si>
  <x:si>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</x:si>
  <x:si>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</x:si>
  <x:si>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</x:si>
  <x:si>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</x:si>
  <x:si>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</x:si>
  <x:si>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</x:si>
  <x:si>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</x:si>
  <x:si>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</x:si>
  <x:si>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</x:si>
  <x:si>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</x:si>
  <x:si>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</x:si>
  <x:si>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</x:si>
  <x:si>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</x:si>
  <x:si>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</x:si>
  <x:si>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</x:si>
  <x:si>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</x:si>
  <x:si>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</x:si>
  <x:si>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</x:si>
  <x:si>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</x:si>
  <x:si>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</x:si>
  <x:si>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id_30348_26_25575_3_A</x:t>
  </x:si>
  <x:si>
    <x:t>Hästpoäng</x:t>
  </x:si>
  <x:si>
    <x:t>Bord</x:t>
  </x:si>
  <x:si>
    <x:t>A</x:t>
  </x:si>
  <x:si>
    <x:t>Datum:</x:t>
  </x:si>
  <x:si>
    <x:t>Klass nr</x:t>
  </x:si>
  <x:si>
    <x:t>26</x:t>
  </x:si>
  <x:si>
    <x:t>Tävlingsplats:</x:t>
  </x:si>
  <x:si>
    <x:t>Uppsala</x:t>
  </x:si>
  <x:si>
    <x:t>Moment</x:t>
  </x:si>
  <x:si>
    <x:t>Kür</x:t>
  </x:si>
  <x:si>
    <x:t>Voltigör:</x:t>
  </x:si>
  <x:si>
    <x:t>Mathilde Hatlevoll Gjennestad</x:t>
  </x:si>
  <x:si>
    <x:t>Klubb:</x:t>
  </x:si>
  <x:si>
    <x:t>Norges Rytterforbund</x:t>
  </x:si>
  <x:si>
    <x:t>Arm nr</x:t>
  </x:si>
  <x:si>
    <x:t>Green 7</x:t>
  </x:si>
  <x:si>
    <x:t>Nation:</x:t>
  </x:si>
  <x:si>
    <x:t>NO</x:t>
  </x:si>
  <x:si>
    <x:t>Häst:</x:t>
  </x:si>
  <x:si>
    <x:t>Gucci Gicarda</x:t>
  </x:si>
  <x:si>
    <x:t>Linförare:</x:t>
  </x:si>
  <x:si>
    <x:t>Marie Hatlevoll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</x:si>
  <x:si>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</x:si>
  <x:si>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</x:si>
  <x:si>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</x:si>
  <x:si>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</x:si>
  <x:si>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</x:si>
  <x:si>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</x:si>
  <x:si>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</x:si>
  <x:si>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</x:si>
  <x:si>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</x:si>
  <x:si>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</x:si>
  <x:si>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</x:si>
  <x:si>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</x:si>
  <x:si>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</x:si>
  <x:si>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</x:si>
  <x:si>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</x:si>
  <x:si>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</x:si>
  <x:si>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</x:si>
  <x:si>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</x:si>
  <x:si>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</x:si>
  <x:si>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John Eccles</x:t>
  </x:si>
  <x:si>
    <x:t>Signatur</x:t>
  </x:si>
  <x:si>
    <x:t>Individuell 1*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</x:si>
  <x:si>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</x:si>
  <x:si>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</x:si>
  <x:si>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</x:si>
  <x:si>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</x:si>
  <x:si>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</x:si>
  <x:si>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</x:si>
  <x:si>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</x:si>
  <x:si>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</x:si>
  <x:si>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öppna ben, inkl. avgång inåt</x:t>
  </x:si>
  <x:si>
    <x:t>Summa grundövningar:</x:t>
  </x:si>
  <x:si>
    <x:t xml:space="preserve">/ 7  övningar </x:t>
  </x:si>
  <x:si>
    <x:t>Total grund</x:t>
  </x:si>
  <x:si>
    <x:t>Signatur:</x:t>
  </x:si>
  <x:si>
    <x:t>Individuell 2*</x:t>
  </x:si>
  <x:si>
    <x:t>Kvarn</x:t>
  </x:si>
  <x:si>
    <x:t>Sax del 1</x:t>
  </x:si>
  <x:si>
    <x:t>Sax del 2</x:t>
  </x:si>
  <x:si>
    <x:t>Sidhopp del 1, tryck av inåt</x:t>
  </x:si>
  <x:si>
    <x:t xml:space="preserve">/ 8  övningar   </x:t>
  </x:si>
  <x:si>
    <x:t>Individuell 3*</x:t>
  </x:si>
  <x:si>
    <x:t>Sidhopp del 1</x:t>
  </x:si>
  <x:si>
    <x:t>Sidhopp del 2*</x:t>
  </x:si>
  <x:si>
    <x:t>*Ändrad beskrivning, se FEI VAULTING GUIDELINE ver. 2023-01-17</x:t>
  </x:si>
  <x:si>
    <x:t xml:space="preserve"> https://inside.fei.org/node/3839/</x:t>
  </x:si>
  <x:si>
    <x:t>id_30348_26_25575_3_B</x:t>
  </x:si>
  <x:si>
    <x:t>Individuell kür 1* Minior (CH1*)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</x:si>
  <x:si>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</x:si>
  <x:si>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</x:si>
  <x:si>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</x:si>
  <x:si>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</x:si>
  <x:si>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</x:si>
  <x:si>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</x:si>
  <x:si>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</x:si>
  <x:si>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</x:si>
  <x:si>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</x:si>
  <x:si>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</x:si>
  <x:si>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</x:si>
  <x:si>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Monika Eriksson</x:t>
  </x:si>
  <x:si>
    <x:t>Individuell kür 2*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</x:si>
  <x:si>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</x:si>
  <x:si>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</x:si>
  <x:si>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</x:si>
  <x:si>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</x:si>
  <x:si>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</x:si>
  <x:si>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</x:si>
  <x:si>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</x:si>
  <x:si>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</x:si>
  <x:si>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3*</x:t>
  </x:si>
  <x:si>
    <x:t>id_30348_26_25575_3_C</x:t>
  </x:si>
  <x:si>
    <x:t>Artistisk bedömning</x:t>
  </x:si>
  <x:si>
    <x:t>C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</x:si>
  <x:si>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</x:si>
  <x:si>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</x:si>
  <x:si>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</x:si>
  <x:si>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</x:si>
  <x:si>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</x:si>
  <x:si>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</x:si>
  <x:si>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</x:si>
  <x:si>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</x:si>
  <x:si>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</x:si>
  <x:si>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</x:si>
  <x:si>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</x:si>
  <x:si>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t>Artistisk poäng</x:t>
  </x:si>
  <x:si>
    <x:t>Lise C Berg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</x:si>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</x:sst>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</x:fills>
  <x:borders count="65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</x:borders>
  <x:cellStyleXfs count="243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16" fillId="0" borderId="64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8" fillId="0" borderId="60" applyNumberFormat="1" applyFill="1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3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09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15" fillId="0" borderId="0" xfId="5" applyFont="1"/>
    <x:xf numFmtId="0" fontId="6" fillId="0" borderId="0" xfId="3" applyFont="1" applyAlignment="1">
      <x:alignment horizontal="left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4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31" xfId="1" applyNumberFormat="1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46" xfId="1" applyNumberFormat="1" applyFont="1" applyBorder="1" applyAlignment="1">
      <x:alignment horizontal="center" vertical="center" wrapText="1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left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3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37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1" t="s">
        <x:v>15</x:v>
      </x:c>
      <x:c r="C18" s="241" t="s">
        <x:v>16</x:v>
      </x:c>
      <x:c r="D18" s="241" t="s">
        <x:v>16</x:v>
      </x:c>
      <x:c r="E18" s="435" t="s"/>
      <x:c r="F18" s="241" t="s">
        <x:v>15</x:v>
      </x:c>
      <x:c r="G18" s="241" t="s">
        <x:v>17</x:v>
      </x:c>
      <x:c r="H18" s="241" t="s">
        <x:v>18</x:v>
      </x:c>
    </x:row>
    <x:row r="19" spans="1:18" customFormat="1" ht="24.95" customHeight="1" x14ac:dyDescent="0.35">
      <x:c r="B19" s="436" t="s"/>
      <x:c r="C19" s="436" t="s"/>
      <x:c r="D19" s="436" t="s"/>
      <x:c r="E19" s="242" t="s"/>
      <x:c r="F19" s="436" t="s"/>
      <x:c r="G19" s="436" t="s"/>
      <x:c r="H19" s="436" t="s"/>
    </x:row>
    <x:row r="20" spans="1:18" customFormat="1" ht="24.95" customHeight="1" x14ac:dyDescent="0.35">
      <x:c r="A20" s="0" t="s">
        <x:v>19</x:v>
      </x:c>
      <x:c r="B20" s="241" t="s">
        <x:v>15</x:v>
      </x:c>
      <x:c r="C20" s="241" t="s">
        <x:v>20</x:v>
      </x:c>
      <x:c r="D20" s="241" t="s">
        <x:v>20</x:v>
      </x:c>
      <x:c r="E20" s="435" t="s"/>
      <x:c r="F20" s="241" t="s">
        <x:v>15</x:v>
      </x:c>
      <x:c r="G20" s="241" t="s">
        <x:v>21</x:v>
      </x:c>
      <x:c r="H20" s="241" t="s">
        <x:v>18</x:v>
      </x:c>
    </x:row>
    <x:row r="21" spans="1:18" customFormat="1" ht="24.95" customHeight="1" x14ac:dyDescent="0.35">
      <x:c r="B21" s="436" t="s"/>
      <x:c r="C21" s="436" t="s"/>
      <x:c r="D21" s="436" t="s"/>
      <x:c r="E21" s="242" t="s"/>
      <x:c r="F21" s="436" t="s"/>
      <x:c r="G21" s="436" t="s"/>
      <x:c r="H21" s="436" t="s"/>
    </x:row>
    <x:row r="22" spans="1:18" customFormat="1" ht="24.95" customHeight="1" x14ac:dyDescent="0.35">
      <x:c r="A22" s="0" t="s">
        <x:v>22</x:v>
      </x:c>
      <x:c r="B22" s="241" t="s">
        <x:v>15</x:v>
      </x:c>
      <x:c r="C22" s="241" t="s">
        <x:v>23</x:v>
      </x:c>
      <x:c r="D22" s="241" t="s">
        <x:v>23</x:v>
      </x:c>
      <x:c r="E22" s="435" t="s"/>
      <x:c r="F22" s="241" t="s">
        <x:v>15</x:v>
      </x:c>
      <x:c r="G22" s="241" t="s">
        <x:v>24</x:v>
      </x:c>
      <x:c r="H22" s="241" t="s">
        <x:v>18</x:v>
      </x:c>
    </x:row>
    <x:row r="23" spans="1:18" customFormat="1" ht="24.95" customHeight="1" x14ac:dyDescent="0.35">
      <x:c r="B23" s="436" t="s"/>
      <x:c r="C23" s="436" t="s"/>
      <x:c r="D23" s="436" t="s"/>
      <x:c r="E23" s="242" t="s"/>
      <x:c r="F23" s="436" t="s"/>
      <x:c r="G23" s="436" t="s"/>
      <x:c r="H23" s="436" t="s"/>
    </x:row>
    <x:row r="24" spans="1:18" customFormat="1" ht="24.95" customHeight="1" x14ac:dyDescent="0.35">
      <x:c r="A24" s="0" t="s">
        <x:v>25</x:v>
      </x:c>
      <x:c r="B24" s="241" t="s">
        <x:v>15</x:v>
      </x:c>
      <x:c r="C24" s="241" t="s">
        <x:v>23</x:v>
      </x:c>
      <x:c r="D24" s="241" t="s">
        <x:v>23</x:v>
      </x:c>
      <x:c r="E24" s="435" t="s"/>
      <x:c r="F24" s="241" t="s">
        <x:v>15</x:v>
      </x:c>
      <x:c r="G24" s="241" t="s">
        <x:v>26</x:v>
      </x:c>
      <x:c r="H24" s="241" t="s">
        <x:v>27</x:v>
      </x:c>
    </x:row>
    <x:row r="25" spans="1:18" customFormat="1" ht="25.5" customHeight="1" x14ac:dyDescent="0.35">
      <x:c r="A25" s="242" t="s">
        <x:v>28</x:v>
      </x:c>
      <x:c r="B25" s="241" t="s">
        <x:v>15</x:v>
      </x:c>
      <x:c r="C25" s="241" t="s">
        <x:v>24</x:v>
      </x:c>
      <x:c r="D25" s="241" t="s">
        <x:v>18</x:v>
      </x:c>
      <x:c r="E25" s="242" t="s"/>
    </x:row>
    <x:row r="26" spans="1:18" x14ac:dyDescent="0.35">
      <x:c r="A26" s="242" t="s"/>
      <x:c r="B26" s="241" t="s"/>
      <x:c r="C26" s="241" t="s"/>
      <x:c r="D26" s="241" t="s"/>
      <x:c r="E26" s="242" t="s"/>
    </x:row>
    <x:row r="27" spans="1:18" customFormat="1" ht="24.95" customHeight="1" x14ac:dyDescent="0.35">
      <x:c r="A27" s="0" t="s">
        <x:v>25</x:v>
      </x:c>
      <x:c r="B27" s="241" t="s">
        <x:v>15</x:v>
      </x:c>
      <x:c r="C27" s="241" t="s">
        <x:v>23</x:v>
      </x:c>
      <x:c r="D27" s="241" t="s">
        <x:v>23</x:v>
      </x:c>
      <x:c r="E27" s="435" t="s"/>
      <x:c r="F27" s="241" t="s">
        <x:v>15</x:v>
      </x:c>
      <x:c r="G27" s="241" t="s">
        <x:v>24</x:v>
      </x:c>
      <x:c r="H27" s="241" t="s">
        <x:v>18</x:v>
      </x:c>
    </x:row>
    <x:row r="28" spans="1:18" customFormat="1" ht="25.5" customHeight="1" x14ac:dyDescent="0.35">
      <x:c r="A28" s="242" t="s">
        <x:v>29</x:v>
      </x:c>
      <x:c r="B28" s="241" t="s">
        <x:v>15</x:v>
      </x:c>
      <x:c r="C28" s="241" t="s">
        <x:v>26</x:v>
      </x:c>
      <x:c r="D28" s="241" t="s">
        <x:v>27</x:v>
      </x:c>
      <x:c r="E28" s="242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1" t="s">
        <x:v>15</x:v>
      </x:c>
      <x:c r="C33" s="241" t="s">
        <x:v>16</x:v>
      </x:c>
      <x:c r="D33" s="241" t="s">
        <x:v>16</x:v>
      </x:c>
      <x:c r="E33" s="241" t="s">
        <x:v>16</x:v>
      </x:c>
      <x:c r="F33" s="241" t="s">
        <x:v>15</x:v>
      </x:c>
      <x:c r="G33" s="241" t="s">
        <x:v>17</x:v>
      </x:c>
      <x:c r="H33" s="241" t="s">
        <x:v>18</x:v>
      </x:c>
      <x:c r="I33" s="241" t="s">
        <x:v>17</x:v>
      </x:c>
    </x:row>
    <x:row r="34" spans="1:18" customFormat="1" ht="24.95" customHeight="1" x14ac:dyDescent="0.35">
      <x:c r="B34" s="436" t="s"/>
      <x:c r="C34" s="436" t="s"/>
      <x:c r="D34" s="436" t="s"/>
      <x:c r="E34" s="436" t="s"/>
      <x:c r="F34" s="436" t="s"/>
      <x:c r="G34" s="436" t="s"/>
      <x:c r="H34" s="436" t="s"/>
      <x:c r="I34" s="436" t="s"/>
    </x:row>
    <x:row r="35" spans="1:18" customFormat="1" ht="24.95" customHeight="1" x14ac:dyDescent="0.35">
      <x:c r="A35" s="0" t="s">
        <x:v>19</x:v>
      </x:c>
      <x:c r="B35" s="241" t="s">
        <x:v>15</x:v>
      </x:c>
      <x:c r="C35" s="241" t="s">
        <x:v>20</x:v>
      </x:c>
      <x:c r="D35" s="241" t="s">
        <x:v>20</x:v>
      </x:c>
      <x:c r="E35" s="241" t="s">
        <x:v>20</x:v>
      </x:c>
      <x:c r="F35" s="241" t="s">
        <x:v>15</x:v>
      </x:c>
      <x:c r="G35" s="241" t="s">
        <x:v>21</x:v>
      </x:c>
      <x:c r="H35" s="241" t="s">
        <x:v>18</x:v>
      </x:c>
      <x:c r="I35" s="241" t="s">
        <x:v>21</x:v>
      </x:c>
    </x:row>
    <x:row r="36" spans="1:18" customFormat="1" ht="24.95" customHeight="1" x14ac:dyDescent="0.35">
      <x:c r="B36" s="436" t="s"/>
      <x:c r="C36" s="436" t="s"/>
      <x:c r="D36" s="436" t="s"/>
      <x:c r="E36" s="436" t="s"/>
      <x:c r="F36" s="436" t="s"/>
      <x:c r="G36" s="436" t="s"/>
      <x:c r="H36" s="436" t="s"/>
      <x:c r="I36" s="436" t="s"/>
    </x:row>
    <x:row r="37" spans="1:18" customFormat="1" ht="24.95" customHeight="1" x14ac:dyDescent="0.35">
      <x:c r="A37" s="0" t="s">
        <x:v>22</x:v>
      </x:c>
      <x:c r="B37" s="241" t="s">
        <x:v>15</x:v>
      </x:c>
      <x:c r="C37" s="241" t="s">
        <x:v>23</x:v>
      </x:c>
      <x:c r="D37" s="241" t="s">
        <x:v>23</x:v>
      </x:c>
      <x:c r="E37" s="241" t="s">
        <x:v>23</x:v>
      </x:c>
      <x:c r="F37" s="241" t="s">
        <x:v>15</x:v>
      </x:c>
      <x:c r="G37" s="241" t="s">
        <x:v>24</x:v>
      </x:c>
      <x:c r="H37" s="241" t="s">
        <x:v>18</x:v>
      </x:c>
      <x:c r="I37" s="241" t="s">
        <x:v>24</x:v>
      </x:c>
    </x:row>
    <x:row r="38" spans="1:18" customFormat="1" ht="24.95" customHeight="1" x14ac:dyDescent="0.35">
      <x:c r="B38" s="436" t="s"/>
      <x:c r="C38" s="436" t="s"/>
      <x:c r="D38" s="436" t="s"/>
      <x:c r="E38" s="436" t="s"/>
      <x:c r="F38" s="436" t="s"/>
      <x:c r="G38" s="436" t="s"/>
      <x:c r="H38" s="436" t="s"/>
      <x:c r="I38" s="436" t="s"/>
    </x:row>
    <x:row r="39" spans="1:18" customFormat="1" ht="24.95" customHeight="1" x14ac:dyDescent="0.35">
      <x:c r="A39" s="0" t="s">
        <x:v>25</x:v>
      </x:c>
      <x:c r="B39" s="241" t="s">
        <x:v>15</x:v>
      </x:c>
      <x:c r="C39" s="241" t="s">
        <x:v>23</x:v>
      </x:c>
      <x:c r="D39" s="241" t="s">
        <x:v>23</x:v>
      </x:c>
      <x:c r="E39" s="241" t="s">
        <x:v>23</x:v>
      </x:c>
      <x:c r="F39" s="437" t="s">
        <x:v>15</x:v>
      </x:c>
      <x:c r="G39" s="241" t="s">
        <x:v>26</x:v>
      </x:c>
      <x:c r="H39" s="241" t="s">
        <x:v>27</x:v>
      </x:c>
      <x:c r="I39" s="241" t="s">
        <x:v>26</x:v>
      </x:c>
    </x:row>
    <x:row r="40" spans="1:18" customFormat="1" ht="25.5" customHeight="1" x14ac:dyDescent="0.35">
      <x:c r="A40" s="242" t="s">
        <x:v>32</x:v>
      </x:c>
      <x:c r="B40" s="241" t="s">
        <x:v>15</x:v>
      </x:c>
      <x:c r="C40" s="241" t="s">
        <x:v>24</x:v>
      </x:c>
      <x:c r="D40" s="241" t="s">
        <x:v>18</x:v>
      </x:c>
      <x:c r="E40" s="241" t="s">
        <x:v>24</x:v>
      </x:c>
    </x:row>
    <x:row r="41" spans="1:18" x14ac:dyDescent="0.35">
      <x:c r="B41" s="242" t="s"/>
      <x:c r="C41" s="242" t="s"/>
      <x:c r="D41" s="242" t="s"/>
      <x:c r="E41" s="242" t="s"/>
    </x:row>
    <x:row r="42" spans="1:18" customFormat="1" ht="24.95" customHeight="1" x14ac:dyDescent="0.35">
      <x:c r="A42" s="0" t="s">
        <x:v>25</x:v>
      </x:c>
      <x:c r="B42" s="241" t="s">
        <x:v>15</x:v>
      </x:c>
      <x:c r="C42" s="241" t="s">
        <x:v>23</x:v>
      </x:c>
      <x:c r="D42" s="241" t="s">
        <x:v>23</x:v>
      </x:c>
      <x:c r="E42" s="241" t="s">
        <x:v>23</x:v>
      </x:c>
      <x:c r="F42" s="241" t="s">
        <x:v>15</x:v>
      </x:c>
      <x:c r="G42" s="241" t="s">
        <x:v>24</x:v>
      </x:c>
      <x:c r="H42" s="241" t="s">
        <x:v>18</x:v>
      </x:c>
      <x:c r="I42" s="241" t="s">
        <x:v>24</x:v>
      </x:c>
    </x:row>
    <x:row r="43" spans="1:18" customFormat="1" ht="25.5" customHeight="1" x14ac:dyDescent="0.35">
      <x:c r="A43" s="242" t="s">
        <x:v>33</x:v>
      </x:c>
      <x:c r="B43" s="241" t="s">
        <x:v>15</x:v>
      </x:c>
      <x:c r="C43" s="241" t="s">
        <x:v>26</x:v>
      </x:c>
      <x:c r="D43" s="241" t="s">
        <x:v>27</x:v>
      </x:c>
      <x:c r="E43" s="241" t="s">
        <x:v>26</x:v>
      </x:c>
    </x:row>
    <x:row r="44" spans="1:18" x14ac:dyDescent="0.35">
      <x:c r="B44" s="242" t="s"/>
      <x:c r="C44" s="242" t="s"/>
      <x:c r="D44" s="242" t="s"/>
      <x:c r="E44" s="242" t="s"/>
    </x:row>
    <x:row r="45" spans="1:18" x14ac:dyDescent="0.35">
      <x:c r="B45" s="242" t="s"/>
      <x:c r="C45" s="242" t="s"/>
      <x:c r="D45" s="242" t="s"/>
      <x:c r="E45" s="242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1" t="s">
        <x:v>15</x:v>
      </x:c>
      <x:c r="C50" s="241" t="s">
        <x:v>16</x:v>
      </x:c>
      <x:c r="D50" s="241" t="s">
        <x:v>16</x:v>
      </x:c>
      <x:c r="E50" s="435" t="s"/>
      <x:c r="F50" s="241" t="s">
        <x:v>15</x:v>
      </x:c>
      <x:c r="G50" s="241" t="s">
        <x:v>17</x:v>
      </x:c>
      <x:c r="H50" s="241" t="s">
        <x:v>18</x:v>
      </x:c>
      <x:c r="J50" s="241" t="s">
        <x:v>15</x:v>
      </x:c>
      <x:c r="K50" s="241" t="s">
        <x:v>16</x:v>
      </x:c>
      <x:c r="L50" s="241" t="s">
        <x:v>16</x:v>
      </x:c>
      <x:c r="M50" s="435" t="s"/>
      <x:c r="N50" s="241" t="s">
        <x:v>15</x:v>
      </x:c>
      <x:c r="O50" s="241" t="s">
        <x:v>17</x:v>
      </x:c>
      <x:c r="P50" s="241" t="s">
        <x:v>18</x:v>
      </x:c>
    </x:row>
    <x:row r="51" spans="1:18" customFormat="1" ht="24.95" customHeight="1" x14ac:dyDescent="0.35">
      <x:c r="B51" s="436" t="s"/>
      <x:c r="C51" s="436" t="s"/>
      <x:c r="D51" s="436" t="s"/>
      <x:c r="E51" s="242" t="s"/>
      <x:c r="F51" s="436" t="s"/>
      <x:c r="G51" s="436" t="s"/>
      <x:c r="H51" s="436" t="s"/>
      <x:c r="J51" s="436" t="s"/>
      <x:c r="K51" s="436" t="s"/>
      <x:c r="L51" s="436" t="s"/>
      <x:c r="M51" s="242" t="s"/>
      <x:c r="N51" s="436" t="s"/>
      <x:c r="O51" s="436" t="s"/>
      <x:c r="P51" s="436" t="s"/>
    </x:row>
    <x:row r="52" spans="1:18" customFormat="1" ht="24.95" customHeight="1" x14ac:dyDescent="0.35">
      <x:c r="A52" s="0" t="s">
        <x:v>19</x:v>
      </x:c>
      <x:c r="B52" s="241" t="s">
        <x:v>15</x:v>
      </x:c>
      <x:c r="C52" s="241" t="s">
        <x:v>20</x:v>
      </x:c>
      <x:c r="D52" s="241" t="s">
        <x:v>20</x:v>
      </x:c>
      <x:c r="E52" s="435" t="s"/>
      <x:c r="F52" s="241" t="s">
        <x:v>15</x:v>
      </x:c>
      <x:c r="G52" s="241" t="s">
        <x:v>21</x:v>
      </x:c>
      <x:c r="H52" s="241" t="s">
        <x:v>18</x:v>
      </x:c>
      <x:c r="J52" s="241" t="s">
        <x:v>15</x:v>
      </x:c>
      <x:c r="K52" s="241" t="s">
        <x:v>20</x:v>
      </x:c>
      <x:c r="L52" s="241" t="s">
        <x:v>20</x:v>
      </x:c>
      <x:c r="M52" s="435" t="s"/>
      <x:c r="N52" s="241" t="s">
        <x:v>15</x:v>
      </x:c>
      <x:c r="O52" s="241" t="s">
        <x:v>21</x:v>
      </x:c>
      <x:c r="P52" s="241" t="s">
        <x:v>18</x:v>
      </x:c>
    </x:row>
    <x:row r="53" spans="1:18" customFormat="1" ht="24.95" customHeight="1" x14ac:dyDescent="0.35">
      <x:c r="B53" s="436" t="s"/>
      <x:c r="C53" s="436" t="s"/>
      <x:c r="D53" s="436" t="s"/>
      <x:c r="E53" s="242" t="s"/>
      <x:c r="F53" s="436" t="s"/>
      <x:c r="G53" s="436" t="s"/>
      <x:c r="H53" s="436" t="s"/>
      <x:c r="J53" s="436" t="s"/>
      <x:c r="K53" s="436" t="s"/>
      <x:c r="L53" s="436" t="s"/>
      <x:c r="M53" s="242" t="s"/>
      <x:c r="N53" s="436" t="s"/>
      <x:c r="O53" s="436" t="s"/>
      <x:c r="P53" s="436" t="s"/>
    </x:row>
    <x:row r="54" spans="1:18" customFormat="1" ht="24.95" customHeight="1" x14ac:dyDescent="0.35">
      <x:c r="A54" s="0" t="s">
        <x:v>22</x:v>
      </x:c>
      <x:c r="B54" s="241" t="s">
        <x:v>15</x:v>
      </x:c>
      <x:c r="C54" s="241" t="s">
        <x:v>23</x:v>
      </x:c>
      <x:c r="D54" s="241" t="s">
        <x:v>23</x:v>
      </x:c>
      <x:c r="E54" s="435" t="s"/>
      <x:c r="F54" s="241" t="s">
        <x:v>15</x:v>
      </x:c>
      <x:c r="G54" s="241" t="s">
        <x:v>24</x:v>
      </x:c>
      <x:c r="H54" s="241" t="s">
        <x:v>18</x:v>
      </x:c>
      <x:c r="J54" s="241" t="s">
        <x:v>15</x:v>
      </x:c>
      <x:c r="K54" s="241" t="s">
        <x:v>23</x:v>
      </x:c>
      <x:c r="L54" s="241" t="s">
        <x:v>23</x:v>
      </x:c>
      <x:c r="M54" s="435" t="s"/>
      <x:c r="N54" s="241" t="s">
        <x:v>15</x:v>
      </x:c>
      <x:c r="O54" s="241" t="s">
        <x:v>24</x:v>
      </x:c>
      <x:c r="P54" s="241" t="s">
        <x:v>18</x:v>
      </x:c>
    </x:row>
    <x:row r="55" spans="1:18" customFormat="1" ht="24.95" customHeight="1" x14ac:dyDescent="0.35">
      <x:c r="B55" s="436" t="s"/>
      <x:c r="C55" s="436" t="s"/>
      <x:c r="D55" s="436" t="s"/>
      <x:c r="E55" s="242" t="s"/>
      <x:c r="F55" s="436" t="s"/>
      <x:c r="G55" s="436" t="s"/>
      <x:c r="H55" s="436" t="s"/>
      <x:c r="J55" s="436" t="s"/>
      <x:c r="K55" s="436" t="s"/>
      <x:c r="L55" s="436" t="s"/>
      <x:c r="M55" s="242" t="s"/>
      <x:c r="N55" s="436" t="s"/>
      <x:c r="O55" s="436" t="s"/>
      <x:c r="P55" s="436" t="s"/>
    </x:row>
    <x:row r="56" spans="1:18" customFormat="1" ht="24.95" customHeight="1" x14ac:dyDescent="0.35">
      <x:c r="A56" s="0" t="s">
        <x:v>25</x:v>
      </x:c>
      <x:c r="B56" s="241" t="s">
        <x:v>15</x:v>
      </x:c>
      <x:c r="C56" s="241" t="s">
        <x:v>23</x:v>
      </x:c>
      <x:c r="D56" s="241" t="s">
        <x:v>23</x:v>
      </x:c>
      <x:c r="E56" s="435" t="s"/>
      <x:c r="F56" s="241" t="s">
        <x:v>15</x:v>
      </x:c>
      <x:c r="G56" s="241" t="s">
        <x:v>24</x:v>
      </x:c>
      <x:c r="H56" s="241" t="s">
        <x:v>18</x:v>
      </x:c>
      <x:c r="J56" s="241" t="s">
        <x:v>15</x:v>
      </x:c>
      <x:c r="K56" s="241" t="s">
        <x:v>26</x:v>
      </x:c>
      <x:c r="L56" s="241" t="s">
        <x:v>27</x:v>
      </x:c>
      <x:c r="M56" s="435" t="s"/>
      <x:c r="N56" s="241" t="s">
        <x:v>15</x:v>
      </x:c>
      <x:c r="O56" s="241" t="s">
        <x:v>24</x:v>
      </x:c>
      <x:c r="P56" s="241" t="s">
        <x:v>18</x:v>
      </x:c>
    </x:row>
    <x:row r="57" spans="1:18" x14ac:dyDescent="0.35">
      <x:c r="E57" s="242" t="s"/>
      <x:c r="J57" s="438" t="s"/>
      <x:c r="K57" s="438" t="s"/>
      <x:c r="L57" s="438" t="s"/>
      <x:c r="M57" s="242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1" t="s">
        <x:v>15</x:v>
      </x:c>
      <x:c r="C63" s="241" t="s">
        <x:v>16</x:v>
      </x:c>
      <x:c r="D63" s="241" t="s">
        <x:v>16</x:v>
      </x:c>
      <x:c r="E63" s="241" t="s">
        <x:v>16</x:v>
      </x:c>
      <x:c r="F63" s="241" t="s">
        <x:v>15</x:v>
      </x:c>
      <x:c r="G63" s="241" t="s">
        <x:v>17</x:v>
      </x:c>
      <x:c r="H63" s="241" t="s">
        <x:v>18</x:v>
      </x:c>
      <x:c r="I63" s="241" t="s">
        <x:v>17</x:v>
      </x:c>
      <x:c r="J63" s="241" t="s">
        <x:v>15</x:v>
      </x:c>
      <x:c r="K63" s="241" t="s">
        <x:v>16</x:v>
      </x:c>
      <x:c r="L63" s="241" t="s">
        <x:v>16</x:v>
      </x:c>
      <x:c r="M63" s="241" t="s">
        <x:v>16</x:v>
      </x:c>
      <x:c r="N63" s="241" t="s">
        <x:v>15</x:v>
      </x:c>
      <x:c r="O63" s="241" t="s">
        <x:v>17</x:v>
      </x:c>
      <x:c r="P63" s="241" t="s">
        <x:v>18</x:v>
      </x:c>
      <x:c r="Q63" s="241" t="s">
        <x:v>17</x:v>
      </x:c>
    </x:row>
    <x:row r="64" spans="1:18" customFormat="1" ht="24.95" customHeight="1" x14ac:dyDescent="0.35">
      <x:c r="B64" s="436" t="s"/>
      <x:c r="C64" s="436" t="s"/>
      <x:c r="D64" s="436" t="s"/>
      <x:c r="E64" s="436" t="s"/>
      <x:c r="F64" s="436" t="s"/>
      <x:c r="G64" s="436" t="s"/>
      <x:c r="H64" s="436" t="s"/>
      <x:c r="I64" s="436" t="s"/>
      <x:c r="J64" s="436" t="s"/>
      <x:c r="K64" s="436" t="s"/>
      <x:c r="L64" s="436" t="s"/>
      <x:c r="M64" s="436" t="s"/>
      <x:c r="N64" s="436" t="s"/>
      <x:c r="O64" s="436" t="s"/>
      <x:c r="P64" s="436" t="s"/>
      <x:c r="Q64" s="436" t="s"/>
    </x:row>
    <x:row r="65" spans="1:18" customFormat="1" ht="24.95" customHeight="1" x14ac:dyDescent="0.35">
      <x:c r="A65" s="0" t="s">
        <x:v>19</x:v>
      </x:c>
      <x:c r="B65" s="241" t="s">
        <x:v>15</x:v>
      </x:c>
      <x:c r="C65" s="241" t="s">
        <x:v>20</x:v>
      </x:c>
      <x:c r="D65" s="241" t="s">
        <x:v>20</x:v>
      </x:c>
      <x:c r="E65" s="241" t="s">
        <x:v>20</x:v>
      </x:c>
      <x:c r="F65" s="241" t="s">
        <x:v>15</x:v>
      </x:c>
      <x:c r="G65" s="241" t="s">
        <x:v>21</x:v>
      </x:c>
      <x:c r="H65" s="241" t="s">
        <x:v>18</x:v>
      </x:c>
      <x:c r="I65" s="241" t="s">
        <x:v>21</x:v>
      </x:c>
      <x:c r="J65" s="241" t="s">
        <x:v>15</x:v>
      </x:c>
      <x:c r="K65" s="241" t="s">
        <x:v>20</x:v>
      </x:c>
      <x:c r="L65" s="241" t="s">
        <x:v>20</x:v>
      </x:c>
      <x:c r="M65" s="241" t="s">
        <x:v>20</x:v>
      </x:c>
      <x:c r="N65" s="241" t="s">
        <x:v>15</x:v>
      </x:c>
      <x:c r="O65" s="241" t="s">
        <x:v>21</x:v>
      </x:c>
      <x:c r="P65" s="241" t="s">
        <x:v>18</x:v>
      </x:c>
      <x:c r="Q65" s="241" t="s">
        <x:v>21</x:v>
      </x:c>
    </x:row>
    <x:row r="66" spans="1:18" customFormat="1" ht="24.95" customHeight="1" x14ac:dyDescent="0.35">
      <x:c r="B66" s="436" t="s"/>
      <x:c r="C66" s="436" t="s"/>
      <x:c r="D66" s="436" t="s"/>
      <x:c r="E66" s="436" t="s"/>
      <x:c r="F66" s="436" t="s"/>
      <x:c r="G66" s="436" t="s"/>
      <x:c r="H66" s="436" t="s"/>
      <x:c r="I66" s="436" t="s"/>
      <x:c r="J66" s="436" t="s"/>
      <x:c r="K66" s="436" t="s"/>
      <x:c r="L66" s="436" t="s"/>
      <x:c r="M66" s="436" t="s"/>
      <x:c r="N66" s="436" t="s"/>
      <x:c r="O66" s="436" t="s"/>
      <x:c r="P66" s="436" t="s"/>
      <x:c r="Q66" s="436" t="s"/>
    </x:row>
    <x:row r="67" spans="1:18" customFormat="1" ht="24.95" customHeight="1" x14ac:dyDescent="0.35">
      <x:c r="A67" s="0" t="s">
        <x:v>22</x:v>
      </x:c>
      <x:c r="B67" s="241" t="s">
        <x:v>15</x:v>
      </x:c>
      <x:c r="C67" s="241" t="s">
        <x:v>23</x:v>
      </x:c>
      <x:c r="D67" s="241" t="s">
        <x:v>23</x:v>
      </x:c>
      <x:c r="E67" s="241" t="s">
        <x:v>23</x:v>
      </x:c>
      <x:c r="F67" s="241" t="s">
        <x:v>15</x:v>
      </x:c>
      <x:c r="G67" s="241" t="s">
        <x:v>24</x:v>
      </x:c>
      <x:c r="H67" s="241" t="s">
        <x:v>18</x:v>
      </x:c>
      <x:c r="I67" s="241" t="s">
        <x:v>24</x:v>
      </x:c>
      <x:c r="J67" s="241" t="s">
        <x:v>15</x:v>
      </x:c>
      <x:c r="K67" s="241" t="s">
        <x:v>23</x:v>
      </x:c>
      <x:c r="L67" s="241" t="s">
        <x:v>23</x:v>
      </x:c>
      <x:c r="M67" s="241" t="s">
        <x:v>23</x:v>
      </x:c>
      <x:c r="N67" s="241" t="s">
        <x:v>15</x:v>
      </x:c>
      <x:c r="O67" s="241" t="s">
        <x:v>24</x:v>
      </x:c>
      <x:c r="P67" s="241" t="s">
        <x:v>18</x:v>
      </x:c>
      <x:c r="Q67" s="241" t="s">
        <x:v>24</x:v>
      </x:c>
    </x:row>
    <x:row r="68" spans="1:18" customFormat="1" ht="24.95" customHeight="1" x14ac:dyDescent="0.35">
      <x:c r="B68" s="436" t="s"/>
      <x:c r="C68" s="436" t="s"/>
      <x:c r="D68" s="436" t="s"/>
      <x:c r="E68" s="436" t="s"/>
      <x:c r="F68" s="436" t="s"/>
      <x:c r="G68" s="436" t="s"/>
      <x:c r="H68" s="436" t="s"/>
      <x:c r="I68" s="436" t="s"/>
      <x:c r="J68" s="436" t="s"/>
      <x:c r="K68" s="436" t="s"/>
      <x:c r="L68" s="436" t="s"/>
      <x:c r="M68" s="436" t="s"/>
      <x:c r="N68" s="436" t="s"/>
      <x:c r="O68" s="436" t="s"/>
      <x:c r="P68" s="436" t="s"/>
      <x:c r="Q68" s="436" t="s"/>
    </x:row>
    <x:row r="69" spans="1:18" customFormat="1" ht="24.95" customHeight="1" x14ac:dyDescent="0.35">
      <x:c r="A69" s="0" t="s">
        <x:v>25</x:v>
      </x:c>
      <x:c r="B69" s="241" t="s">
        <x:v>15</x:v>
      </x:c>
      <x:c r="C69" s="241" t="s">
        <x:v>23</x:v>
      </x:c>
      <x:c r="D69" s="241" t="s">
        <x:v>23</x:v>
      </x:c>
      <x:c r="E69" s="241" t="s">
        <x:v>23</x:v>
      </x:c>
      <x:c r="F69" s="241" t="s">
        <x:v>15</x:v>
      </x:c>
      <x:c r="G69" s="241" t="s">
        <x:v>24</x:v>
      </x:c>
      <x:c r="H69" s="241" t="s">
        <x:v>18</x:v>
      </x:c>
      <x:c r="I69" s="241" t="s">
        <x:v>24</x:v>
      </x:c>
      <x:c r="J69" s="241" t="s">
        <x:v>15</x:v>
      </x:c>
      <x:c r="K69" s="241" t="s">
        <x:v>26</x:v>
      </x:c>
      <x:c r="L69" s="241" t="s">
        <x:v>27</x:v>
      </x:c>
      <x:c r="M69" s="241" t="s">
        <x:v>26</x:v>
      </x:c>
      <x:c r="N69" s="241" t="s">
        <x:v>15</x:v>
      </x:c>
      <x:c r="O69" s="241" t="s">
        <x:v>24</x:v>
      </x:c>
      <x:c r="P69" s="241" t="s">
        <x:v>18</x:v>
      </x:c>
      <x:c r="Q69" s="241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3" t="s">
        <x:v>39</x:v>
      </x:c>
      <x:c r="B74" s="243" t="s">
        <x:v>11</x:v>
      </x:c>
      <x:c r="C74" s="243" t="s">
        <x:v>12</x:v>
      </x:c>
      <x:c r="D74" s="243" t="s">
        <x:v>13</x:v>
      </x:c>
      <x:c r="E74" s="243" t="s">
        <x:v>31</x:v>
      </x:c>
      <x:c r="F74" s="243" t="s">
        <x:v>40</x:v>
      </x:c>
    </x:row>
    <x:row r="75" spans="1:18" x14ac:dyDescent="0.35">
      <x:c r="A75" s="239" t="s">
        <x:v>41</x:v>
      </x:c>
      <x:c r="B75" s="239" t="s">
        <x:v>42</x:v>
      </x:c>
      <x:c r="C75" s="239" t="s">
        <x:v>43</x:v>
      </x:c>
      <x:c r="D75" s="239" t="s">
        <x:v>43</x:v>
      </x:c>
      <x:c r="E75" s="239" t="s">
        <x:v>44</x:v>
      </x:c>
      <x:c r="F75" s="239" t="s">
        <x:v>45</x:v>
      </x:c>
    </x:row>
    <x:row r="76" spans="1:18" x14ac:dyDescent="0.35">
      <x:c r="A76" s="239" t="s">
        <x:v>46</x:v>
      </x:c>
      <x:c r="B76" s="239" t="s">
        <x:v>42</x:v>
      </x:c>
      <x:c r="C76" s="239" t="s">
        <x:v>47</x:v>
      </x:c>
      <x:c r="D76" s="239" t="s">
        <x:v>48</x:v>
      </x:c>
      <x:c r="E76" s="239" t="s">
        <x:v>49</x:v>
      </x:c>
      <x:c r="F76" s="239" t="s">
        <x:v>45</x:v>
      </x:c>
    </x:row>
    <x:row r="77" spans="1:18" x14ac:dyDescent="0.35">
      <x:c r="A77" s="239" t="s">
        <x:v>50</x:v>
      </x:c>
      <x:c r="B77" s="239" t="s">
        <x:v>42</x:v>
      </x:c>
      <x:c r="C77" s="239" t="s">
        <x:v>47</x:v>
      </x:c>
      <x:c r="D77" s="239" t="s">
        <x:v>48</x:v>
      </x:c>
      <x:c r="E77" s="239" t="s">
        <x:v>49</x:v>
      </x:c>
      <x:c r="F77" s="239" t="s">
        <x:v>45</x:v>
      </x:c>
    </x:row>
    <x:row r="78" spans="1:18" customFormat="1" ht="26.25" customHeight="1" x14ac:dyDescent="0.35">
      <x:c r="A78" s="239" t="s"/>
      <x:c r="B78" s="239" t="s"/>
      <x:c r="C78" s="239" t="s"/>
      <x:c r="D78" s="239" t="s"/>
      <x:c r="E78" s="239" t="s"/>
      <x:c r="F78" s="241" t="s">
        <x:v>51</x:v>
      </x:c>
    </x:row>
    <x:row r="79" spans="1:18" customFormat="1" ht="26.25" customHeight="1" x14ac:dyDescent="0.35">
      <x:c r="F79" s="242" t="s"/>
    </x:row>
    <x:row r="80" spans="1:18" customFormat="1" ht="26.25" customHeight="1" x14ac:dyDescent="0.35">
      <x:c r="F80" s="242" t="s"/>
    </x:row>
    <x:row r="82" spans="1:18" s="213" customFormat="1" ht="26.25" customHeight="1" x14ac:dyDescent="0.4">
      <x:c r="A82" s="244" t="s">
        <x:v>52</x:v>
      </x:c>
      <x:c r="B82" s="243" t="s">
        <x:v>11</x:v>
      </x:c>
      <x:c r="C82" s="243" t="s">
        <x:v>12</x:v>
      </x:c>
      <x:c r="D82" s="243" t="s">
        <x:v>13</x:v>
      </x:c>
      <x:c r="E82" s="243" t="s">
        <x:v>31</x:v>
      </x:c>
      <x:c r="F82" s="243" t="s">
        <x:v>40</x:v>
      </x:c>
    </x:row>
    <x:row r="83" spans="1:18" x14ac:dyDescent="0.35">
      <x:c r="A83" s="239" t="s">
        <x:v>41</x:v>
      </x:c>
      <x:c r="B83" s="239" t="s">
        <x:v>42</x:v>
      </x:c>
      <x:c r="C83" s="239" t="s">
        <x:v>43</x:v>
      </x:c>
      <x:c r="D83" s="239" t="s">
        <x:v>43</x:v>
      </x:c>
      <x:c r="E83" s="239" t="s">
        <x:v>44</x:v>
      </x:c>
      <x:c r="F83" s="239" t="s">
        <x:v>45</x:v>
      </x:c>
    </x:row>
    <x:row r="84" spans="1:18" x14ac:dyDescent="0.35">
      <x:c r="A84" s="239" t="s">
        <x:v>46</x:v>
      </x:c>
      <x:c r="B84" s="239" t="s">
        <x:v>42</x:v>
      </x:c>
      <x:c r="C84" s="239" t="s">
        <x:v>47</x:v>
      </x:c>
      <x:c r="D84" s="239" t="s">
        <x:v>53</x:v>
      </x:c>
      <x:c r="E84" s="239" t="s">
        <x:v>49</x:v>
      </x:c>
      <x:c r="F84" s="239" t="s">
        <x:v>45</x:v>
      </x:c>
    </x:row>
    <x:row r="85" spans="1:18" customFormat="1" ht="26.25" customHeight="1" x14ac:dyDescent="0.35">
      <x:c r="A85" s="239" t="s"/>
      <x:c r="B85" s="239" t="s"/>
      <x:c r="C85" s="239" t="s"/>
      <x:c r="D85" s="239" t="s"/>
      <x:c r="E85" s="239" t="s"/>
      <x:c r="F85" s="241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showRuler="0" topLeftCell="A2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78" t="n">
        <x:v>8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78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01">
        <x:v>45115</x:v>
      </x:c>
      <x:c r="D3" s="301" t="s"/>
      <x:c r="E3" s="279" t="s"/>
      <x:c r="F3" s="279" t="s"/>
      <x:c r="H3" s="13" t="s"/>
      <x:c r="I3" s="14" t="s">
        <x:v>62</x:v>
      </x:c>
      <x:c r="J3" s="15" t="s"/>
      <x:c r="K3" s="16" t="s"/>
      <x:c r="L3" s="278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00" t="s">
        <x:v>65</x:v>
      </x:c>
      <x:c r="D4" s="300" t="s"/>
      <x:c r="E4" s="300" t="s"/>
      <x:c r="F4" s="300" t="s"/>
      <x:c r="H4" s="13" t="s"/>
      <x:c r="I4" s="14" t="s">
        <x:v>66</x:v>
      </x:c>
      <x:c r="J4" s="17" t="s"/>
      <x:c r="K4" s="16" t="s"/>
      <x:c r="L4" s="278" t="s">
        <x:v>67</x:v>
      </x:c>
    </x:row>
    <x:row r="5" spans="1:21" customFormat="1" ht="15.75" customHeight="1" thickBot="1" x14ac:dyDescent="0.35">
      <x:c r="A5" s="11" t="s">
        <x:v>68</x:v>
      </x:c>
      <x:c r="B5" s="11" t="s"/>
      <x:c r="C5" s="300" t="s">
        <x:v>69</x:v>
      </x:c>
      <x:c r="D5" s="300" t="s"/>
      <x:c r="E5" s="300" t="s"/>
      <x:c r="F5" s="300" t="s"/>
      <x:c r="K5" s="30" t="s"/>
    </x:row>
    <x:row r="6" spans="1:21" customFormat="1" ht="17.2" customHeight="1" thickBot="1" x14ac:dyDescent="0.35">
      <x:c r="A6" s="11" t="s">
        <x:v>70</x:v>
      </x:c>
      <x:c r="B6" s="11" t="s"/>
      <x:c r="C6" s="280" t="s">
        <x:v>71</x:v>
      </x:c>
      <x:c r="D6" s="280" t="s"/>
      <x:c r="E6" s="280" t="s"/>
      <x:c r="F6" s="280" t="s"/>
      <x:c r="J6" s="22" t="s">
        <x:v>72</x:v>
      </x:c>
      <x:c r="K6" s="31" t="s"/>
      <x:c r="L6" s="281" t="s">
        <x:v>73</x:v>
      </x:c>
    </x:row>
    <x:row r="7" spans="1:21" customFormat="1" ht="17.2" customHeight="1" x14ac:dyDescent="0.3">
      <x:c r="A7" s="2" t="s">
        <x:v>74</x:v>
      </x:c>
      <x:c r="B7" s="2" t="s"/>
      <x:c r="C7" s="300" t="s">
        <x:v>75</x:v>
      </x:c>
      <x:c r="D7" s="300" t="s"/>
      <x:c r="E7" s="300" t="s"/>
      <x:c r="F7" s="300" t="s"/>
      <x:c r="K7" s="30" t="s"/>
    </x:row>
    <x:row r="8" spans="1:21" customFormat="1" ht="17.2" customHeight="1" x14ac:dyDescent="0.3">
      <x:c r="A8" s="11" t="s">
        <x:v>76</x:v>
      </x:c>
      <x:c r="B8" s="11" t="s"/>
      <x:c r="C8" s="300" t="s">
        <x:v>77</x:v>
      </x:c>
      <x:c r="D8" s="300" t="s"/>
      <x:c r="E8" s="300" t="s"/>
      <x:c r="F8" s="300" t="s"/>
      <x:c r="K8" s="30" t="s"/>
    </x:row>
    <x:row r="9" spans="1:21" customFormat="1" ht="17.2" customHeight="1" x14ac:dyDescent="0.3">
      <x:c r="A9" s="11" t="s">
        <x:v>78</x:v>
      </x:c>
      <x:c r="B9" s="11" t="s"/>
      <x:c r="C9" s="300" t="s">
        <x:v>79</x:v>
      </x:c>
      <x:c r="D9" s="300" t="s"/>
      <x:c r="E9" s="300" t="s"/>
      <x:c r="F9" s="300" t="s"/>
      <x:c r="K9" s="30" t="s"/>
    </x:row>
    <x:row r="10" spans="1:21" customFormat="1" ht="17.2" customHeight="1" thickBot="1" x14ac:dyDescent="0.35">
      <x:c r="C10" s="282" t="s"/>
      <x:c r="D10" s="282" t="s"/>
      <x:c r="E10" s="282" t="s"/>
      <x:c r="F10" s="282" t="s"/>
      <x:c r="K10" s="30" t="s"/>
    </x:row>
    <x:row r="11" spans="1:21" customFormat="1" ht="17.2" customHeight="1" thickBot="1" x14ac:dyDescent="0.35">
      <x:c r="C11" s="282" t="s"/>
      <x:c r="D11" s="282" t="s"/>
      <x:c r="E11" s="282" t="s"/>
      <x:c r="F11" s="282" t="s"/>
      <x:c r="H11" s="302" t="s">
        <x:v>80</x:v>
      </x:c>
      <x:c r="I11" s="303" t="s"/>
      <x:c r="J11" s="304" t="s">
        <x:v>81</x:v>
      </x:c>
      <x:c r="K11" s="305" t="s"/>
      <x:c r="L11" s="306" t="s"/>
    </x:row>
    <x:row r="12" spans="1:21" customFormat="1" ht="34.5" customHeight="1" x14ac:dyDescent="0.3">
      <x:c r="A12" s="246" t="s">
        <x:v>82</x:v>
      </x:c>
      <x:c r="B12" s="311" t="s">
        <x:v>83</x:v>
      </x:c>
      <x:c r="C12" s="312" t="s"/>
      <x:c r="D12" s="312" t="s"/>
      <x:c r="E12" s="312" t="s"/>
      <x:c r="F12" s="312" t="s"/>
      <x:c r="G12" s="313" t="s"/>
      <x:c r="H12" s="439" t="s"/>
      <x:c r="I12" s="440" t="s"/>
      <x:c r="J12" s="326" t="s">
        <x:v>84</x:v>
      </x:c>
      <x:c r="K12" s="441">
        <x:f>SUM(B17:G17)/6</x:f>
      </x:c>
      <x:c r="L12" s="332">
        <x:f>ROUND(K12*0.6,3)</x:f>
      </x:c>
    </x:row>
    <x:row r="13" spans="1:21" customFormat="1" ht="31.5" customHeight="1" x14ac:dyDescent="0.3">
      <x:c r="A13" s="308" t="s"/>
      <x:c r="B13" s="314" t="s"/>
      <x:c r="C13" s="315" t="s"/>
      <x:c r="D13" s="315" t="s"/>
      <x:c r="E13" s="315" t="s"/>
      <x:c r="F13" s="315" t="s"/>
      <x:c r="G13" s="316" t="s"/>
      <x:c r="H13" s="442" t="s"/>
      <x:c r="I13" s="443" t="s"/>
      <x:c r="J13" s="327" t="s"/>
      <x:c r="K13" s="444" t="s"/>
      <x:c r="L13" s="333" t="s"/>
    </x:row>
    <x:row r="14" spans="1:21" customFormat="1" ht="38.25" customHeight="1" x14ac:dyDescent="0.3">
      <x:c r="A14" s="308" t="s"/>
      <x:c r="B14" s="314" t="s"/>
      <x:c r="C14" s="315" t="s"/>
      <x:c r="D14" s="315" t="s"/>
      <x:c r="E14" s="315" t="s"/>
      <x:c r="F14" s="315" t="s"/>
      <x:c r="G14" s="316" t="s"/>
      <x:c r="H14" s="442" t="s"/>
      <x:c r="I14" s="443" t="s"/>
      <x:c r="J14" s="327" t="s"/>
      <x:c r="K14" s="444" t="s"/>
      <x:c r="L14" s="333" t="s"/>
    </x:row>
    <x:row r="15" spans="1:21" customFormat="1" ht="70.5" customHeight="1" thickBot="1" x14ac:dyDescent="0.35">
      <x:c r="A15" s="308" t="s"/>
      <x:c r="B15" s="317" t="s"/>
      <x:c r="C15" s="318" t="s"/>
      <x:c r="D15" s="318" t="s"/>
      <x:c r="E15" s="318" t="s"/>
      <x:c r="F15" s="318" t="s"/>
      <x:c r="G15" s="319" t="s"/>
      <x:c r="H15" s="442" t="s"/>
      <x:c r="I15" s="443" t="s"/>
      <x:c r="J15" s="327" t="s"/>
      <x:c r="K15" s="444" t="s"/>
      <x:c r="L15" s="333" t="s"/>
    </x:row>
    <x:row r="16" spans="1:21" customFormat="1" ht="29" customHeight="1" thickBot="1" x14ac:dyDescent="0.4">
      <x:c r="A16" s="309" t="s"/>
      <x:c r="B16" s="285" t="s">
        <x:v>85</x:v>
      </x:c>
      <x:c r="C16" s="285" t="s">
        <x:v>86</x:v>
      </x:c>
      <x:c r="D16" s="285" t="s">
        <x:v>87</x:v>
      </x:c>
      <x:c r="E16" s="285" t="s">
        <x:v>88</x:v>
      </x:c>
      <x:c r="F16" s="285" t="s">
        <x:v>89</x:v>
      </x:c>
      <x:c r="G16" s="445" t="s">
        <x:v>90</x:v>
      </x:c>
      <x:c r="H16" s="442" t="s"/>
      <x:c r="I16" s="443" t="s"/>
      <x:c r="J16" s="327" t="s"/>
      <x:c r="K16" s="444" t="s"/>
      <x:c r="L16" s="333" t="s"/>
    </x:row>
    <x:row r="17" spans="1:21" s="0" customFormat="1" ht="30" customHeight="1" thickBot="1" x14ac:dyDescent="0.35">
      <x:c r="A17" s="310" t="s"/>
      <x:c r="B17" s="446" t="s"/>
      <x:c r="C17" s="447" t="n">
        <x:v>0</x:v>
      </x:c>
      <x:c r="D17" s="447" t="s"/>
      <x:c r="E17" s="447" t="s"/>
      <x:c r="F17" s="447" t="s"/>
      <x:c r="G17" s="448" t="s"/>
      <x:c r="H17" s="449" t="s"/>
      <x:c r="I17" s="450" t="s"/>
      <x:c r="J17" s="328" t="s"/>
      <x:c r="K17" s="451" t="s"/>
      <x:c r="L17" s="334" t="s"/>
      <x:c r="M17" s="0" t="s"/>
      <x:c r="U17" s="0" t="s"/>
    </x:row>
    <x:row r="18" spans="1:21" customFormat="1" ht="47.25" customHeight="1" x14ac:dyDescent="0.3">
      <x:c r="A18" s="337" t="s">
        <x:v>91</x:v>
      </x:c>
      <x:c r="B18" s="452" t="s">
        <x:v>92</x:v>
      </x:c>
      <x:c r="C18" s="452" t="s"/>
      <x:c r="D18" s="452" t="s"/>
      <x:c r="E18" s="452" t="s"/>
      <x:c r="F18" s="452" t="s"/>
      <x:c r="G18" s="452" t="s"/>
      <x:c r="H18" s="453" t="s"/>
      <x:c r="I18" s="138" t="s"/>
      <x:c r="J18" s="349" t="s">
        <x:v>93</x:v>
      </x:c>
      <x:c r="K18" s="454" t="n">
        <x:v>0</x:v>
      </x:c>
      <x:c r="L18" s="332">
        <x:f>IF(K18-K21 &gt;=0, (ROUND((K18-K21)*0.25,3)),0.00000000001)</x:f>
      </x:c>
    </x:row>
    <x:row r="19" spans="1:21" customFormat="1" ht="18.75" customHeight="1" x14ac:dyDescent="0.3">
      <x:c r="A19" s="338" t="s"/>
      <x:c r="B19" s="455" t="s"/>
      <x:c r="C19" s="455" t="s"/>
      <x:c r="D19" s="455" t="s"/>
      <x:c r="E19" s="455" t="s"/>
      <x:c r="F19" s="455" t="s"/>
      <x:c r="G19" s="455" t="s"/>
      <x:c r="H19" s="456" t="s"/>
      <x:c r="I19" s="457" t="s"/>
      <x:c r="J19" s="350" t="s"/>
      <x:c r="K19" s="458" t="s"/>
      <x:c r="L19" s="333" t="s"/>
    </x:row>
    <x:row r="20" spans="1:21" customFormat="1" ht="13.5" customHeight="1" thickBot="1" x14ac:dyDescent="0.35">
      <x:c r="A20" s="338" t="s"/>
      <x:c r="B20" s="459" t="s"/>
      <x:c r="C20" s="459" t="s"/>
      <x:c r="D20" s="459" t="s"/>
      <x:c r="E20" s="459" t="s"/>
      <x:c r="F20" s="459" t="s"/>
      <x:c r="G20" s="455" t="s"/>
      <x:c r="H20" s="456" t="s"/>
      <x:c r="I20" s="457" t="s"/>
      <x:c r="J20" s="350" t="s"/>
      <x:c r="K20" s="458" t="s"/>
      <x:c r="L20" s="333" t="s"/>
    </x:row>
    <x:row r="21" spans="1:21" customFormat="1" ht="28.25" customHeight="1" thickBot="1" x14ac:dyDescent="0.35">
      <x:c r="A21" s="339" t="s"/>
      <x:c r="B21" s="460" t="s">
        <x:v>94</x:v>
      </x:c>
      <x:c r="C21" s="461" t="n">
        <x:v>0</x:v>
      </x:c>
      <x:c r="D21" s="461" t="s"/>
      <x:c r="E21" s="461" t="s"/>
      <x:c r="F21" s="461" t="s"/>
      <x:c r="G21" s="461" t="s"/>
      <x:c r="H21" s="351" t="s"/>
      <x:c r="I21" s="462" t="s"/>
      <x:c r="J21" s="351" t="s"/>
      <x:c r="K21" s="463">
        <x:f>SUM(C21:G21)</x:f>
      </x:c>
      <x:c r="L21" s="354" t="s"/>
    </x:row>
    <x:row r="22" spans="1:21" customFormat="1" ht="87.5" customHeight="1" thickBot="1" x14ac:dyDescent="0.35">
      <x:c r="A22" s="337" t="s">
        <x:v>95</x:v>
      </x:c>
      <x:c r="B22" s="452" t="s">
        <x:v>96</x:v>
      </x:c>
      <x:c r="C22" s="355" t="s"/>
      <x:c r="D22" s="355" t="s"/>
      <x:c r="E22" s="355" t="s"/>
      <x:c r="F22" s="355" t="s"/>
      <x:c r="G22" s="356" t="s"/>
      <x:c r="H22" s="357" t="s"/>
      <x:c r="I22" s="358" t="s"/>
      <x:c r="J22" s="327" t="s">
        <x:v>97</x:v>
      </x:c>
      <x:c r="K22" s="464" t="n">
        <x:v>0</x:v>
      </x:c>
      <x:c r="L22" s="333">
        <x:f>IF((K22-K23)&gt;=0,(ROUND((K22-K23)*0.15,3)),0.000000001)</x:f>
      </x:c>
    </x:row>
    <x:row r="23" spans="1:21" customFormat="1" ht="28.25" customHeight="1" thickBot="1" x14ac:dyDescent="0.35">
      <x:c r="A23" s="339" t="s"/>
      <x:c r="B23" s="465" t="s">
        <x:v>94</x:v>
      </x:c>
      <x:c r="C23" s="461" t="n">
        <x:v>0</x:v>
      </x:c>
      <x:c r="D23" s="461" t="n">
        <x:v>0</x:v>
      </x:c>
      <x:c r="E23" s="461" t="n">
        <x:v>0</x:v>
      </x:c>
      <x:c r="F23" s="461" t="s"/>
      <x:c r="G23" s="461" t="s"/>
      <x:c r="H23" s="359" t="s"/>
      <x:c r="I23" s="360" t="s"/>
      <x:c r="J23" s="361" t="s"/>
      <x:c r="K23" s="463">
        <x:f>SUM(C23:G23)</x:f>
      </x:c>
      <x:c r="L23" s="354" t="s"/>
    </x:row>
    <x:row r="24" spans="1:21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</x:row>
    <x:row r="25" spans="1:21" customFormat="1" ht="30" customHeight="1" thickBot="1" x14ac:dyDescent="0.35">
      <x:c r="I25" s="22" t="s">
        <x:v>58</x:v>
      </x:c>
      <x:c r="J25" s="23" t="s"/>
      <x:c r="K25" s="335">
        <x:f>SUM(L12:L22)</x:f>
      </x:c>
      <x:c r="L25" s="336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98</x:v>
      </x:c>
      <x:c r="B29" s="29" t="s"/>
      <x:c r="C29" s="295" t="s">
        <x:v>99</x:v>
      </x:c>
      <x:c r="D29" s="295" t="s"/>
      <x:c r="E29" s="295" t="s"/>
      <x:c r="H29" s="2" t="s">
        <x:v>100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workbookViewId="0">
      <x:selection activeCell="A2" sqref="A2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s="0" customFormat="1" ht="24" customHeight="1" thickBot="1" x14ac:dyDescent="0.4">
      <x:c r="A2" s="3" t="s">
        <x:v>101</x:v>
      </x:c>
      <x:c r="B2" s="0" t="s"/>
      <x:c r="C2" s="0" t="s"/>
      <x:c r="D2" s="0" t="s"/>
      <x:c r="E2" s="0" t="s"/>
      <x:c r="F2" s="0" t="s"/>
      <x:c r="G2" s="0" t="s"/>
      <x:c r="H2" s="13" t="s"/>
      <x:c r="I2" s="14" t="s">
        <x:v>56</x:v>
      </x:c>
      <x:c r="J2" s="15" t="s"/>
      <x:c r="K2" s="16" t="s"/>
      <x:c r="L2" s="16" t="s"/>
      <x:c r="M2" s="0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11" t="s"/>
      <x:c r="D7" s="11" t="s"/>
      <x:c r="E7" s="11" t="s"/>
      <x:c r="F7" s="11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56" t="s"/>
      <x:c r="D8" s="256" t="s"/>
      <x:c r="E8" s="256" t="s"/>
      <x:c r="F8" s="256" t="s"/>
    </x:row>
    <x:row r="9" spans="1:13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57.75" customHeight="1" x14ac:dyDescent="0.3"/>
    <x:row r="13" spans="1:13" customFormat="1" ht="16.5" hidden="1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226" t="s">
        <x:v>80</x:v>
      </x:c>
      <x:c r="F14" s="33" t="s"/>
      <x:c r="G14" s="33" t="s"/>
      <x:c r="H14" s="33" t="s"/>
      <x:c r="I14" s="11" t="s"/>
      <x:c r="J14" s="11" t="s"/>
      <x:c r="K14" s="34" t="s"/>
      <x:c r="L14" s="35" t="s">
        <x:v>103</x:v>
      </x:c>
    </x:row>
    <x:row r="15" spans="1:13" customFormat="1" ht="20.1" customHeight="1" x14ac:dyDescent="0.3">
      <x:c r="A15" s="220" t="s">
        <x:v>104</x:v>
      </x:c>
      <x:c r="B15" s="88" t="s"/>
      <x:c r="C15" s="106" t="s"/>
      <x:c r="D15" s="101" t="s"/>
      <x:c r="E15" s="227" t="s"/>
      <x:c r="F15" s="33" t="s"/>
      <x:c r="G15" s="33" t="s"/>
      <x:c r="H15" s="33" t="s"/>
      <x:c r="I15" s="33" t="s"/>
      <x:c r="J15" s="33" t="s"/>
      <x:c r="K15" s="364" t="s"/>
      <x:c r="L15" s="466" t="s"/>
    </x:row>
    <x:row r="16" spans="1:13" customFormat="1" ht="20.1" customHeight="1" x14ac:dyDescent="0.3">
      <x:c r="A16" s="220" t="s">
        <x:v>105</x:v>
      </x:c>
      <x:c r="B16" s="88" t="s"/>
      <x:c r="C16" s="106" t="s"/>
      <x:c r="D16" s="101" t="s"/>
      <x:c r="E16" s="227" t="s"/>
      <x:c r="F16" s="33" t="s"/>
      <x:c r="G16" s="33" t="s"/>
      <x:c r="H16" s="33" t="s"/>
      <x:c r="I16" s="33" t="s"/>
      <x:c r="J16" s="33" t="s"/>
      <x:c r="K16" s="364" t="s"/>
      <x:c r="L16" s="466" t="s"/>
    </x:row>
    <x:row r="17" spans="1:13" customFormat="1" ht="20.1" customHeight="1" x14ac:dyDescent="0.3">
      <x:c r="A17" s="218" t="s">
        <x:v>106</x:v>
      </x:c>
      <x:c r="B17" s="219" t="s"/>
      <x:c r="C17" s="106" t="s"/>
      <x:c r="D17" s="101" t="s"/>
      <x:c r="E17" s="227" t="s"/>
      <x:c r="F17" s="33" t="s"/>
      <x:c r="G17" s="33" t="s"/>
      <x:c r="H17" s="33" t="s"/>
      <x:c r="I17" s="33" t="s"/>
      <x:c r="J17" s="33" t="s"/>
      <x:c r="K17" s="364" t="s"/>
      <x:c r="L17" s="466" t="s"/>
    </x:row>
    <x:row r="18" spans="1:13" customFormat="1" ht="20.1" customHeight="1" x14ac:dyDescent="0.3">
      <x:c r="A18" s="220" t="s">
        <x:v>107</x:v>
      </x:c>
      <x:c r="B18" s="88" t="s"/>
      <x:c r="C18" s="106" t="s"/>
      <x:c r="D18" s="101" t="s"/>
      <x:c r="E18" s="227" t="s"/>
      <x:c r="F18" s="33" t="s"/>
      <x:c r="G18" s="33" t="s"/>
      <x:c r="H18" s="33" t="s"/>
      <x:c r="I18" s="33" t="s"/>
      <x:c r="J18" s="33" t="s"/>
      <x:c r="K18" s="364" t="s"/>
      <x:c r="L18" s="466" t="s"/>
    </x:row>
    <x:row r="19" spans="1:13" customFormat="1" ht="20.1" customHeight="1" x14ac:dyDescent="0.3">
      <x:c r="A19" s="220" t="s">
        <x:v>108</x:v>
      </x:c>
      <x:c r="B19" s="88" t="s"/>
      <x:c r="C19" s="88" t="s"/>
      <x:c r="D19" s="88" t="s"/>
      <x:c r="E19" s="366" t="s"/>
      <x:c r="F19" s="366" t="s"/>
      <x:c r="G19" s="366" t="s"/>
      <x:c r="H19" s="366" t="s"/>
      <x:c r="I19" s="366" t="s"/>
      <x:c r="J19" s="366" t="s"/>
      <x:c r="K19" s="36" t="s"/>
      <x:c r="L19" s="466" t="s"/>
    </x:row>
    <x:row r="20" spans="1:13" customFormat="1" ht="20.1" customHeight="1" x14ac:dyDescent="0.3">
      <x:c r="A20" s="54" t="s">
        <x:v>109</x:v>
      </x:c>
      <x:c r="B20" s="25" t="s"/>
      <x:c r="C20" s="25" t="s"/>
      <x:c r="D20" s="26" t="s"/>
      <x:c r="E20" s="227" t="s"/>
      <x:c r="F20" s="33" t="s"/>
      <x:c r="G20" s="33" t="s"/>
      <x:c r="H20" s="33" t="s"/>
      <x:c r="I20" s="33" t="s"/>
      <x:c r="J20" s="33" t="s"/>
      <x:c r="K20" s="364" t="s"/>
      <x:c r="L20" s="466" t="s"/>
    </x:row>
    <x:row r="21" spans="1:13" customFormat="1" ht="20.1" customHeight="1" x14ac:dyDescent="0.3">
      <x:c r="A21" s="54" t="s">
        <x:v>110</x:v>
      </x:c>
      <x:c r="B21" s="25" t="s"/>
      <x:c r="C21" s="25" t="s"/>
      <x:c r="D21" s="25" t="s"/>
      <x:c r="E21" s="55" t="s"/>
      <x:c r="F21" s="33" t="s"/>
      <x:c r="G21" s="33" t="s"/>
      <x:c r="H21" s="33" t="s"/>
      <x:c r="I21" s="33" t="s"/>
      <x:c r="J21" s="33" t="s"/>
      <x:c r="K21" s="364" t="s"/>
      <x:c r="L21" s="466" t="s"/>
    </x:row>
    <x:row r="22" spans="1:13" customFormat="1" ht="20.1" customHeight="1" x14ac:dyDescent="0.3">
      <x:c r="K22" s="37" t="s"/>
      <x:c r="L22" s="37" t="s"/>
    </x:row>
    <x:row r="23" spans="1:13" customFormat="1" ht="15.75" customHeight="1" x14ac:dyDescent="0.3">
      <x:c r="I23" s="38" t="s"/>
      <x:c r="J23" s="39" t="s"/>
      <x:c r="K23" s="38" t="s">
        <x:v>111</x:v>
      </x:c>
      <x:c r="L23" s="35">
        <x:f>SUM(L15:L21)</x:f>
      </x:c>
    </x:row>
    <x:row r="24" spans="1:13" customFormat="1" ht="18.75" customHeight="1" x14ac:dyDescent="0.3">
      <x:c r="K24" s="38" t="s">
        <x:v>112</x:v>
      </x:c>
      <x:c r="L24" s="39" t="s"/>
    </x:row>
    <x:row r="25" spans="1:13" customFormat="1" ht="18.75" customHeight="1" thickBot="1" x14ac:dyDescent="0.35">
      <x:c r="F25" s="40" t="s"/>
      <x:c r="I25" s="38" t="s"/>
      <x:c r="J25" s="41" t="s"/>
    </x:row>
    <x:row r="26" spans="1:13" s="179" customFormat="1" ht="21.75" customHeight="1" thickBot="1" x14ac:dyDescent="0.4">
      <x:c r="H26" s="203" t="s"/>
      <x:c r="I26" s="43" t="s">
        <x:v>113</x:v>
      </x:c>
      <x:c r="J26" s="204" t="s"/>
      <x:c r="K26" s="205" t="s"/>
      <x:c r="L26" s="46">
        <x:f>ROUND(L23/7,3)</x:f>
      </x:c>
      <x:c r="M26" s="207" t="s"/>
    </x:row>
    <x:row r="27" spans="1:13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2">
    <x:mergeCell ref="C5:F5"/>
    <x:mergeCell ref="C6:F6"/>
    <x:mergeCell ref="C8:F8"/>
    <x:mergeCell ref="C9:F9"/>
    <x:mergeCell ref="C10:F10"/>
    <x:mergeCell ref="F15:K15"/>
    <x:mergeCell ref="F16:K16"/>
    <x:mergeCell ref="F17:K17"/>
    <x:mergeCell ref="F18:K18"/>
    <x:mergeCell ref="E19:K19"/>
    <x:mergeCell ref="E20:K20"/>
    <x:mergeCell ref="G21:K21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115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80</x:v>
      </x:c>
      <x:c r="G14" s="33" t="s"/>
      <x:c r="H14" s="33" t="s"/>
      <x:c r="I14" s="33" t="s"/>
      <x:c r="J14" s="11" t="s"/>
      <x:c r="K14" s="34" t="s"/>
      <x:c r="L14" s="35" t="s">
        <x:v>103</x:v>
      </x:c>
    </x:row>
    <x:row r="15" spans="1:13" s="0" customFormat="1" ht="20.1" customHeight="1" x14ac:dyDescent="0.3">
      <x:c r="A15" s="220" t="s">
        <x:v>104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66" t="s"/>
      <x:c r="M15" s="0" t="s"/>
    </x:row>
    <x:row r="16" spans="1:13" customFormat="1" ht="20.1" customHeight="1" x14ac:dyDescent="0.3">
      <x:c r="A16" s="220" t="s">
        <x:v>105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66" t="s"/>
    </x:row>
    <x:row r="17" spans="1:13" customFormat="1" ht="20.1" customHeight="1" x14ac:dyDescent="0.3">
      <x:c r="A17" s="218" t="s">
        <x:v>106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66" t="s"/>
    </x:row>
    <x:row r="18" spans="1:13" customFormat="1" ht="20.1" customHeight="1" x14ac:dyDescent="0.3">
      <x:c r="A18" s="220" t="s">
        <x:v>116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66" t="s"/>
    </x:row>
    <x:row r="19" spans="1:13" customFormat="1" ht="20.1" customHeight="1" x14ac:dyDescent="0.3">
      <x:c r="A19" s="220" t="s">
        <x:v>117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66" t="s"/>
    </x:row>
    <x:row r="20" spans="1:13" customFormat="1" ht="20.1" customHeight="1" x14ac:dyDescent="0.3">
      <x:c r="A20" s="220" t="s">
        <x:v>118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66" t="s"/>
    </x:row>
    <x:row r="21" spans="1:13" customFormat="1" ht="20.1" customHeight="1" x14ac:dyDescent="0.3">
      <x:c r="A21" s="220" t="s">
        <x:v>107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66" t="s"/>
    </x:row>
    <x:row r="22" spans="1:13" customFormat="1" ht="20.1" customHeight="1" x14ac:dyDescent="0.3">
      <x:c r="A22" s="220" t="s">
        <x:v>119</x:v>
      </x:c>
      <x:c r="B22" s="88" t="s"/>
      <x:c r="C22" s="88" t="s"/>
      <x:c r="D22" s="88" t="s"/>
      <x:c r="E22" s="225" t="s"/>
      <x:c r="F22" s="33" t="s"/>
      <x:c r="G22" s="33" t="s"/>
      <x:c r="H22" s="33" t="s"/>
      <x:c r="I22" s="33" t="s"/>
      <x:c r="J22" s="11" t="s"/>
      <x:c r="K22" s="26" t="s"/>
      <x:c r="L22" s="466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111</x:v>
      </x:c>
      <x:c r="L24" s="35">
        <x:f>SUM(L15:L22)</x:f>
      </x:c>
    </x:row>
    <x:row r="25" spans="1:13" customFormat="1" ht="18.75" customHeight="1" x14ac:dyDescent="0.3">
      <x:c r="K25" s="38" t="s">
        <x:v>120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113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121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80</x:v>
      </x:c>
      <x:c r="F14" s="33" t="s"/>
      <x:c r="G14" s="33" t="s"/>
      <x:c r="H14" s="11" t="s"/>
      <x:c r="I14" s="33" t="s"/>
      <x:c r="J14" s="11" t="s"/>
      <x:c r="K14" s="34" t="s"/>
      <x:c r="L14" s="35" t="s">
        <x:v>103</x:v>
      </x:c>
    </x:row>
    <x:row r="15" spans="1:13" s="0" customFormat="1" ht="19.5" customHeight="1" x14ac:dyDescent="0.3">
      <x:c r="A15" s="220" t="s">
        <x:v>104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66" t="s"/>
      <x:c r="M15" s="0" t="s"/>
    </x:row>
    <x:row r="16" spans="1:13" customFormat="1" ht="19.5" customHeight="1" x14ac:dyDescent="0.3">
      <x:c r="A16" s="218" t="s">
        <x:v>106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66" t="s"/>
    </x:row>
    <x:row r="17" spans="1:13" customFormat="1" ht="19.5" customHeight="1" x14ac:dyDescent="0.3">
      <x:c r="A17" s="220" t="s">
        <x:v>116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66" t="s"/>
    </x:row>
    <x:row r="18" spans="1:13" customFormat="1" ht="19.5" customHeight="1" x14ac:dyDescent="0.3">
      <x:c r="A18" s="220" t="s">
        <x:v>117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66" t="s"/>
    </x:row>
    <x:row r="19" spans="1:13" customFormat="1" ht="19.5" customHeight="1" x14ac:dyDescent="0.3">
      <x:c r="A19" s="220" t="s">
        <x:v>118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66" t="s"/>
    </x:row>
    <x:row r="20" spans="1:13" customFormat="1" ht="19.5" customHeight="1" x14ac:dyDescent="0.3">
      <x:c r="A20" s="220" t="s">
        <x:v>107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66" t="s"/>
    </x:row>
    <x:row r="21" spans="1:13" customFormat="1" ht="19.5" customHeight="1" x14ac:dyDescent="0.3">
      <x:c r="A21" s="220" t="s">
        <x:v>122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66" t="s"/>
    </x:row>
    <x:row r="22" spans="1:13" customFormat="1" ht="19.5" customHeight="1" x14ac:dyDescent="0.3">
      <x:c r="A22" s="220" t="s">
        <x:v>123</x:v>
      </x:c>
      <x:c r="B22" s="219" t="s"/>
      <x:c r="C22" s="219" t="s"/>
      <x:c r="D22" s="223" t="s"/>
      <x:c r="E22" s="33" t="s"/>
      <x:c r="F22" s="33" t="s"/>
      <x:c r="G22" s="33" t="s"/>
      <x:c r="H22" s="11" t="s"/>
      <x:c r="I22" s="33" t="s"/>
      <x:c r="J22" s="11" t="s"/>
      <x:c r="K22" s="26" t="s"/>
      <x:c r="L22" s="466" t="s"/>
    </x:row>
    <x:row r="23" spans="1:13" customFormat="1" ht="20.1" customHeight="1" x14ac:dyDescent="0.3">
      <x:c r="A23" s="102" t="s">
        <x:v>124</x:v>
      </x:c>
      <x:c r="K23" s="37" t="s"/>
      <x:c r="L23" s="37" t="s"/>
    </x:row>
    <x:row r="24" spans="1:13" customFormat="1" ht="15.75" customHeight="1" x14ac:dyDescent="0.3">
      <x:c r="A24" s="102" t="s">
        <x:v>125</x:v>
      </x:c>
      <x:c r="I24" s="38" t="s"/>
      <x:c r="J24" s="39" t="s"/>
      <x:c r="K24" s="38" t="s">
        <x:v>111</x:v>
      </x:c>
      <x:c r="L24" s="35">
        <x:f>SUM(L15:L22)</x:f>
      </x:c>
    </x:row>
    <x:row r="25" spans="1:13" customFormat="1" ht="18.75" customHeight="1" x14ac:dyDescent="0.3">
      <x:c r="K25" s="38" t="s">
        <x:v>120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113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6" workbookViewId="0">
      <x:selection activeCell="E26" sqref="E2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20" width="9.132812" style="1" customWidth="1"/>
    <x:col min="21" max="21" width="9.132812" style="1" hidden="1" customWidth="1"/>
    <x:col min="22" max="16384" width="9.132812" style="1" customWidth="1"/>
  </x:cols>
  <x:sheetData>
    <x:row r="1" spans="1:21" customFormat="1" ht="6" customHeight="1" thickBot="1" x14ac:dyDescent="0.35">
      <x:c r="U1" s="1" t="s">
        <x:v>126</x:v>
      </x:c>
    </x:row>
    <x:row r="2" spans="1:21" customFormat="1" ht="22.5" customHeight="1" thickBot="1" x14ac:dyDescent="0.4">
      <x:c r="A2" s="299" t="s">
        <x:v>127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n">
        <x:v>8</x:v>
      </x:c>
    </x:row>
    <x:row r="3" spans="1:21" customFormat="1" ht="24" customHeight="1" thickBot="1" x14ac:dyDescent="0.35">
      <x:c r="A3" s="4" t="s">
        <x:v>128</x:v>
      </x:c>
      <x:c r="H3" s="13" t="s"/>
      <x:c r="I3" s="14" t="s">
        <x:v>59</x:v>
      </x:c>
      <x:c r="J3" s="15" t="s"/>
      <x:c r="K3" s="16" t="s"/>
      <x:c r="L3" s="16" t="s">
        <x:v>49</x:v>
      </x:c>
    </x:row>
    <x:row r="4" spans="1:21" customFormat="1" ht="24" customHeight="1" thickBot="1" x14ac:dyDescent="0.35">
      <x:c r="A4" s="2" t="s">
        <x:v>61</x:v>
      </x:c>
      <x:c r="B4" s="2" t="s"/>
      <x:c r="C4" s="254">
        <x:v>45115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21" customFormat="1" ht="24" customHeight="1" thickBot="1" x14ac:dyDescent="0.35">
      <x:c r="A5" s="11" t="s">
        <x:v>64</x:v>
      </x:c>
      <x:c r="B5" s="11" t="s"/>
      <x:c r="C5" s="256" t="s">
        <x:v>65</x:v>
      </x:c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>
        <x:v>67</x:v>
      </x:c>
    </x:row>
    <x:row r="6" spans="1:21" customFormat="1" ht="19.5" customHeight="1" thickBot="1" x14ac:dyDescent="0.35">
      <x:c r="A6" s="11" t="s">
        <x:v>68</x:v>
      </x:c>
      <x:c r="B6" s="11" t="s"/>
      <x:c r="C6" s="256" t="s">
        <x:v>69</x:v>
      </x:c>
      <x:c r="D6" s="256" t="s"/>
      <x:c r="E6" s="256" t="s"/>
      <x:c r="F6" s="256" t="s"/>
      <x:c r="K6" s="30" t="s"/>
    </x:row>
    <x:row r="7" spans="1:21" customFormat="1" ht="17.1" customHeight="1" thickBot="1" x14ac:dyDescent="0.35">
      <x:c r="A7" s="11" t="s">
        <x:v>70</x:v>
      </x:c>
      <x:c r="B7" s="11" t="s"/>
      <x:c r="C7" s="256" t="s">
        <x:v>71</x:v>
      </x:c>
      <x:c r="D7" s="256" t="s"/>
      <x:c r="E7" s="256" t="s"/>
      <x:c r="F7" s="256" t="s"/>
      <x:c r="J7" s="22" t="s">
        <x:v>72</x:v>
      </x:c>
      <x:c r="K7" s="31" t="s"/>
      <x:c r="L7" s="27" t="s">
        <x:v>73</x:v>
      </x:c>
    </x:row>
    <x:row r="8" spans="1:21" customFormat="1" ht="17.1" customHeight="1" x14ac:dyDescent="0.3">
      <x:c r="A8" s="2" t="s">
        <x:v>74</x:v>
      </x:c>
      <x:c r="B8" s="2" t="s"/>
      <x:c r="C8" s="29" t="s">
        <x:v>75</x:v>
      </x:c>
      <x:c r="D8" s="29" t="s"/>
      <x:c r="E8" s="29" t="s"/>
      <x:c r="F8" s="29" t="s"/>
    </x:row>
    <x:row r="9" spans="1:21" customFormat="1" ht="17.1" customHeight="1" x14ac:dyDescent="0.3">
      <x:c r="A9" s="11" t="s">
        <x:v>76</x:v>
      </x:c>
      <x:c r="B9" s="11" t="s"/>
      <x:c r="C9" s="256" t="s">
        <x:v>77</x:v>
      </x:c>
      <x:c r="D9" s="256" t="s"/>
      <x:c r="E9" s="256" t="s"/>
      <x:c r="F9" s="256" t="s"/>
    </x:row>
    <x:row r="10" spans="1:21" customFormat="1" ht="17.1" customHeight="1" x14ac:dyDescent="0.3">
      <x:c r="A10" s="11" t="s">
        <x:v>78</x:v>
      </x:c>
      <x:c r="B10" s="11" t="s"/>
      <x:c r="C10" s="256" t="s">
        <x:v>79</x:v>
      </x:c>
      <x:c r="D10" s="256" t="s"/>
      <x:c r="E10" s="256" t="s"/>
      <x:c r="F10" s="256" t="s"/>
    </x:row>
    <x:row r="11" spans="1:21" customFormat="1" ht="33.75" customHeight="1" x14ac:dyDescent="0.3"/>
    <x:row r="12" spans="1:21" customFormat="1" ht="17.1" customHeight="1" x14ac:dyDescent="0.3">
      <x:c r="A12" s="64" t="s">
        <x:v>129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21" customFormat="1" ht="18" customHeight="1" x14ac:dyDescent="0.3">
      <x:c r="A13" s="68" t="s"/>
      <x:c r="K13" s="38" t="s"/>
      <x:c r="L13" s="170" t="s"/>
    </x:row>
    <x:row r="14" spans="1:21" customFormat="1" ht="39" customHeight="1" x14ac:dyDescent="0.3">
      <x:c r="A14" s="68" t="s"/>
      <x:c r="L14" s="69" t="s"/>
    </x:row>
    <x:row r="15" spans="1:21" customFormat="1" ht="18" customHeight="1" x14ac:dyDescent="0.3">
      <x:c r="A15" s="32" t="s">
        <x:v>130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21" customFormat="1" ht="19.5" customHeight="1" thickBot="1" x14ac:dyDescent="0.4">
      <x:c r="A16" s="3" t="s">
        <x:v>131</x:v>
      </x:c>
    </x:row>
    <x:row r="17" spans="1:21" customFormat="1" ht="15" customHeight="1" thickBot="1" x14ac:dyDescent="0.35">
      <x:c r="H17" s="176" t="s"/>
      <x:c r="I17" s="71" t="s"/>
      <x:c r="K17" s="177" t="s">
        <x:v>132</x:v>
      </x:c>
    </x:row>
    <x:row r="18" spans="1:21" customFormat="1" ht="15" customHeight="1" x14ac:dyDescent="0.3">
      <x:c r="K18" s="30" t="s"/>
    </x:row>
    <x:row r="19" spans="1:21" customFormat="1" ht="15" customHeight="1" x14ac:dyDescent="0.3">
      <x:c r="K19" s="30" t="s"/>
    </x:row>
    <x:row r="20" spans="1:21" customFormat="1" ht="15" customHeight="1" x14ac:dyDescent="0.3">
      <x:c r="K20" s="30" t="s"/>
    </x:row>
    <x:row r="21" spans="1:21" customFormat="1" ht="15" customHeight="1" x14ac:dyDescent="0.3">
      <x:c r="K21" s="30" t="s"/>
    </x:row>
    <x:row r="23" spans="1:21" customFormat="1" ht="21" customHeight="1" x14ac:dyDescent="0.35">
      <x:c r="G23" s="178" t="s"/>
      <x:c r="J23" s="179" t="s"/>
      <x:c r="K23" s="92" t="s"/>
      <x:c r="L23" s="83" t="s"/>
    </x:row>
    <x:row r="24" spans="1:21" customFormat="1" ht="23.25" customHeight="1" x14ac:dyDescent="0.3">
      <x:c r="A24" s="4" t="s">
        <x:v>133</x:v>
      </x:c>
    </x:row>
    <x:row r="25" spans="1:21" customFormat="1" ht="13.5" customHeight="1" x14ac:dyDescent="0.3">
      <x:c r="B25" s="84" t="s">
        <x:v>134</x:v>
      </x:c>
      <x:c r="H25" s="30" t="s"/>
      <x:c r="I25" s="52" t="s"/>
      <x:c r="J25" s="85" t="s"/>
      <x:c r="K25" s="86" t="s"/>
    </x:row>
    <x:row r="26" spans="1:21" s="0" customFormat="1" ht="15" customHeight="1" x14ac:dyDescent="0.3">
      <x:c r="A26" s="0" t="s"/>
      <x:c r="B26" s="54" t="s">
        <x:v>135</x:v>
      </x:c>
      <x:c r="C26" s="25" t="s"/>
      <x:c r="D26" s="55" t="s"/>
      <x:c r="E26" s="467" t="n">
        <x:v>0</x:v>
      </x:c>
      <x:c r="F26" s="54" t="s">
        <x:v>136</x:v>
      </x:c>
      <x:c r="G26" s="55" t="s"/>
      <x:c r="H26" s="468" t="n">
        <x:v>0</x:v>
      </x:c>
      <x:c r="I26" s="94">
        <x:f>IFERROR(ROUND(E26/H26,3),"")</x:f>
      </x:c>
      <x:c r="J26" s="95" t="s"/>
      <x:c r="K26" s="277">
        <x:f>IFERROR((10-I26),"")</x:f>
      </x:c>
      <x:c r="L26" s="0" t="s"/>
      <x:c r="U26" s="0" t="s"/>
    </x:row>
    <x:row r="27" spans="1:21" customFormat="1" ht="8.25" customHeight="1" x14ac:dyDescent="0.3">
      <x:c r="H27" s="30" t="s"/>
      <x:c r="I27" s="52" t="s"/>
      <x:c r="J27" s="85" t="s"/>
      <x:c r="K27" s="86" t="s"/>
    </x:row>
    <x:row r="28" spans="1:21" customFormat="1" ht="12" customHeight="1" x14ac:dyDescent="0.3">
      <x:c r="I28" s="52" t="s"/>
      <x:c r="J28" s="85" t="s"/>
    </x:row>
    <x:row r="29" spans="1:21" customFormat="1" ht="15" customHeight="1" x14ac:dyDescent="0.3">
      <x:c r="D29" s="87" t="s">
        <x:v>130</x:v>
      </x:c>
      <x:c r="E29" s="11" t="s"/>
      <x:c r="F29" s="186" t="s"/>
      <x:c r="G29" s="25" t="s"/>
      <x:c r="H29" s="25" t="s"/>
      <x:c r="I29" s="88" t="s"/>
      <x:c r="J29" s="97" t="s"/>
      <x:c r="K29" s="469" t="n">
        <x:v>0</x:v>
      </x:c>
    </x:row>
    <x:row r="30" spans="1:21" customFormat="1" ht="7.5" customHeight="1" thickBot="1" x14ac:dyDescent="0.35">
      <x:c r="L30" s="30" t="s"/>
    </x:row>
    <x:row r="31" spans="1:21" customFormat="1" ht="20.25" customHeight="1" thickBot="1" x14ac:dyDescent="0.35">
      <x:c r="G31" s="80" t="s">
        <x:v>137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21" customFormat="1" ht="11.25" customHeight="1" thickBot="1" x14ac:dyDescent="0.35"/>
    <x:row r="33" spans="1:21" customFormat="1" ht="20.25" customHeight="1" thickBot="1" x14ac:dyDescent="0.35">
      <x:c r="I33" s="22" t="s">
        <x:v>138</x:v>
      </x:c>
      <x:c r="J33" s="23" t="s"/>
      <x:c r="K33" s="23" t="s"/>
      <x:c r="L33" s="57">
        <x:f>IFERROR(K31,"")</x:f>
      </x:c>
    </x:row>
    <x:row r="35" spans="1:21" customFormat="1" ht="55.5" customHeight="1" x14ac:dyDescent="0.3">
      <x:c r="E35" s="192" t="s"/>
      <x:c r="F35" s="192" t="s"/>
      <x:c r="G35" s="192" t="s"/>
    </x:row>
    <x:row r="37" spans="1:21" x14ac:dyDescent="0.3">
      <x:c r="A37" s="2" t="s">
        <x:v>98</x:v>
      </x:c>
      <x:c r="B37" s="29" t="s"/>
      <x:c r="C37" s="29" t="s">
        <x:v>139</x:v>
      </x:c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6">
    <x:mergeCell ref="A2:F2"/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299" t="s">
        <x:v>140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128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0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129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130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131</x:v>
      </x:c>
    </x:row>
    <x:row r="17" spans="1:16140" customFormat="1" ht="15" customHeight="1" x14ac:dyDescent="0.3">
      <x:c r="G17" s="69" t="s"/>
      <x:c r="H17" s="70" t="s">
        <x:v>141</x:v>
      </x:c>
      <x:c r="I17" s="71" t="s"/>
      <x:c r="K17" s="72" t="s">
        <x:v>103</x:v>
      </x:c>
    </x:row>
    <x:row r="18" spans="1:16140" s="0" customFormat="1" ht="15" customHeight="1" x14ac:dyDescent="0.3">
      <x:c r="A18" s="0" t="s"/>
      <x:c r="B18" s="73" t="s">
        <x:v>142</x:v>
      </x:c>
      <x:c r="C18" s="54" t="s"/>
      <x:c r="D18" s="55" t="s"/>
      <x:c r="E18" s="46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143</x:v>
      </x:c>
      <x:c r="C19" s="54" t="s"/>
      <x:c r="D19" s="55" t="s"/>
      <x:c r="E19" s="46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144</x:v>
      </x:c>
      <x:c r="C20" s="54" t="s"/>
      <x:c r="D20" s="55" t="s"/>
      <x:c r="E20" s="46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145</x:v>
      </x:c>
      <x:c r="C21" s="54" t="s"/>
      <x:c r="D21" s="55" t="s"/>
      <x:c r="E21" s="467">
        <x:f>LEN(A$13)-LEN(SUBSTITUTE(A$13,"E",""))+LEN(A$13)-LEN(SUBSTITUTE(A$13,"L",""))</x:f>
      </x:c>
      <x:c r="F21" s="109" t="s">
        <x:v>146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147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148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133</x:v>
      </x:c>
    </x:row>
    <x:row r="25" spans="1:16140" customFormat="1" ht="13.5" customHeight="1" x14ac:dyDescent="0.3">
      <x:c r="B25" s="84" t="s">
        <x:v>134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135</x:v>
      </x:c>
      <x:c r="C26" s="25" t="s"/>
      <x:c r="D26" s="55" t="s"/>
      <x:c r="E26" s="46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136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130</x:v>
      </x:c>
      <x:c r="F29" s="11" t="s"/>
      <x:c r="G29" s="25" t="s"/>
      <x:c r="H29" s="25" t="s"/>
      <x:c r="I29" s="88" t="s"/>
      <x:c r="J29" s="89" t="s"/>
      <x:c r="K29" s="46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137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138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149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128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0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129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130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131</x:v>
      </x:c>
    </x:row>
    <x:row r="17" spans="1:16140" customFormat="1" ht="15" customHeight="1" x14ac:dyDescent="0.3">
      <x:c r="G17" s="69" t="s"/>
      <x:c r="H17" s="70" t="s">
        <x:v>141</x:v>
      </x:c>
      <x:c r="I17" s="71" t="s"/>
      <x:c r="K17" s="72" t="s">
        <x:v>103</x:v>
      </x:c>
    </x:row>
    <x:row r="18" spans="1:16140" s="0" customFormat="1" ht="15" customHeight="1" x14ac:dyDescent="0.3">
      <x:c r="A18" s="0" t="s"/>
      <x:c r="B18" s="73" t="s">
        <x:v>142</x:v>
      </x:c>
      <x:c r="C18" s="54" t="s"/>
      <x:c r="D18" s="55" t="s"/>
      <x:c r="E18" s="46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143</x:v>
      </x:c>
      <x:c r="C19" s="54" t="s"/>
      <x:c r="D19" s="55" t="s"/>
      <x:c r="E19" s="46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144</x:v>
      </x:c>
      <x:c r="C20" s="54" t="s"/>
      <x:c r="D20" s="55" t="s"/>
      <x:c r="E20" s="46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145</x:v>
      </x:c>
      <x:c r="C21" s="54" t="s"/>
      <x:c r="D21" s="55" t="s"/>
      <x:c r="E21" s="467">
        <x:f>LEN(A$13)-LEN(SUBSTITUTE(A$13,"E",""))+LEN(A$13)-LEN(SUBSTITUTE(A$13,"L",""))</x:f>
      </x:c>
      <x:c r="F21" s="109" t="s">
        <x:v>146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147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148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133</x:v>
      </x:c>
    </x:row>
    <x:row r="25" spans="1:16140" customFormat="1" ht="13.5" customHeight="1" x14ac:dyDescent="0.3">
      <x:c r="B25" s="84" t="s">
        <x:v>134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135</x:v>
      </x:c>
      <x:c r="C26" s="25" t="s"/>
      <x:c r="D26" s="55" t="s"/>
      <x:c r="E26" s="46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136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130</x:v>
      </x:c>
      <x:c r="F29" s="11" t="s"/>
      <x:c r="G29" s="25" t="s"/>
      <x:c r="H29" s="25" t="s"/>
      <x:c r="I29" s="88" t="s"/>
      <x:c r="J29" s="89" t="s"/>
      <x:c r="K29" s="46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137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138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0" width="9.132812" style="1" customWidth="1"/>
    <x:col min="21" max="21" width="9.132812" style="1" hidden="1" customWidth="1"/>
    <x:col min="22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>
      <x:c r="U1" s="1" t="s">
        <x:v>150</x:v>
      </x:c>
    </x:row>
    <x:row r="2" spans="1:16141" customFormat="1" ht="24" customHeight="1" thickBot="1" x14ac:dyDescent="0.4">
      <x:c r="A2" s="299" t="s">
        <x:v>127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n">
        <x:v>8</x:v>
      </x:c>
    </x:row>
    <x:row r="3" spans="1:16141" customFormat="1" ht="24" customHeight="1" thickBot="1" x14ac:dyDescent="0.35">
      <x:c r="A3" s="4" t="s">
        <x:v>151</x:v>
      </x:c>
      <x:c r="H3" s="13" t="s"/>
      <x:c r="I3" s="14" t="s">
        <x:v>59</x:v>
      </x:c>
      <x:c r="J3" s="15" t="s"/>
      <x:c r="K3" s="16" t="s"/>
      <x:c r="L3" s="16" t="s">
        <x:v>152</x:v>
      </x:c>
    </x:row>
    <x:row r="4" spans="1:16141" customFormat="1" ht="24" customHeight="1" thickBot="1" x14ac:dyDescent="0.35">
      <x:c r="A4" s="2" t="s">
        <x:v>61</x:v>
      </x:c>
      <x:c r="B4" s="2" t="s"/>
      <x:c r="C4" s="254">
        <x:v>45115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16141" customFormat="1" ht="24" customHeight="1" thickBot="1" x14ac:dyDescent="0.35">
      <x:c r="A5" s="11" t="s">
        <x:v>64</x:v>
      </x:c>
      <x:c r="B5" s="11" t="s"/>
      <x:c r="C5" s="256" t="s">
        <x:v>65</x:v>
      </x:c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>
        <x:v>67</x:v>
      </x:c>
    </x:row>
    <x:row r="6" spans="1:16141" customFormat="1" ht="19.5" customHeight="1" thickBot="1" x14ac:dyDescent="0.35">
      <x:c r="A6" s="11" t="s">
        <x:v>68</x:v>
      </x:c>
      <x:c r="B6" s="11" t="s"/>
      <x:c r="C6" s="256" t="s">
        <x:v>69</x:v>
      </x:c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>
        <x:v>71</x:v>
      </x:c>
      <x:c r="D7" s="256" t="s"/>
      <x:c r="E7" s="256" t="s"/>
      <x:c r="F7" s="256" t="s"/>
      <x:c r="J7" s="22" t="s">
        <x:v>72</x:v>
      </x:c>
      <x:c r="K7" s="31" t="s"/>
      <x:c r="L7" s="27" t="s">
        <x:v>73</x:v>
      </x:c>
    </x:row>
    <x:row r="8" spans="1:16141" customFormat="1" ht="17.1" customHeight="1" x14ac:dyDescent="0.3">
      <x:c r="A8" s="2" t="s">
        <x:v>74</x:v>
      </x:c>
      <x:c r="B8" s="2" t="s"/>
      <x:c r="C8" s="29" t="s">
        <x:v>75</x:v>
      </x:c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56" t="s">
        <x:v>77</x:v>
      </x:c>
      <x:c r="D9" s="256" t="s"/>
      <x:c r="E9" s="256" t="s"/>
      <x:c r="F9" s="256" t="s"/>
    </x:row>
    <x:row r="10" spans="1:16141" customFormat="1" ht="17.1" customHeight="1" x14ac:dyDescent="0.3">
      <x:c r="A10" s="11" t="s">
        <x:v>78</x:v>
      </x:c>
      <x:c r="B10" s="11" t="s"/>
      <x:c r="C10" s="256" t="s">
        <x:v>79</x:v>
      </x:c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153</x:v>
      </x:c>
    </x:row>
    <x:row r="14" spans="1:16141" s="0" customFormat="1" ht="59.25" customHeight="1" x14ac:dyDescent="0.3">
      <x:c r="A14" s="246" t="s">
        <x:v>154</x:v>
      </x:c>
      <x:c r="B14" s="384" t="s">
        <x:v>155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156</x:v>
      </x:c>
      <x:c r="K14" s="470" t="s"/>
      <x:c r="L14" s="149">
        <x:f>K14*0.3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9" customHeight="1" thickBot="1" x14ac:dyDescent="0.35">
      <x:c r="A15" s="308" t="s"/>
      <x:c r="B15" s="387" t="s">
        <x:v>157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158</x:v>
      </x:c>
      <x:c r="K15" s="471" t="s"/>
      <x:c r="L15" s="247">
        <x:f>K15*0.25</x:f>
      </x:c>
    </x:row>
    <x:row r="16" spans="1:16141" customFormat="1" ht="64.5" customHeight="1" x14ac:dyDescent="0.3">
      <x:c r="A16" s="389" t="s">
        <x:v>159</x:v>
      </x:c>
      <x:c r="B16" s="391" t="s">
        <x:v>160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161</x:v>
      </x:c>
      <x:c r="K16" s="472" t="s"/>
      <x:c r="L16" s="147">
        <x:f>K16*0.35</x:f>
      </x:c>
    </x:row>
    <x:row r="17" spans="1:16141" customFormat="1" ht="80.25" customHeight="1" x14ac:dyDescent="0.3">
      <x:c r="A17" s="390" t="s"/>
      <x:c r="B17" s="393" t="s">
        <x:v>162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163</x:v>
      </x:c>
      <x:c r="K17" s="473" t="s"/>
      <x:c r="L17" s="145">
        <x:f>K17*0.1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134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164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>
        <x:v>165</x:v>
      </x:c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A2:F2"/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99" t="s">
        <x:v>140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151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153</x:v>
      </x:c>
    </x:row>
    <x:row r="14" spans="1:16141" s="0" customFormat="1" ht="59.25" customHeight="1" x14ac:dyDescent="0.3">
      <x:c r="A14" s="246" t="s">
        <x:v>166</x:v>
      </x:c>
      <x:c r="B14" s="384" t="s">
        <x:v>167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168</x:v>
      </x:c>
      <x:c r="K14" s="470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169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170</x:v>
      </x:c>
      <x:c r="K15" s="471" t="n">
        <x:v>0</x:v>
      </x:c>
      <x:c r="L15" s="247">
        <x:f>K15*0.15</x:f>
      </x:c>
    </x:row>
    <x:row r="16" spans="1:16141" customFormat="1" ht="85.5" customHeight="1" x14ac:dyDescent="0.3">
      <x:c r="A16" s="246" t="s">
        <x:v>171</x:v>
      </x:c>
      <x:c r="B16" s="391" t="s">
        <x:v>172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161</x:v>
      </x:c>
      <x:c r="K16" s="472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173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174</x:v>
      </x:c>
      <x:c r="K17" s="473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134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164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149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151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153</x:v>
      </x:c>
    </x:row>
    <x:row r="14" spans="1:16141" s="0" customFormat="1" ht="59.25" customHeight="1" x14ac:dyDescent="0.3">
      <x:c r="A14" s="246" t="s">
        <x:v>166</x:v>
      </x:c>
      <x:c r="B14" s="384" t="s">
        <x:v>175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168</x:v>
      </x:c>
      <x:c r="K14" s="470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176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170</x:v>
      </x:c>
      <x:c r="K15" s="471" t="n">
        <x:v>0</x:v>
      </x:c>
      <x:c r="L15" s="247">
        <x:f>K15*0.15</x:f>
      </x:c>
    </x:row>
    <x:row r="16" spans="1:16141" customFormat="1" ht="85.5" customHeight="1" x14ac:dyDescent="0.3">
      <x:c r="A16" s="246" t="s">
        <x:v>171</x:v>
      </x:c>
      <x:c r="B16" s="391" t="s">
        <x:v>177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161</x:v>
      </x:c>
      <x:c r="K16" s="472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178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174</x:v>
      </x:c>
      <x:c r="K17" s="473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134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164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179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180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180</x:v>
      </x:c>
      <x:c r="B14" s="111" t="s"/>
      <x:c r="C14" s="111" t="s"/>
      <x:c r="D14" s="111" t="s"/>
      <x:c r="E14" s="111" t="s"/>
      <x:c r="F14" s="112" t="s"/>
      <x:c r="G14" s="106" t="s">
        <x:v>80</x:v>
      </x:c>
      <x:c r="H14" s="33" t="s"/>
      <x:c r="I14" s="11" t="s"/>
      <x:c r="J14" s="11" t="s"/>
      <x:c r="K14" s="34" t="s"/>
      <x:c r="L14" s="35" t="s">
        <x:v>103</x:v>
      </x:c>
    </x:row>
    <x:row r="15" spans="1:18" customFormat="1" ht="30" customHeight="1" x14ac:dyDescent="0.3">
      <x:c r="A15" s="396" t="s">
        <x:v>181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6" t="s"/>
    </x:row>
    <x:row r="16" spans="1:18" customFormat="1" ht="30" customHeight="1" x14ac:dyDescent="0.3">
      <x:c r="A16" s="396" t="s">
        <x:v>182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6" t="s"/>
    </x:row>
    <x:row r="17" spans="1:18" customFormat="1" ht="30" customHeight="1" x14ac:dyDescent="0.3">
      <x:c r="A17" s="220" t="s">
        <x:v>183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6" t="s"/>
    </x:row>
    <x:row r="18" spans="1:18" customFormat="1" ht="30" customHeight="1" x14ac:dyDescent="0.3">
      <x:c r="A18" s="220" t="s">
        <x:v>184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6" t="s"/>
    </x:row>
    <x:row r="19" spans="1:18" customFormat="1" ht="30" customHeight="1" x14ac:dyDescent="0.3">
      <x:c r="A19" s="220" t="s">
        <x:v>185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186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4" t="s">
        <x:v>129</x:v>
      </x:c>
      <x:c r="B22" s="475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6" t="s">
        <x:v>187</x:v>
      </x:c>
      <x:c r="B23" s="477" t="s"/>
      <x:c r="C23" s="478" t="s"/>
      <x:c r="D23" s="479" t="s">
        <x:v>147</x:v>
      </x:c>
      <x:c r="E23" s="480" t="s"/>
      <x:c r="F23" s="481" t="s"/>
      <x:c r="G23" s="482" t="s">
        <x:v>188</x:v>
      </x:c>
      <x:c r="H23" s="483">
        <x:f>IFERROR(IF(ROUND(C23/F23,3)&gt;10,10,ROUND(C23/F23,3)),10)</x:f>
      </x:c>
      <x:c r="I23" s="484" t="s">
        <x:v>189</x:v>
      </x:c>
      <x:c r="J23" s="482" t="s">
        <x:v>188</x:v>
      </x:c>
      <x:c r="K23" s="485">
        <x:f>10-H23</x:f>
      </x:c>
      <x:c r="N23" s="134" t="s"/>
      <x:c r="R23" s="133" t="s"/>
    </x:row>
    <x:row r="24" spans="1:18" customFormat="1" ht="20.1" customHeight="1" thickBot="1" x14ac:dyDescent="0.35">
      <x:c r="A24" s="486" t="s">
        <x:v>130</x:v>
      </x:c>
      <x:c r="B24" s="487" t="s"/>
      <x:c r="C24" s="487" t="s"/>
      <x:c r="D24" s="488" t="s"/>
      <x:c r="E24" s="488" t="s"/>
      <x:c r="F24" s="488" t="s"/>
      <x:c r="G24" s="488" t="s"/>
      <x:c r="H24" s="488" t="s"/>
      <x:c r="I24" s="488" t="s"/>
      <x:c r="J24" s="489" t="s"/>
      <x:c r="K24" s="490" t="s"/>
      <x:c r="R24" s="133" t="s"/>
    </x:row>
    <x:row r="25" spans="1:18" customFormat="1" ht="16.35" customHeight="1" thickBot="1" x14ac:dyDescent="0.35">
      <x:c r="A25" s="402" t="s">
        <x:v>190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191</x:v>
      </x:c>
      <x:c r="L27" s="491">
        <x:f>SUM(L15:L25)</x:f>
      </x:c>
    </x:row>
    <x:row r="28" spans="1:18" customFormat="1" ht="18.75" customHeight="1" x14ac:dyDescent="0.3">
      <x:c r="L28" s="492" t="s">
        <x:v>192</x:v>
      </x:c>
    </x:row>
    <x:row r="29" spans="1:18" customFormat="1" ht="12" customHeight="1" thickBot="1" x14ac:dyDescent="0.35">
      <x:c r="F29" s="40" t="s"/>
      <x:c r="I29" s="38" t="s"/>
      <x:c r="J29" s="493" t="s"/>
    </x:row>
    <x:row r="30" spans="1:18" customFormat="1" ht="21.75" customHeight="1" thickBot="1" x14ac:dyDescent="0.35">
      <x:c r="H30" s="124" t="s"/>
      <x:c r="I30" s="43" t="s">
        <x:v>193</x:v>
      </x:c>
      <x:c r="J30" s="44" t="s"/>
      <x:c r="K30" s="45" t="s"/>
      <x:c r="L30" s="494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5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5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5" t="s"/>
    </x:row>
    <x:row r="34" spans="1:18" customFormat="1" ht="12.75" customHeight="1" x14ac:dyDescent="0.3">
      <x:c r="A34" s="2" t="s">
        <x:v>98</x:v>
      </x:c>
      <x:c r="B34" s="496" t="s"/>
      <x:c r="C34" s="29" t="s"/>
      <x:c r="D34" s="29" t="s"/>
      <x:c r="E34" s="29" t="s"/>
      <x:c r="F34" s="2" t="s"/>
      <x:c r="H34" s="2" t="s">
        <x:v>114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5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194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180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195</x:v>
      </x:c>
      <x:c r="B14" s="111" t="s"/>
      <x:c r="C14" s="111" t="s"/>
      <x:c r="D14" s="111" t="s"/>
      <x:c r="E14" s="111" t="s"/>
      <x:c r="F14" s="112" t="s"/>
      <x:c r="G14" s="106" t="s">
        <x:v>80</x:v>
      </x:c>
      <x:c r="H14" s="33" t="s"/>
      <x:c r="I14" s="11" t="s"/>
      <x:c r="J14" s="11" t="s"/>
      <x:c r="K14" s="34" t="s"/>
      <x:c r="L14" s="35" t="s">
        <x:v>103</x:v>
      </x:c>
    </x:row>
    <x:row r="15" spans="1:18" customFormat="1" ht="30" customHeight="1" x14ac:dyDescent="0.3">
      <x:c r="A15" s="396" t="s">
        <x:v>181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6" t="s"/>
    </x:row>
    <x:row r="16" spans="1:18" customFormat="1" ht="30" customHeight="1" x14ac:dyDescent="0.3">
      <x:c r="A16" s="396" t="s">
        <x:v>182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6" t="s"/>
    </x:row>
    <x:row r="17" spans="1:18" customFormat="1" ht="30" customHeight="1" x14ac:dyDescent="0.3">
      <x:c r="A17" s="220" t="s">
        <x:v>183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6" t="s"/>
    </x:row>
    <x:row r="18" spans="1:18" customFormat="1" ht="30" customHeight="1" x14ac:dyDescent="0.3">
      <x:c r="A18" s="220" t="s">
        <x:v>184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6" t="s"/>
    </x:row>
    <x:row r="19" spans="1:18" customFormat="1" ht="30" customHeight="1" x14ac:dyDescent="0.3">
      <x:c r="A19" s="220" t="s">
        <x:v>185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186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4" t="s">
        <x:v>129</x:v>
      </x:c>
      <x:c r="B22" s="475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6" t="s">
        <x:v>187</x:v>
      </x:c>
      <x:c r="B23" s="477" t="s"/>
      <x:c r="C23" s="478" t="s"/>
      <x:c r="D23" s="479" t="s">
        <x:v>147</x:v>
      </x:c>
      <x:c r="E23" s="480" t="s"/>
      <x:c r="F23" s="481" t="s"/>
      <x:c r="G23" s="482" t="s">
        <x:v>188</x:v>
      </x:c>
      <x:c r="H23" s="483">
        <x:f>IFERROR(IF(ROUND(C23/F23,3)&gt;10,10,ROUND(C23/F23,3)),10)</x:f>
      </x:c>
      <x:c r="I23" s="484" t="s">
        <x:v>189</x:v>
      </x:c>
      <x:c r="J23" s="482" t="s">
        <x:v>188</x:v>
      </x:c>
      <x:c r="K23" s="485">
        <x:f>10-H23</x:f>
      </x:c>
      <x:c r="N23" s="134" t="s"/>
      <x:c r="R23" s="133" t="s"/>
    </x:row>
    <x:row r="24" spans="1:18" customFormat="1" ht="20.1" customHeight="1" thickBot="1" x14ac:dyDescent="0.35">
      <x:c r="A24" s="486" t="s">
        <x:v>130</x:v>
      </x:c>
      <x:c r="B24" s="487" t="s"/>
      <x:c r="C24" s="487" t="s"/>
      <x:c r="D24" s="488" t="s"/>
      <x:c r="E24" s="488" t="s"/>
      <x:c r="F24" s="488" t="s"/>
      <x:c r="G24" s="488" t="s"/>
      <x:c r="H24" s="488" t="s"/>
      <x:c r="I24" s="488" t="s"/>
      <x:c r="J24" s="489" t="s"/>
      <x:c r="K24" s="490" t="s"/>
      <x:c r="R24" s="133" t="s"/>
    </x:row>
    <x:row r="25" spans="1:18" customFormat="1" ht="16.35" customHeight="1" thickBot="1" x14ac:dyDescent="0.35">
      <x:c r="A25" s="402" t="s">
        <x:v>190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191</x:v>
      </x:c>
      <x:c r="L27" s="491">
        <x:f>SUM(L15:L25)</x:f>
      </x:c>
    </x:row>
    <x:row r="28" spans="1:18" customFormat="1" ht="18.75" customHeight="1" x14ac:dyDescent="0.3">
      <x:c r="L28" s="492" t="s">
        <x:v>196</x:v>
      </x:c>
    </x:row>
    <x:row r="29" spans="1:18" customFormat="1" ht="12" customHeight="1" thickBot="1" x14ac:dyDescent="0.35">
      <x:c r="F29" s="40" t="s"/>
      <x:c r="I29" s="38" t="s"/>
      <x:c r="J29" s="493" t="s"/>
    </x:row>
    <x:row r="30" spans="1:18" customFormat="1" ht="21.75" customHeight="1" thickBot="1" x14ac:dyDescent="0.35">
      <x:c r="H30" s="124" t="s"/>
      <x:c r="I30" s="43" t="s">
        <x:v>193</x:v>
      </x:c>
      <x:c r="J30" s="44" t="s"/>
      <x:c r="K30" s="45" t="s"/>
      <x:c r="L30" s="494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5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5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5" t="s"/>
    </x:row>
    <x:row r="34" spans="1:18" customFormat="1" ht="12.75" customHeight="1" x14ac:dyDescent="0.3">
      <x:c r="A34" s="2" t="s">
        <x:v>98</x:v>
      </x:c>
      <x:c r="B34" s="496" t="s"/>
      <x:c r="C34" s="29" t="s"/>
      <x:c r="D34" s="29" t="s"/>
      <x:c r="E34" s="29" t="s"/>
      <x:c r="F34" s="2" t="s"/>
      <x:c r="H34" s="2" t="s">
        <x:v>114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5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197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151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7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7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G6" s="498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G7" s="499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499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  <x:c r="G9" s="499" t="s"/>
      <x:c r="H9" s="498" t="s"/>
      <x:c r="I9" s="498" t="s"/>
      <x:c r="J9" s="498" t="s"/>
      <x:c r="K9" s="498" t="s"/>
    </x:row>
    <x:row r="10" spans="1:16127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  <x:c r="G10" s="499" t="s"/>
      <x:c r="H10" s="498" t="s"/>
      <x:c r="I10" s="498" t="s"/>
      <x:c r="J10" s="419" t="s"/>
      <x:c r="K10" s="419" t="s"/>
      <x:c r="L10" s="152" t="s"/>
    </x:row>
    <x:row r="11" spans="1:16127" customFormat="1" ht="17.1" customHeight="1" x14ac:dyDescent="0.3">
      <x:c r="H11" s="498" t="s"/>
      <x:c r="I11" s="498" t="s"/>
      <x:c r="J11" s="498" t="s"/>
      <x:c r="K11" s="498" t="s"/>
      <x:c r="L11" s="498" t="s"/>
    </x:row>
    <x:row r="12" spans="1:16127" customFormat="1" ht="17.1" customHeight="1" thickBot="1" x14ac:dyDescent="0.35">
      <x:c r="B12" s="1" t="s">
        <x:v>198</x:v>
      </x:c>
      <x:c r="H12" s="498" t="s"/>
      <x:c r="I12" s="498" t="s"/>
      <x:c r="J12" s="498" t="s"/>
      <x:c r="K12" s="498" t="s"/>
      <x:c r="L12" s="498" t="s"/>
    </x:row>
    <x:row r="13" spans="1:16127" customFormat="1" ht="28.5" customHeight="1" thickBot="1" x14ac:dyDescent="0.35">
      <x:c r="B13" s="250" t="s">
        <x:v>199</x:v>
      </x:c>
      <x:c r="C13" s="251" t="s">
        <x:v>200</x:v>
      </x:c>
      <x:c r="D13" s="252" t="s">
        <x:v>201</x:v>
      </x:c>
      <x:c r="E13" s="425" t="s"/>
      <x:c r="F13" s="251" t="s">
        <x:v>202</x:v>
      </x:c>
      <x:c r="G13" s="251" t="s">
        <x:v>203</x:v>
      </x:c>
      <x:c r="H13" s="252" t="s">
        <x:v>204</x:v>
      </x:c>
      <x:c r="I13" s="253" t="s">
        <x:v>40</x:v>
      </x:c>
      <x:c r="J13" s="428" t="s">
        <x:v>205</x:v>
      </x:c>
      <x:c r="K13" s="429" t="s"/>
      <x:c r="L13" s="498" t="s"/>
    </x:row>
    <x:row r="14" spans="1:16127" s="0" customFormat="1" ht="39" customHeight="1" thickBot="1" x14ac:dyDescent="0.35">
      <x:c r="A14" s="0" t="s"/>
      <x:c r="B14" s="500" t="s"/>
      <x:c r="C14" s="501" t="s"/>
      <x:c r="D14" s="502" t="s"/>
      <x:c r="E14" s="503" t="s"/>
      <x:c r="F14" s="501" t="s"/>
      <x:c r="G14" s="501" t="s"/>
      <x:c r="H14" s="502" t="s"/>
      <x:c r="I14" s="273">
        <x:f>SUM(B14:H14)</x:f>
      </x:c>
      <x:c r="J14" s="430">
        <x:f>I14/6</x:f>
      </x:c>
      <x:c r="K14" s="431" t="s"/>
      <x:c r="L14" s="498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8" t="s"/>
    </x:row>
    <x:row r="16" spans="1:16127" customFormat="1" ht="13.15" customHeight="1" thickBot="1" x14ac:dyDescent="0.35">
      <x:c r="K16" s="249" t="s">
        <x:v>153</x:v>
      </x:c>
    </x:row>
    <x:row r="17" spans="1:16127" customFormat="1" ht="61.9" customHeight="1" thickBot="1" x14ac:dyDescent="0.35">
      <x:c r="A17" s="246" t="s">
        <x:v>206</x:v>
      </x:c>
      <x:c r="B17" s="420" t="s">
        <x:v>207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208</x:v>
      </x:c>
      <x:c r="K17" s="504">
        <x:f>J14</x:f>
      </x:c>
      <x:c r="L17" s="149">
        <x:f>K17*0.4</x:f>
      </x:c>
    </x:row>
    <x:row r="18" spans="1:16127" customFormat="1" ht="78.75" customHeight="1" x14ac:dyDescent="0.3">
      <x:c r="A18" s="246" t="s">
        <x:v>209</x:v>
      </x:c>
      <x:c r="B18" s="391" t="s">
        <x:v>210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211</x:v>
      </x:c>
      <x:c r="K18" s="472" t="s"/>
      <x:c r="L18" s="147">
        <x:f>K18*0.3</x:f>
      </x:c>
    </x:row>
    <x:row r="19" spans="1:16127" customFormat="1" ht="72" customHeight="1" x14ac:dyDescent="0.3">
      <x:c r="A19" s="308" t="s"/>
      <x:c r="B19" s="393" t="s">
        <x:v>212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213</x:v>
      </x:c>
      <x:c r="K19" s="473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134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6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164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8" t="s"/>
      <x:c r="C27" s="498" t="s"/>
      <x:c r="D27" s="498" t="s"/>
      <x:c r="E27" s="498" t="s"/>
      <x:c r="F27" s="498" t="s"/>
      <x:c r="G27" s="498" t="s"/>
      <x:c r="H27" s="498" t="s"/>
      <x:c r="I27" s="498" t="s"/>
      <x:c r="J27" s="498" t="s"/>
      <x:c r="K27" s="498" t="s"/>
      <x:c r="L27" s="498" t="s"/>
    </x:row>
    <x:row r="28" spans="1:16127" customFormat="1" ht="12.75" customHeight="1" x14ac:dyDescent="0.3">
      <x:c r="A28" s="2" t="s">
        <x:v>98</x:v>
      </x:c>
      <x:c r="B28" s="496" t="s"/>
      <x:c r="C28" s="496" t="s"/>
      <x:c r="D28" s="496" t="s"/>
      <x:c r="E28" s="496" t="s"/>
      <x:c r="F28" s="505" t="s"/>
      <x:c r="G28" s="498" t="s"/>
      <x:c r="H28" s="505" t="s">
        <x:v>114</x:v>
      </x:c>
      <x:c r="I28" s="505" t="s"/>
      <x:c r="J28" s="505" t="s"/>
      <x:c r="K28" s="506" t="s"/>
      <x:c r="L28" s="505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5" t="s"/>
    </x:row>
    <x:row r="32" spans="1:16127" x14ac:dyDescent="0.3">
      <x:c r="F32" s="47" t="s"/>
      <x:c r="H32" s="42" t="s"/>
      <x:c r="I32" s="42" t="s"/>
      <x:c r="J32" s="48" t="s"/>
      <x:c r="K32" s="38" t="s"/>
      <x:c r="L32" s="495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214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151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7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7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G6" s="498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G7" s="499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499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  <x:c r="G9" s="499" t="s"/>
      <x:c r="H9" s="498" t="s"/>
      <x:c r="I9" s="498" t="s"/>
      <x:c r="J9" s="498" t="s"/>
      <x:c r="K9" s="498" t="s"/>
    </x:row>
    <x:row r="10" spans="1:16127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  <x:c r="G10" s="499" t="s"/>
      <x:c r="H10" s="498" t="s"/>
      <x:c r="I10" s="498" t="s"/>
      <x:c r="J10" s="419" t="s"/>
      <x:c r="K10" s="419" t="s"/>
      <x:c r="L10" s="152" t="s"/>
    </x:row>
    <x:row r="11" spans="1:16127" customFormat="1" ht="17.1" customHeight="1" x14ac:dyDescent="0.3">
      <x:c r="H11" s="498" t="s"/>
      <x:c r="I11" s="498" t="s"/>
      <x:c r="J11" s="498" t="s"/>
      <x:c r="K11" s="498" t="s"/>
      <x:c r="L11" s="498" t="s"/>
    </x:row>
    <x:row r="12" spans="1:16127" customFormat="1" ht="17.1" customHeight="1" thickBot="1" x14ac:dyDescent="0.35">
      <x:c r="B12" s="1" t="s">
        <x:v>198</x:v>
      </x:c>
      <x:c r="H12" s="498" t="s"/>
      <x:c r="I12" s="498" t="s"/>
      <x:c r="J12" s="498" t="s"/>
      <x:c r="K12" s="498" t="s"/>
      <x:c r="L12" s="498" t="s"/>
    </x:row>
    <x:row r="13" spans="1:16127" customFormat="1" ht="28.5" customHeight="1" thickBot="1" x14ac:dyDescent="0.35">
      <x:c r="B13" s="250" t="s">
        <x:v>199</x:v>
      </x:c>
      <x:c r="C13" s="251" t="s">
        <x:v>200</x:v>
      </x:c>
      <x:c r="D13" s="252" t="s">
        <x:v>201</x:v>
      </x:c>
      <x:c r="E13" s="425" t="s"/>
      <x:c r="F13" s="251" t="s">
        <x:v>202</x:v>
      </x:c>
      <x:c r="G13" s="251" t="s"/>
      <x:c r="H13" s="252" t="s"/>
      <x:c r="I13" s="253" t="s">
        <x:v>40</x:v>
      </x:c>
      <x:c r="J13" s="428" t="s">
        <x:v>205</x:v>
      </x:c>
      <x:c r="K13" s="429" t="s"/>
      <x:c r="L13" s="498" t="s"/>
    </x:row>
    <x:row r="14" spans="1:16127" s="0" customFormat="1" ht="39" customHeight="1" thickBot="1" x14ac:dyDescent="0.35">
      <x:c r="A14" s="0" t="s"/>
      <x:c r="B14" s="500" t="s"/>
      <x:c r="C14" s="501" t="s"/>
      <x:c r="D14" s="502" t="s"/>
      <x:c r="E14" s="503" t="s"/>
      <x:c r="F14" s="501" t="s"/>
      <x:c r="G14" s="507" t="s"/>
      <x:c r="H14" s="508" t="s"/>
      <x:c r="I14" s="273">
        <x:f>SUM(B14:F14)</x:f>
      </x:c>
      <x:c r="J14" s="430">
        <x:f>I14/4</x:f>
      </x:c>
      <x:c r="K14" s="431" t="s"/>
      <x:c r="L14" s="498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8" t="s"/>
    </x:row>
    <x:row r="16" spans="1:16127" customFormat="1" ht="13.15" customHeight="1" thickBot="1" x14ac:dyDescent="0.35">
      <x:c r="K16" s="249" t="s">
        <x:v>153</x:v>
      </x:c>
    </x:row>
    <x:row r="17" spans="1:16127" customFormat="1" ht="61.9" customHeight="1" thickBot="1" x14ac:dyDescent="0.35">
      <x:c r="A17" s="246" t="s">
        <x:v>206</x:v>
      </x:c>
      <x:c r="B17" s="432" t="s">
        <x:v>215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208</x:v>
      </x:c>
      <x:c r="K17" s="504">
        <x:f>J14</x:f>
      </x:c>
      <x:c r="L17" s="149">
        <x:f>K17*0.4</x:f>
      </x:c>
    </x:row>
    <x:row r="18" spans="1:16127" customFormat="1" ht="78.75" customHeight="1" x14ac:dyDescent="0.3">
      <x:c r="A18" s="246" t="s">
        <x:v>209</x:v>
      </x:c>
      <x:c r="B18" s="391" t="s">
        <x:v>216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211</x:v>
      </x:c>
      <x:c r="K18" s="472" t="s"/>
      <x:c r="L18" s="147">
        <x:f>K18*0.3</x:f>
      </x:c>
    </x:row>
    <x:row r="19" spans="1:16127" customFormat="1" ht="72" customHeight="1" x14ac:dyDescent="0.3">
      <x:c r="A19" s="308" t="s"/>
      <x:c r="B19" s="393" t="s">
        <x:v>217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213</x:v>
      </x:c>
      <x:c r="K19" s="473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134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6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164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8" t="s"/>
      <x:c r="C27" s="498" t="s"/>
      <x:c r="D27" s="498" t="s"/>
      <x:c r="E27" s="498" t="s"/>
      <x:c r="F27" s="498" t="s"/>
      <x:c r="G27" s="498" t="s"/>
      <x:c r="H27" s="498" t="s"/>
      <x:c r="I27" s="498" t="s"/>
      <x:c r="J27" s="498" t="s"/>
      <x:c r="K27" s="498" t="s"/>
      <x:c r="L27" s="498" t="s"/>
    </x:row>
    <x:row r="28" spans="1:16127" customFormat="1" ht="12.75" customHeight="1" x14ac:dyDescent="0.3">
      <x:c r="A28" s="2" t="s">
        <x:v>98</x:v>
      </x:c>
      <x:c r="B28" s="496" t="s"/>
      <x:c r="C28" s="496" t="s"/>
      <x:c r="D28" s="496" t="s"/>
      <x:c r="E28" s="496" t="s"/>
      <x:c r="F28" s="505" t="s"/>
      <x:c r="G28" s="498" t="s"/>
      <x:c r="H28" s="505" t="s">
        <x:v>114</x:v>
      </x:c>
      <x:c r="I28" s="505" t="s"/>
      <x:c r="J28" s="505" t="s"/>
      <x:c r="K28" s="506" t="s"/>
      <x:c r="L28" s="505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5" t="s"/>
    </x:row>
    <x:row r="32" spans="1:16127" x14ac:dyDescent="0.3">
      <x:c r="F32" s="47" t="s"/>
      <x:c r="H32" s="42" t="s"/>
      <x:c r="I32" s="42" t="s"/>
      <x:c r="J32" s="48" t="s"/>
      <x:c r="K32" s="38" t="s"/>
      <x:c r="L32" s="495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2023-04-10T15:04:26.0000000Z</lastPrinted>
  <dcterms:created xsi:type="dcterms:W3CDTF">2005-01-07T14:31:35.0000000Z</dcterms:created>
  <dcterms:modified xsi:type="dcterms:W3CDTF">2023-07-07T18:43:21.4913100Z</dcterms:modified>
</coreProperties>
</file>