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B53EF41-908A-4244-818D-C5287F2530AA}" xr6:coauthVersionLast="47" xr6:coauthVersionMax="47" xr10:uidLastSave="{00000000-0000-0000-0000-000000000000}"/>
  <x:bookViews>
    <x:workbookView xWindow="43080" yWindow="5310" windowWidth="38640" windowHeight="21240" firstSheet="3" activeTab="3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art'!$A$1:$M$31</x:definedName>
    <x:definedName name="bord" localSheetId="4">'Pas-de-Deux art'!$L$3</x:definedName>
    <x:definedName name="datum" localSheetId="4">'Pas-de-Deux art'!$C$4</x:definedName>
    <x:definedName name="domare" localSheetId="4">'Pas-de-Deux art'!$C$26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art'!$L$20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K25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20" i="21"/>
</x:calcChain>
</file>

<file path=xl/sharedStrings.xml><?xml version="1.0" encoding="utf-8"?>
<x:sst xmlns:x="http://schemas.openxmlformats.org/spreadsheetml/2006/main" count="161" uniqueCount="161">
  <x:si>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</x:si>
  <x:si>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</x:si>
  <x:si>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</x:si>
  <x:si>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</x:si>
  <x:si>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</x:si>
  <x:si>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</x:si>
  <x:si>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</x:si>
  <x:si>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</x:si>
  <x:si>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</x:si>
  <x:si>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</x:si>
  <x:si>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</x:si>
  <x:si>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</x:si>
  <x:si>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</x:si>
  <x:si>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</x:si>
  <x:si>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</x:si>
  <x:si>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</x:si>
  <x:si>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</x:si>
  <x:si>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</x:si>
  <x:si>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</x:si>
  <x:si>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</x:si>
  <x:si>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</x:si>
  <x:si>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</x:si>
  <x:si>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</x:si>
  <x:si>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</x:si>
  <x:si>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</x:si>
  <x:si>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</x:si>
  <x:si>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</x:si>
  <x:si>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</x:si>
  <x:si>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</x:si>
  <x:si>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</x:si>
  <x:si>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</x:si>
  <x:si>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</x:si>
  <x:si>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</x:si>
  <x:si>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</x:si>
  <x:si>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</x:si>
  <x:si>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</x:si>
  <x:si>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</x:si>
  <x:si>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</x:si>
  <x:si>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</x:si>
  <x:si>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</x:si>
  <x:si>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</x:si>
  <x:si>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</x:si>
  <x:si>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</x:si>
  <x:si>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</x:si>
  <x:si>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</x:si>
  <x:si>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</x:si>
  <x:si>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</x:si>
  <x:si>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</x:si>
  <x:si>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</x:si>
  <x:si>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</x:si>
  <x:si>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</x:si>
  <x:si>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</x:si>
  <x:si>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</x:si>
  <x:si>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</x:si>
  <x:si>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</x:si>
  <x:si>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</x:si>
  <x:si>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</x:si>
  <x:si>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</x:si>
  <x:si>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</x:si>
  <x:si>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</x:si>
  <x:si>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</x:si>
  <x:si>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</x:si>
  <x:si>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</x:si>
  <x:si>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</x:si>
  <x:si>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</x:si>
  <x:si>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</x:si>
  <x:si>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</x:si>
  <x:si>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</x:si>
  <x:si>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</x:si>
  <x:si>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</x:si>
  <x:si>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</x:si>
  <x:si>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</x:si>
  <x:si>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</x:si>
  <x:si>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</x:si>
  <x:si>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</x:si>
  <x:si>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</x:si>
  <x:si>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</x:si>
  <x:si>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</x:si>
  <x:si>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</x:si>
  <x:si>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</x:si>
  <x:si>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</x:si>
  <x:si>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</x:si>
  <x:si>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</x:si>
  <x:si>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</x:si>
  <x:si>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</x:si>
  <x:si>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</x:si>
  <x:si>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</x:si>
  <x:si>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</x:si>
  <x:si>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</x:si>
  <x:si>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</x:si>
  <x:si>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</x:si>
  <x:si>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</x:si>
  <x:si>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</x:si>
  <x:si>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</x:si>
  <x:si>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</x:si>
  <x:si>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</x:si>
  <x:si>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</x:si>
  <x:si>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Pas-de-Deux  (3*)</x:t>
  </x:si>
  <x:si>
    <x:t>id_20140_7_24256_1_A,id_20140_27_24256_1_A</x:t>
  </x:si>
  <x:si>
    <x:t>Hästpoäng</x:t>
  </x:si>
  <x:si>
    <x:t>7.27</x:t>
  </x:si>
  <x:si>
    <x:t>Uppsala</x:t>
  </x:si>
  <x:si>
    <x:t>Malva Hanna</x:t>
  </x:si>
  <x:si>
    <x:t>Östergårds Ridklubb</x:t>
  </x:si>
  <x:si>
    <x:t>SE</x:t>
  </x:si>
  <x:si>
    <x:t>Voltigör 1)</x:t>
  </x:si>
  <x:si>
    <x:t>Malva Erlandsson</x:t>
  </x:si>
  <x:si>
    <x:t>Luco Rae</x:t>
  </x:si>
  <x:si>
    <x:t>Voltigör 2)</x:t>
  </x:si>
  <x:si>
    <x:t>Hanna Ribbner</x:t>
  </x:si>
  <x:si>
    <x:t>Sara Wingård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</x:si>
  <x:si>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</x:si>
  <x:si>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</x:si>
  <x:si>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</x:si>
  <x:si>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</x:si>
  <x:si>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</x:si>
  <x:si>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</x:si>
  <x:si>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</x:si>
  <x:si>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</x:si>
  <x:si>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</x:si>
  <x:si>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</x:si>
  <x:si>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</x:si>
  <x:si>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</x:si>
  <x:si>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</x:si>
  <x:si>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</x:si>
  <x:si>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</x:si>
  <x:si>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Samuel Collins</x:t>
  </x:si>
  <x:si>
    <x:t>Signatur</x:t>
  </x:si>
  <x:si>
    <x:t>id_20140_7_24256_1_D,id_20140_27_24256_1_D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</x:si>
  <x:si>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</x:si>
  <x:si>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</x:si>
  <x:si>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</x:si>
  <x:si>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</x:si>
  <x:si>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</x:si>
  <x:si>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</x:si>
  <x:si>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</x:si>
  <x:si>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</x:si>
  <x:si>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</x:si>
  <x:si>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</x:si>
  <x:si>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</x:si>
  <x:si>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</x:si>
  <x:si>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</x:si>
  <x:si>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</x:si>
  <x:si>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</x:si>
  <x:si>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</x:si>
  <x:si>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Lise Berg</x:t>
  </x:si>
  <x:si>
    <x:t>id_20140_7_24256_1_C,id_20140_27_24256_1_C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</x:si>
  <x:si>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</x:si>
  <x:si>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</x:si>
  <x:si>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</x:si>
  <x:si>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</x:si>
  <x:si>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</x:si>
  <x:si>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</x:si>
  <x:si>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</x:si>
  <x:si>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</x:si>
  <x:si>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Urval av element och sekvenser i harmoni med hästen.
• Förmåga att kontrollera och länka samman röresler och positioner i instabil jämvikt. Rörelsefrihet. 
• Undviker tom häst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</x:si>
  <x:si>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</x:si>
  <x:si>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</x:si>
  <x:si>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</x:si>
  <x:si>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Artistisk poäng</x:t>
  </x:si>
  <x:si>
    <x:t>Carina Ingelsson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</x:si>
</x:sst>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2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369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5" fillId="0" borderId="32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6" fillId="0" borderId="32" xfId="3" applyFont="1" applyBorder="1" applyAlignment="1">
      <x:alignment horizontal="left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5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4" applyFont="1" applyBorder="1" applyAlignment="1">
      <x:alignment horizontal="left" vertical="justify" wrapText="1"/>
    </x:xf>
    <x:xf numFmtId="0" fontId="17" fillId="0" borderId="16" xfId="4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07" t="s">
        <x:v>7</x:v>
      </x:c>
    </x:row>
    <x:row r="11" spans="1:18" x14ac:dyDescent="0.35">
      <x:c r="B11" s="308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07" t="s">
        <x:v>17</x:v>
      </x:c>
      <x:c r="C22" s="307" t="s">
        <x:v>18</x:v>
      </x:c>
      <x:c r="D22" s="307" t="s">
        <x:v>19</x:v>
      </x:c>
      <x:c r="E22" s="309" t="s"/>
    </x:row>
    <x:row r="23" spans="1:18" customFormat="1" ht="24.95" customHeight="1" x14ac:dyDescent="0.35">
      <x:c r="B23" s="308" t="s"/>
      <x:c r="C23" s="308" t="s"/>
      <x:c r="D23" s="308" t="s"/>
      <x:c r="E23" s="308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07" t="s">
        <x:v>17</x:v>
      </x:c>
      <x:c r="C28" s="307" t="s">
        <x:v>18</x:v>
      </x:c>
      <x:c r="D28" s="307" t="s">
        <x:v>19</x:v>
      </x:c>
      <x:c r="E28" s="307" t="s">
        <x:v>18</x:v>
      </x:c>
      <x:c r="F28" s="309" t="s"/>
      <x:c r="G28" s="308" t="s"/>
      <x:c r="H28" s="308" t="s"/>
      <x:c r="I28" s="308" t="s"/>
    </x:row>
    <x:row r="29" spans="1:18" x14ac:dyDescent="0.35">
      <x:c r="B29" s="308" t="s"/>
      <x:c r="C29" s="308" t="s"/>
      <x:c r="D29" s="308" t="s"/>
      <x:c r="E29" s="308" t="s"/>
    </x:row>
    <x:row r="30" spans="1:18" x14ac:dyDescent="0.35">
      <x:c r="B30" s="308" t="s"/>
      <x:c r="C30" s="308" t="s"/>
      <x:c r="D30" s="308" t="s"/>
      <x:c r="E30" s="308" t="s"/>
    </x:row>
    <x:row r="31" spans="1:18" x14ac:dyDescent="0.35">
      <x:c r="B31" s="308" t="s"/>
      <x:c r="C31" s="308" t="s"/>
      <x:c r="D31" s="308" t="s"/>
      <x:c r="E31" s="308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07" t="s">
        <x:v>17</x:v>
      </x:c>
      <x:c r="C36" s="307" t="s">
        <x:v>18</x:v>
      </x:c>
      <x:c r="D36" s="307" t="s">
        <x:v>19</x:v>
      </x:c>
      <x:c r="E36" s="310" t="s"/>
      <x:c r="F36" s="307" t="s">
        <x:v>17</x:v>
      </x:c>
      <x:c r="G36" s="307" t="s">
        <x:v>18</x:v>
      </x:c>
      <x:c r="H36" s="307" t="s">
        <x:v>19</x:v>
      </x:c>
    </x:row>
    <x:row r="37" spans="1:18" customFormat="1" ht="24.95" customHeight="1" x14ac:dyDescent="0.35">
      <x:c r="B37" s="308" t="s"/>
      <x:c r="C37" s="308" t="s"/>
      <x:c r="D37" s="308" t="s"/>
      <x:c r="E37" s="308" t="s"/>
      <x:c r="F37" s="308" t="s"/>
      <x:c r="G37" s="308" t="s"/>
      <x:c r="H37" s="308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07" t="s">
        <x:v>17</x:v>
      </x:c>
      <x:c r="C43" s="307" t="s">
        <x:v>18</x:v>
      </x:c>
      <x:c r="D43" s="307" t="s">
        <x:v>19</x:v>
      </x:c>
      <x:c r="E43" s="307" t="s">
        <x:v>18</x:v>
      </x:c>
      <x:c r="F43" s="307" t="s">
        <x:v>17</x:v>
      </x:c>
      <x:c r="G43" s="307" t="s">
        <x:v>18</x:v>
      </x:c>
      <x:c r="H43" s="307" t="s">
        <x:v>19</x:v>
      </x:c>
      <x:c r="I43" s="307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07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3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221" t="s">
        <x:v>67</x:v>
      </x:c>
      <x:c r="I12" s="222" t="s"/>
      <x:c r="J12" s="223" t="s">
        <x:v>68</x:v>
      </x:c>
      <x:c r="K12" s="224" t="s"/>
      <x:c r="L12" s="225" t="s"/>
    </x:row>
    <x:row r="13" spans="1:13" s="0" customFormat="1" x14ac:dyDescent="0.3">
      <x:c r="A13" s="311" t="s">
        <x:v>69</x:v>
      </x:c>
      <x:c r="B13" s="209" t="s">
        <x:v>70</x:v>
      </x:c>
      <x:c r="C13" s="209" t="s">
        <x:v>71</x:v>
      </x:c>
      <x:c r="D13" s="209" t="s"/>
      <x:c r="E13" s="209" t="s"/>
      <x:c r="F13" s="195" t="s">
        <x:v>72</x:v>
      </x:c>
      <x:c r="G13" s="227" t="s"/>
      <x:c r="H13" s="228" t="s"/>
      <x:c r="I13" s="229" t="s"/>
      <x:c r="J13" s="126" t="n">
        <x:v>0.2</x:v>
      </x:c>
      <x:c r="K13" s="312" t="s"/>
      <x:c r="L13" s="124">
        <x:f>K13*0.2</x:f>
      </x:c>
      <x:c r="M13" s="0" t="s"/>
    </x:row>
    <x:row r="14" spans="1:13" customFormat="1" ht="46.5" customHeight="1" x14ac:dyDescent="0.3">
      <x:c r="A14" s="313" t="s"/>
      <x:c r="B14" s="209" t="s"/>
      <x:c r="C14" s="209" t="s">
        <x:v>73</x:v>
      </x:c>
      <x:c r="D14" s="209" t="s"/>
      <x:c r="E14" s="209" t="s"/>
      <x:c r="F14" s="210" t="s">
        <x:v>74</x:v>
      </x:c>
      <x:c r="G14" s="211" t="s"/>
      <x:c r="H14" s="197" t="s"/>
      <x:c r="I14" s="198" t="s"/>
      <x:c r="J14" s="216" t="s"/>
      <x:c r="K14" s="314" t="s"/>
      <x:c r="L14" s="124" t="s"/>
    </x:row>
    <x:row r="15" spans="1:13" customFormat="1" ht="40.5" customHeight="1" thickBot="1" x14ac:dyDescent="0.35">
      <x:c r="A15" s="315" t="s"/>
      <x:c r="B15" s="212" t="s"/>
      <x:c r="C15" s="212" t="s">
        <x:v>75</x:v>
      </x:c>
      <x:c r="D15" s="212" t="s"/>
      <x:c r="E15" s="212" t="s"/>
      <x:c r="F15" s="210" t="s">
        <x:v>76</x:v>
      </x:c>
      <x:c r="G15" s="211" t="s"/>
      <x:c r="H15" s="213" t="s"/>
      <x:c r="I15" s="214" t="s"/>
      <x:c r="J15" s="217" t="s"/>
      <x:c r="K15" s="316" t="s"/>
      <x:c r="L15" s="208" t="s"/>
    </x:row>
    <x:row r="16" spans="1:13" customFormat="1" ht="27.75" customHeight="1" x14ac:dyDescent="0.3">
      <x:c r="A16" s="311" t="s">
        <x:v>77</x:v>
      </x:c>
      <x:c r="B16" s="317" t="s">
        <x:v>78</x:v>
      </x:c>
      <x:c r="C16" s="318" t="s"/>
      <x:c r="D16" s="318" t="s"/>
      <x:c r="E16" s="319" t="s"/>
      <x:c r="F16" s="195" t="s">
        <x:v>79</x:v>
      </x:c>
      <x:c r="G16" s="196" t="s"/>
      <x:c r="H16" s="197" t="s"/>
      <x:c r="I16" s="198" t="s"/>
      <x:c r="J16" s="126" t="n">
        <x:v>0.4</x:v>
      </x:c>
      <x:c r="K16" s="320" t="s"/>
      <x:c r="L16" s="124">
        <x:f>K16*0.4</x:f>
      </x:c>
    </x:row>
    <x:row r="17" spans="1:13" customFormat="1" ht="54.75" customHeight="1" thickBot="1" x14ac:dyDescent="0.35">
      <x:c r="A17" s="315" t="s"/>
      <x:c r="B17" s="321" t="s">
        <x:v>80</x:v>
      </x:c>
      <x:c r="C17" s="322" t="s"/>
      <x:c r="D17" s="322" t="s"/>
      <x:c r="E17" s="323" t="s"/>
      <x:c r="F17" s="202" t="s">
        <x:v>81</x:v>
      </x:c>
      <x:c r="G17" s="203" t="s"/>
      <x:c r="H17" s="197" t="s"/>
      <x:c r="I17" s="198" t="s"/>
      <x:c r="J17" s="126" t="n">
        <x:v>0.4</x:v>
      </x:c>
      <x:c r="K17" s="320" t="s"/>
      <x:c r="L17" s="124">
        <x:f>K17*0.4</x:f>
      </x:c>
    </x:row>
    <x:row r="18" spans="1:13" customFormat="1" ht="13.15" customHeight="1" x14ac:dyDescent="0.3">
      <x:c r="A18" s="324" t="s">
        <x:v>82</x:v>
      </x:c>
      <x:c r="B18" s="325" t="s">
        <x:v>83</x:v>
      </x:c>
      <x:c r="C18" s="326" t="s"/>
      <x:c r="D18" s="326" t="s"/>
      <x:c r="E18" s="326" t="s"/>
      <x:c r="F18" s="326" t="s"/>
      <x:c r="G18" s="326" t="s"/>
      <x:c r="H18" s="326" t="s"/>
      <x:c r="I18" s="326" t="s"/>
      <x:c r="J18" s="327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181" t="s">
        <x:v>84</x:v>
      </x:c>
      <x:c r="B21" s="182" t="s"/>
      <x:c r="C21" s="182" t="s"/>
      <x:c r="D21" s="182" t="s"/>
      <x:c r="E21" s="182" t="s"/>
      <x:c r="F21" s="182" t="s"/>
      <x:c r="G21" s="182" t="s"/>
      <x:c r="H21" s="182" t="s"/>
      <x:c r="I21" s="182" t="s"/>
      <x:c r="J21" s="182" t="s"/>
      <x:c r="K21" s="182" t="s"/>
      <x:c r="L21" s="183" t="s"/>
    </x:row>
    <x:row r="22" spans="1:13" x14ac:dyDescent="0.3">
      <x:c r="A22" s="184" t="s"/>
      <x:c r="B22" s="185" t="s"/>
      <x:c r="C22" s="185" t="s"/>
      <x:c r="D22" s="185" t="s"/>
      <x:c r="E22" s="185" t="s"/>
      <x:c r="F22" s="185" t="s"/>
      <x:c r="G22" s="185" t="s"/>
      <x:c r="H22" s="185" t="s"/>
      <x:c r="I22" s="185" t="s"/>
      <x:c r="J22" s="185" t="s"/>
      <x:c r="K22" s="185" t="s"/>
      <x:c r="L22" s="186" t="s"/>
    </x:row>
    <x:row r="23" spans="1:13" x14ac:dyDescent="0.3">
      <x:c r="A23" s="184" t="s"/>
      <x:c r="B23" s="185" t="s"/>
      <x:c r="C23" s="185" t="s"/>
      <x:c r="D23" s="185" t="s"/>
      <x:c r="E23" s="185" t="s"/>
      <x:c r="F23" s="185" t="s"/>
      <x:c r="G23" s="185" t="s"/>
      <x:c r="H23" s="185" t="s"/>
      <x:c r="I23" s="185" t="s"/>
      <x:c r="J23" s="185" t="s"/>
      <x:c r="K23" s="185" t="s"/>
      <x:c r="L23" s="186" t="s"/>
    </x:row>
    <x:row r="24" spans="1:13" customFormat="1" ht="9" customHeight="1" x14ac:dyDescent="0.3">
      <x:c r="A24" s="184" t="s"/>
      <x:c r="B24" s="185" t="s"/>
      <x:c r="C24" s="185" t="s"/>
      <x:c r="D24" s="185" t="s"/>
      <x:c r="E24" s="185" t="s"/>
      <x:c r="F24" s="185" t="s"/>
      <x:c r="G24" s="185" t="s"/>
      <x:c r="H24" s="185" t="s"/>
      <x:c r="I24" s="185" t="s"/>
      <x:c r="J24" s="185" t="s"/>
      <x:c r="K24" s="185" t="s"/>
      <x:c r="L24" s="186" t="s"/>
    </x:row>
    <x:row r="25" spans="1:13" x14ac:dyDescent="0.3">
      <x:c r="A25" s="187" t="s"/>
      <x:c r="B25" s="188" t="s"/>
      <x:c r="C25" s="188" t="s"/>
      <x:c r="D25" s="188" t="s"/>
      <x:c r="E25" s="188" t="s"/>
      <x:c r="F25" s="188" t="s"/>
      <x:c r="G25" s="188" t="s"/>
      <x:c r="H25" s="188" t="s"/>
      <x:c r="I25" s="188" t="s"/>
      <x:c r="J25" s="188" t="s"/>
      <x:c r="K25" s="188" t="s"/>
      <x:c r="L25" s="189" t="s"/>
    </x:row>
    <x:row r="27" spans="1:13" customFormat="1" ht="13.5" customHeight="1" x14ac:dyDescent="0.3">
      <x:c r="A27" s="175" t="s">
        <x:v>85</x:v>
      </x:c>
      <x:c r="B27" s="175" t="s"/>
      <x:c r="C27" s="175" t="s"/>
      <x:c r="D27" s="175" t="s"/>
      <x:c r="E27" s="175" t="s"/>
      <x:c r="F27" s="175" t="s"/>
      <x:c r="G27" s="175" t="s"/>
      <x:c r="H27" s="175" t="s"/>
      <x:c r="I27" s="328" t="s"/>
      <x:c r="J27" s="328" t="s"/>
      <x:c r="K27" s="118" t="s">
        <x:v>86</x:v>
      </x:c>
      <x:c r="L27" s="41">
        <x:f>I27*1.5</x:f>
      </x:c>
    </x:row>
    <x:row r="28" spans="1:13" customFormat="1" ht="12" customHeight="1" x14ac:dyDescent="0.3">
      <x:c r="A28" s="175" t="s">
        <x:v>87</x:v>
      </x:c>
      <x:c r="B28" s="175" t="s"/>
      <x:c r="C28" s="175" t="s"/>
      <x:c r="D28" s="175" t="s"/>
      <x:c r="E28" s="175" t="s"/>
      <x:c r="F28" s="175" t="s"/>
      <x:c r="G28" s="175" t="s"/>
      <x:c r="H28" s="175" t="s"/>
      <x:c r="I28" s="328" t="s"/>
      <x:c r="J28" s="328" t="s"/>
      <x:c r="K28" s="64" t="s">
        <x:v>86</x:v>
      </x:c>
      <x:c r="L28" s="41">
        <x:f>I28*1.5</x:f>
      </x:c>
    </x:row>
    <x:row r="29" spans="1:13" customFormat="1" ht="13.5" customHeight="1" x14ac:dyDescent="0.3">
      <x:c r="A29" s="175" t="s">
        <x:v>88</x:v>
      </x:c>
      <x:c r="B29" s="175" t="s"/>
      <x:c r="C29" s="175" t="s"/>
      <x:c r="D29" s="175" t="s"/>
      <x:c r="E29" s="175" t="s"/>
      <x:c r="F29" s="175" t="s"/>
      <x:c r="G29" s="175" t="s"/>
      <x:c r="H29" s="175" t="s"/>
      <x:c r="I29" s="328" t="s"/>
      <x:c r="J29" s="328" t="s"/>
      <x:c r="K29" s="64" t="s">
        <x:v>89</x:v>
      </x:c>
      <x:c r="L29" s="41">
        <x:f>I29*2.5</x:f>
      </x:c>
    </x:row>
    <x:row r="30" spans="1:13" customFormat="1" ht="13.5" customHeight="1" x14ac:dyDescent="0.3">
      <x:c r="A30" s="175" t="s">
        <x:v>90</x:v>
      </x:c>
      <x:c r="B30" s="175" t="s"/>
      <x:c r="C30" s="175" t="s"/>
      <x:c r="D30" s="175" t="s"/>
      <x:c r="E30" s="175" t="s"/>
      <x:c r="F30" s="175" t="s"/>
      <x:c r="G30" s="175" t="s"/>
      <x:c r="H30" s="175" t="s"/>
      <x:c r="I30" s="328" t="s"/>
      <x:c r="J30" s="328" t="s"/>
      <x:c r="K30" s="64" t="s">
        <x:v>91</x:v>
      </x:c>
      <x:c r="L30" s="41">
        <x:f>I30*2</x:f>
      </x:c>
    </x:row>
    <x:row r="31" spans="1:13" customFormat="1" ht="13.5" customHeight="1" x14ac:dyDescent="0.3">
      <x:c r="A31" s="175" t="s">
        <x:v>92</x:v>
      </x:c>
      <x:c r="B31" s="175" t="s"/>
      <x:c r="C31" s="175" t="s"/>
      <x:c r="D31" s="175" t="s"/>
      <x:c r="E31" s="175" t="s"/>
      <x:c r="F31" s="175" t="s"/>
      <x:c r="G31" s="175" t="s"/>
      <x:c r="H31" s="175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4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n">
        <x:v>2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7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36">
        <x:v>45114</x:v>
      </x:c>
      <x:c r="D3" s="236" t="s"/>
      <x:c r="E3" s="149" t="s"/>
      <x:c r="F3" s="149" t="s"/>
      <x:c r="H3" s="28" t="s"/>
      <x:c r="I3" s="29" t="s">
        <x:v>56</x:v>
      </x:c>
      <x:c r="J3" s="30" t="s"/>
      <x:c r="K3" s="31" t="s"/>
      <x:c r="L3" s="147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35" t="s">
        <x:v>101</x:v>
      </x:c>
      <x:c r="D4" s="235" t="s"/>
      <x:c r="E4" s="235" t="s"/>
      <x:c r="F4" s="235" t="s"/>
      <x:c r="H4" s="28" t="s"/>
      <x:c r="I4" s="29" t="s">
        <x:v>58</x:v>
      </x:c>
      <x:c r="J4" s="32" t="s"/>
      <x:c r="K4" s="31" t="s"/>
      <x:c r="L4" s="147" t="s">
        <x:v>53</x:v>
      </x:c>
    </x:row>
    <x:row r="5" spans="1:21" customFormat="1" ht="15.75" customHeight="1" x14ac:dyDescent="0.3">
      <x:c r="A5" s="4" t="s">
        <x:v>60</x:v>
      </x:c>
      <x:c r="B5" s="4" t="s"/>
      <x:c r="C5" s="235" t="s">
        <x:v>102</x:v>
      </x:c>
      <x:c r="D5" s="235" t="s"/>
      <x:c r="E5" s="235" t="s"/>
      <x:c r="F5" s="235" t="s"/>
      <x:c r="K5" s="50" t="s"/>
    </x:row>
    <x:row r="6" spans="1:21" customFormat="1" ht="17.2" customHeight="1" x14ac:dyDescent="0.3">
      <x:c r="A6" s="4" t="s">
        <x:v>59</x:v>
      </x:c>
      <x:c r="B6" s="4" t="s"/>
      <x:c r="C6" s="153" t="s">
        <x:v>103</x:v>
      </x:c>
      <x:c r="D6" s="153" t="s"/>
      <x:c r="E6" s="153" t="s"/>
      <x:c r="F6" s="153" t="s"/>
    </x:row>
    <x:row r="7" spans="1:21" customFormat="1" ht="17.2" customHeight="1" x14ac:dyDescent="0.3">
      <x:c r="A7" s="3" t="s">
        <x:v>63</x:v>
      </x:c>
      <x:c r="B7" s="3" t="s"/>
      <x:c r="C7" s="235" t="s">
        <x:v>104</x:v>
      </x:c>
      <x:c r="D7" s="235" t="s"/>
      <x:c r="E7" s="235" t="s"/>
      <x:c r="F7" s="235" t="s"/>
      <x:c r="H7" s="3" t="s">
        <x:v>105</x:v>
      </x:c>
      <x:c r="I7" s="3" t="s"/>
      <x:c r="J7" s="149" t="s">
        <x:v>106</x:v>
      </x:c>
      <x:c r="K7" s="149" t="s"/>
      <x:c r="L7" s="154" t="s"/>
    </x:row>
    <x:row r="8" spans="1:21" customFormat="1" ht="17.2" customHeight="1" x14ac:dyDescent="0.3">
      <x:c r="A8" s="4" t="s">
        <x:v>65</x:v>
      </x:c>
      <x:c r="B8" s="4" t="s"/>
      <x:c r="C8" s="235" t="s">
        <x:v>107</x:v>
      </x:c>
      <x:c r="D8" s="235" t="s"/>
      <x:c r="E8" s="235" t="s"/>
      <x:c r="F8" s="235" t="s"/>
      <x:c r="H8" s="4" t="s">
        <x:v>108</x:v>
      </x:c>
      <x:c r="I8" s="4" t="s"/>
      <x:c r="J8" s="155" t="s">
        <x:v>109</x:v>
      </x:c>
      <x:c r="K8" s="155" t="s"/>
      <x:c r="L8" s="154" t="s"/>
    </x:row>
    <x:row r="9" spans="1:21" customFormat="1" ht="17.2" customHeight="1" x14ac:dyDescent="0.3">
      <x:c r="A9" s="4" t="s">
        <x:v>66</x:v>
      </x:c>
      <x:c r="B9" s="4" t="s"/>
      <x:c r="C9" s="235" t="s">
        <x:v>110</x:v>
      </x:c>
      <x:c r="D9" s="235" t="s"/>
      <x:c r="E9" s="235" t="s"/>
      <x:c r="F9" s="235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37" t="s">
        <x:v>67</x:v>
      </x:c>
      <x:c r="I11" s="238" t="s"/>
      <x:c r="J11" s="239" t="s">
        <x:v>68</x:v>
      </x:c>
      <x:c r="K11" s="240" t="s"/>
      <x:c r="L11" s="241" t="s"/>
    </x:row>
    <x:row r="12" spans="1:21" customFormat="1" ht="34.5" customHeight="1" x14ac:dyDescent="0.3">
      <x:c r="A12" s="242" t="s">
        <x:v>111</x:v>
      </x:c>
      <x:c r="B12" s="246" t="s">
        <x:v>112</x:v>
      </x:c>
      <x:c r="C12" s="247" t="s"/>
      <x:c r="D12" s="247" t="s"/>
      <x:c r="E12" s="247" t="s"/>
      <x:c r="F12" s="247" t="s"/>
      <x:c r="G12" s="247" t="s"/>
      <x:c r="H12" s="329" t="s"/>
      <x:c r="I12" s="330" t="s"/>
      <x:c r="J12" s="256" t="s">
        <x:v>113</x:v>
      </x:c>
      <x:c r="K12" s="331">
        <x:f>SUM(B17:G17)/6</x:f>
      </x:c>
      <x:c r="L12" s="262">
        <x:f>ROUND(K12*0.6,3)</x:f>
      </x:c>
    </x:row>
    <x:row r="13" spans="1:21" customFormat="1" ht="31.5" customHeight="1" x14ac:dyDescent="0.3">
      <x:c r="A13" s="243" t="s"/>
      <x:c r="B13" s="248" t="s"/>
      <x:c r="C13" s="249" t="s"/>
      <x:c r="D13" s="249" t="s"/>
      <x:c r="E13" s="249" t="s"/>
      <x:c r="F13" s="249" t="s"/>
      <x:c r="G13" s="249" t="s"/>
      <x:c r="H13" s="332" t="s"/>
      <x:c r="I13" s="333" t="s"/>
      <x:c r="J13" s="257" t="s"/>
      <x:c r="K13" s="334" t="s"/>
      <x:c r="L13" s="263" t="s"/>
    </x:row>
    <x:row r="14" spans="1:21" customFormat="1" ht="38.25" customHeight="1" x14ac:dyDescent="0.3">
      <x:c r="A14" s="243" t="s"/>
      <x:c r="B14" s="248" t="s"/>
      <x:c r="C14" s="249" t="s"/>
      <x:c r="D14" s="249" t="s"/>
      <x:c r="E14" s="249" t="s"/>
      <x:c r="F14" s="249" t="s"/>
      <x:c r="G14" s="249" t="s"/>
      <x:c r="H14" s="332" t="s"/>
      <x:c r="I14" s="333" t="s"/>
      <x:c r="J14" s="257" t="s"/>
      <x:c r="K14" s="334" t="s"/>
      <x:c r="L14" s="263" t="s"/>
    </x:row>
    <x:row r="15" spans="1:21" customFormat="1" ht="70.5" customHeight="1" thickBot="1" x14ac:dyDescent="0.35">
      <x:c r="A15" s="243" t="s"/>
      <x:c r="B15" s="248" t="s"/>
      <x:c r="C15" s="249" t="s"/>
      <x:c r="D15" s="249" t="s"/>
      <x:c r="E15" s="249" t="s"/>
      <x:c r="F15" s="249" t="s"/>
      <x:c r="G15" s="249" t="s"/>
      <x:c r="H15" s="332" t="s"/>
      <x:c r="I15" s="333" t="s"/>
      <x:c r="J15" s="257" t="s"/>
      <x:c r="K15" s="334" t="s"/>
      <x:c r="L15" s="263" t="s"/>
    </x:row>
    <x:row r="16" spans="1:21" customFormat="1" ht="29" customHeight="1" thickBot="1" x14ac:dyDescent="0.4">
      <x:c r="A16" s="244" t="s"/>
      <x:c r="B16" s="159" t="s">
        <x:v>114</x:v>
      </x:c>
      <x:c r="C16" s="159" t="s">
        <x:v>115</x:v>
      </x:c>
      <x:c r="D16" s="159" t="s">
        <x:v>116</x:v>
      </x:c>
      <x:c r="E16" s="159" t="s">
        <x:v>117</x:v>
      </x:c>
      <x:c r="F16" s="159" t="s">
        <x:v>118</x:v>
      </x:c>
      <x:c r="G16" s="335" t="s">
        <x:v>119</x:v>
      </x:c>
      <x:c r="H16" s="332" t="s"/>
      <x:c r="I16" s="333" t="s"/>
      <x:c r="J16" s="257" t="s"/>
      <x:c r="K16" s="334" t="s"/>
      <x:c r="L16" s="263" t="s"/>
    </x:row>
    <x:row r="17" spans="1:21" s="0" customFormat="1" ht="30" customHeight="1" thickBot="1" x14ac:dyDescent="0.35">
      <x:c r="A17" s="245" t="s"/>
      <x:c r="B17" s="336" t="n">
        <x:v>0</x:v>
      </x:c>
      <x:c r="C17" s="337" t="s"/>
      <x:c r="D17" s="337" t="s"/>
      <x:c r="E17" s="337" t="s"/>
      <x:c r="F17" s="337" t="s"/>
      <x:c r="G17" s="338" t="s"/>
      <x:c r="H17" s="339" t="s"/>
      <x:c r="I17" s="340" t="s"/>
      <x:c r="J17" s="258" t="s"/>
      <x:c r="K17" s="341" t="s"/>
      <x:c r="L17" s="264" t="s"/>
      <x:c r="M17" s="0" t="s"/>
      <x:c r="U17" s="0" t="s"/>
    </x:row>
    <x:row r="18" spans="1:21" customFormat="1" ht="47.25" customHeight="1" x14ac:dyDescent="0.3">
      <x:c r="A18" s="267" t="s">
        <x:v>120</x:v>
      </x:c>
      <x:c r="B18" s="342" t="s">
        <x:v>121</x:v>
      </x:c>
      <x:c r="C18" s="342" t="s"/>
      <x:c r="D18" s="342" t="s"/>
      <x:c r="E18" s="342" t="s"/>
      <x:c r="F18" s="342" t="s"/>
      <x:c r="G18" s="342" t="s"/>
      <x:c r="H18" s="343" t="s"/>
      <x:c r="I18" s="344" t="s"/>
      <x:c r="J18" s="279" t="s">
        <x:v>122</x:v>
      </x:c>
      <x:c r="K18" s="345" t="n">
        <x:v>0</x:v>
      </x:c>
      <x:c r="L18" s="262">
        <x:f>IF((K18-K21)&gt;=0,(ROUND((K18-K21)*0.25,3)),0.00000000001)</x:f>
      </x:c>
    </x:row>
    <x:row r="19" spans="1:21" customFormat="1" ht="18.75" customHeight="1" x14ac:dyDescent="0.3">
      <x:c r="A19" s="268" t="s"/>
      <x:c r="B19" s="346" t="s"/>
      <x:c r="C19" s="346" t="s"/>
      <x:c r="D19" s="346" t="s"/>
      <x:c r="E19" s="346" t="s"/>
      <x:c r="F19" s="346" t="s"/>
      <x:c r="G19" s="346" t="s"/>
      <x:c r="H19" s="347" t="s"/>
      <x:c r="I19" s="348" t="s"/>
      <x:c r="J19" s="280" t="s"/>
      <x:c r="K19" s="349" t="s"/>
      <x:c r="L19" s="263" t="s"/>
    </x:row>
    <x:row r="20" spans="1:21" customFormat="1" ht="13.5" customHeight="1" thickBot="1" x14ac:dyDescent="0.35">
      <x:c r="A20" s="268" t="s"/>
      <x:c r="B20" s="350" t="s"/>
      <x:c r="C20" s="350" t="s"/>
      <x:c r="D20" s="350" t="s"/>
      <x:c r="E20" s="350" t="s"/>
      <x:c r="F20" s="350" t="s"/>
      <x:c r="G20" s="346" t="s"/>
      <x:c r="H20" s="347" t="s"/>
      <x:c r="I20" s="348" t="s"/>
      <x:c r="J20" s="280" t="s"/>
      <x:c r="K20" s="349" t="s"/>
      <x:c r="L20" s="263" t="s"/>
    </x:row>
    <x:row r="21" spans="1:21" customFormat="1" ht="28.25" customHeight="1" thickBot="1" x14ac:dyDescent="0.35">
      <x:c r="A21" s="269" t="s"/>
      <x:c r="B21" s="351" t="s">
        <x:v>123</x:v>
      </x:c>
      <x:c r="C21" s="352" t="n">
        <x:v>0</x:v>
      </x:c>
      <x:c r="D21" s="352" t="n">
        <x:v>0</x:v>
      </x:c>
      <x:c r="E21" s="352" t="n">
        <x:v>0</x:v>
      </x:c>
      <x:c r="F21" s="352" t="n">
        <x:v>0</x:v>
      </x:c>
      <x:c r="G21" s="352" t="s"/>
      <x:c r="H21" s="281" t="s"/>
      <x:c r="I21" s="353" t="s"/>
      <x:c r="J21" s="281" t="s"/>
      <x:c r="K21" s="354">
        <x:f>SUM(C21:G21)</x:f>
      </x:c>
      <x:c r="L21" s="284" t="s"/>
    </x:row>
    <x:row r="22" spans="1:21" customFormat="1" ht="87.5" customHeight="1" thickBot="1" x14ac:dyDescent="0.35">
      <x:c r="A22" s="267" t="s">
        <x:v>80</x:v>
      </x:c>
      <x:c r="B22" s="342" t="s">
        <x:v>124</x:v>
      </x:c>
      <x:c r="C22" s="285" t="s"/>
      <x:c r="D22" s="285" t="s"/>
      <x:c r="E22" s="285" t="s"/>
      <x:c r="F22" s="285" t="s"/>
      <x:c r="G22" s="286" t="s"/>
      <x:c r="H22" s="287" t="s"/>
      <x:c r="I22" s="288" t="s"/>
      <x:c r="J22" s="257" t="s">
        <x:v>125</x:v>
      </x:c>
      <x:c r="K22" s="355" t="n">
        <x:v>0</x:v>
      </x:c>
      <x:c r="L22" s="263">
        <x:f>IF((K22-K23)&gt;=0, ROUND((K22-K23)*0.15,3),0.000000001)</x:f>
      </x:c>
    </x:row>
    <x:row r="23" spans="1:21" customFormat="1" ht="28.25" customHeight="1" thickBot="1" x14ac:dyDescent="0.35">
      <x:c r="A23" s="269" t="s"/>
      <x:c r="B23" s="356" t="s">
        <x:v>123</x:v>
      </x:c>
      <x:c r="C23" s="352" t="n">
        <x:v>0</x:v>
      </x:c>
      <x:c r="D23" s="352" t="n">
        <x:v>0</x:v>
      </x:c>
      <x:c r="E23" s="352" t="n">
        <x:v>0</x:v>
      </x:c>
      <x:c r="F23" s="352" t="n">
        <x:v>0</x:v>
      </x:c>
      <x:c r="G23" s="352" t="s"/>
      <x:c r="H23" s="289" t="s"/>
      <x:c r="I23" s="290" t="s"/>
      <x:c r="J23" s="291" t="s"/>
      <x:c r="K23" s="354">
        <x:f>SUM(C23:G23)</x:f>
      </x:c>
      <x:c r="L23" s="28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7" t="s">
        <x:v>99</x:v>
      </x:c>
      <x:c r="J25" s="8" t="s"/>
      <x:c r="K25" s="265">
        <x:f>SUM(L12:L22)</x:f>
      </x:c>
      <x:c r="L25" s="266" t="s"/>
    </x:row>
    <x:row r="26" spans="1:21" customFormat="1" ht="30" customHeight="1" x14ac:dyDescent="0.3">
      <x:c r="I26" s="6" t="s"/>
      <x:c r="J26" s="6" t="s"/>
      <x:c r="K26" s="171" t="s"/>
      <x:c r="L26" s="171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/>
    <x:row r="30" spans="1:21" customFormat="1" ht="12.75" customHeight="1" x14ac:dyDescent="0.3">
      <x:c r="A30" s="3" t="s">
        <x:v>95</x:v>
      </x:c>
      <x:c r="B30" s="36" t="s"/>
      <x:c r="C30" s="36" t="s">
        <x:v>126</x:v>
      </x:c>
      <x:c r="D30" s="36" t="s"/>
      <x:c r="E30" s="36" t="s"/>
      <x:c r="H30" s="3" t="s">
        <x:v>127</x:v>
      </x:c>
      <x:c r="I30" s="3" t="s"/>
      <x:c r="J30" s="3" t="s"/>
      <x:c r="K30" s="170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128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2</x:v>
      </x:c>
    </x:row>
    <x:row r="3" spans="1:21" customFormat="1" ht="24" customHeight="1" thickBot="1" x14ac:dyDescent="0.35">
      <x:c r="A3" s="6" t="s">
        <x:v>129</x:v>
      </x:c>
      <x:c r="H3" s="28" t="s"/>
      <x:c r="I3" s="29" t="s">
        <x:v>54</x:v>
      </x:c>
      <x:c r="J3" s="30" t="s"/>
      <x:c r="K3" s="31" t="s"/>
      <x:c r="L3" s="31" t="s">
        <x:v>40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45114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3" t="s">
        <x:v>101</x:v>
      </x:c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19.5" hidden="1" customHeight="1" x14ac:dyDescent="0.3">
      <x:c r="C6" s="1" t="s">
        <x:v>102</x:v>
      </x:c>
      <x:c r="H6" s="79" t="s"/>
      <x:c r="I6" s="79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4" t="s"/>
      <x:c r="E7" s="34" t="s"/>
      <x:c r="F7" s="34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3" t="s">
        <x:v>107</x:v>
      </x:c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21" customFormat="1" ht="17.1" customHeight="1" x14ac:dyDescent="0.3">
      <x:c r="A10" s="4" t="s">
        <x:v>66</x:v>
      </x:c>
      <x:c r="B10" s="4" t="s"/>
      <x:c r="C10" s="233" t="s">
        <x:v>110</x:v>
      </x:c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21" customFormat="1" ht="9" customHeight="1" x14ac:dyDescent="0.3"/>
    <x:row r="12" spans="1:21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customFormat="1" ht="18" customHeight="1" x14ac:dyDescent="0.3">
      <x:c r="A13" s="37" t="s"/>
      <x:c r="K13" s="39" t="s"/>
      <x:c r="L13" s="48" t="s"/>
    </x:row>
    <x:row r="14" spans="1:21" customFormat="1" ht="39" customHeight="1" x14ac:dyDescent="0.3">
      <x:c r="A14" s="37" t="s"/>
      <x:c r="L14" s="38" t="s"/>
    </x:row>
    <x:row r="15" spans="1:21" customFormat="1" ht="18" customHeight="1" x14ac:dyDescent="0.3">
      <x:c r="A15" s="359" t="s">
        <x:v>130</x:v>
      </x:c>
      <x:c r="B15" s="360" t="s"/>
      <x:c r="C15" s="4" t="s"/>
      <x:c r="D15" s="361" t="s"/>
      <x:c r="E15" s="361" t="s"/>
      <x:c r="F15" s="361" t="s"/>
      <x:c r="G15" s="361" t="s"/>
      <x:c r="H15" s="361" t="s"/>
      <x:c r="I15" s="361" t="s"/>
      <x:c r="J15" s="361" t="s"/>
      <x:c r="K15" s="362" t="s"/>
      <x:c r="L15" s="363" t="s"/>
    </x:row>
    <x:row r="16" spans="1:21" customFormat="1" ht="19.5" customHeight="1" x14ac:dyDescent="0.35">
      <x:c r="A16" s="5" t="s">
        <x:v>131</x:v>
      </x:c>
    </x:row>
    <x:row r="17" spans="1:21" customFormat="1" ht="15" customHeight="1" x14ac:dyDescent="0.3">
      <x:c r="G17" s="38" t="s"/>
      <x:c r="H17" s="63" t="s">
        <x:v>132</x:v>
      </x:c>
      <x:c r="I17" s="49" t="s"/>
      <x:c r="K17" s="64" t="s">
        <x:v>133</x:v>
      </x:c>
    </x:row>
    <x:row r="18" spans="1:21" s="0" customFormat="1" ht="15" customHeight="1" x14ac:dyDescent="0.3">
      <x:c r="A18" s="0" t="s"/>
      <x:c r="B18" s="65" t="s">
        <x:v>134</x:v>
      </x:c>
      <x:c r="C18" s="27" t="s"/>
      <x:c r="D18" s="15" t="s"/>
      <x:c r="E18" s="364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  <x:c r="L18" s="0" t="s"/>
      <x:c r="M18" s="0" t="s"/>
      <x:c r="U18" s="0" t="s"/>
    </x:row>
    <x:row r="19" spans="1:21" customFormat="1" ht="15" customHeight="1" x14ac:dyDescent="0.3">
      <x:c r="B19" s="65" t="s">
        <x:v>135</x:v>
      </x:c>
      <x:c r="C19" s="27" t="s"/>
      <x:c r="D19" s="15" t="s"/>
      <x:c r="E19" s="364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</x:row>
    <x:row r="20" spans="1:21" customFormat="1" ht="15" customHeight="1" x14ac:dyDescent="0.3">
      <x:c r="B20" s="65" t="s">
        <x:v>136</x:v>
      </x:c>
      <x:c r="C20" s="27" t="s"/>
      <x:c r="D20" s="15" t="s"/>
      <x:c r="E20" s="364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customFormat="1" ht="12.75" customHeight="1" thickBot="1" x14ac:dyDescent="0.35">
      <x:c r="B21" s="27" t="s">
        <x:v>137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customFormat="1" ht="21" customHeight="1" thickBot="1" x14ac:dyDescent="0.4">
      <x:c r="G22" s="59" t="s">
        <x:v>138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customFormat="1" ht="23.25" customHeight="1" x14ac:dyDescent="0.3">
      <x:c r="A23" s="6" t="s">
        <x:v>139</x:v>
      </x:c>
    </x:row>
    <x:row r="24" spans="1:21" x14ac:dyDescent="0.3">
      <x:c r="B24" s="51" t="s">
        <x:v>82</x:v>
      </x:c>
    </x:row>
    <x:row r="25" spans="1:21" customFormat="1" ht="8.25" customHeight="1" x14ac:dyDescent="0.3">
      <x:c r="H25" s="50" t="s"/>
      <x:c r="I25" s="43" t="s"/>
      <x:c r="J25" s="52" t="s"/>
      <x:c r="K25" s="53" t="s"/>
    </x:row>
    <x:row r="26" spans="1:21" customFormat="1" ht="15" customHeight="1" x14ac:dyDescent="0.3">
      <x:c r="B26" s="27" t="s">
        <x:v>140</x:v>
      </x:c>
      <x:c r="C26" s="9" t="s"/>
      <x:c r="D26" s="15" t="s"/>
      <x:c r="E26" s="364" t="s"/>
      <x:c r="F26" s="27" t="s">
        <x:v>141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customFormat="1" ht="15" customHeight="1" x14ac:dyDescent="0.3">
      <x:c r="B28" s="69" t="s"/>
      <x:c r="C28" s="69" t="s"/>
      <x:c r="D28" s="27" t="s">
        <x:v>142</x:v>
      </x:c>
      <x:c r="E28" s="4" t="s"/>
      <x:c r="F28" s="4" t="s"/>
      <x:c r="G28" s="9" t="s"/>
      <x:c r="H28" s="9" t="s"/>
      <x:c r="I28" s="57" t="s"/>
      <x:c r="J28" s="58" t="s"/>
      <x:c r="K28" s="365" t="s"/>
    </x:row>
    <x:row r="29" spans="1:21" customFormat="1" ht="7.5" customHeight="1" thickBot="1" x14ac:dyDescent="0.35">
      <x:c r="L29" s="50" t="s"/>
    </x:row>
    <x:row r="30" spans="1:21" customFormat="1" ht="20.25" customHeight="1" thickBot="1" x14ac:dyDescent="0.35">
      <x:c r="G30" s="59" t="s">
        <x:v>143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customFormat="1" ht="11.25" customHeight="1" thickBot="1" x14ac:dyDescent="0.35"/>
    <x:row r="32" spans="1:21" customFormat="1" ht="20.25" customHeight="1" thickBot="1" x14ac:dyDescent="0.35">
      <x:c r="I32" s="7" t="s">
        <x:v>144</x:v>
      </x:c>
      <x:c r="J32" s="8" t="s"/>
      <x:c r="K32" s="8" t="s"/>
      <x:c r="L32" s="16">
        <x:f>ROUND(K22*0.3 + K30*0.7,3)</x:f>
      </x:c>
    </x:row>
    <x:row r="36" spans="1:21" x14ac:dyDescent="0.3">
      <x:c r="A36" s="3" t="s">
        <x:v>95</x:v>
      </x:c>
      <x:c r="B36" s="36" t="s"/>
      <x:c r="C36" s="36" t="s">
        <x:v>145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6"/>
  <x:sheetViews>
    <x:sheetView showZeros="0" workbookViewId="0">
      <x:selection activeCell="A6" sqref="A6 A6:F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146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2</x:v>
      </x:c>
      <x:c r="M2" s="366" t="s"/>
    </x:row>
    <x:row r="3" spans="1:21" customFormat="1" ht="24" customHeight="1" thickBot="1" x14ac:dyDescent="0.35">
      <x:c r="A3" s="6" t="s">
        <x:v>147</x:v>
      </x:c>
      <x:c r="H3" s="28" t="s"/>
      <x:c r="I3" s="29" t="s">
        <x:v>54</x:v>
      </x:c>
      <x:c r="J3" s="30" t="s"/>
      <x:c r="K3" s="31" t="s"/>
      <x:c r="L3" s="31" t="s">
        <x:v>39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45114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3" t="s">
        <x:v>101</x:v>
      </x:c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s="0" customFormat="1" ht="1.5" customHeight="1" x14ac:dyDescent="0.3">
      <x:c r="A6" s="0" t="s"/>
      <x:c r="B6" s="0" t="s"/>
      <x:c r="C6" s="43" t="s">
        <x:v>102</x:v>
      </x:c>
      <x:c r="D6" s="43" t="s"/>
      <x:c r="E6" s="43" t="s"/>
      <x:c r="F6" s="43" t="s"/>
      <x:c r="G6" s="0" t="s"/>
      <x:c r="H6" s="72" t="s"/>
      <x:c r="I6" s="73" t="s"/>
      <x:c r="J6" s="0" t="s"/>
      <x:c r="K6" s="72" t="s"/>
      <x:c r="L6" s="72" t="s"/>
      <x:c r="M6" s="0" t="s"/>
      <x:c r="U6" s="0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6" t="s"/>
      <x:c r="E7" s="36" t="s"/>
      <x:c r="F7" s="36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3" t="s">
        <x:v>107</x:v>
      </x:c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21" customFormat="1" ht="17.1" customHeight="1" x14ac:dyDescent="0.3">
      <x:c r="A10" s="4" t="s">
        <x:v>66</x:v>
      </x:c>
      <x:c r="B10" s="4" t="s"/>
      <x:c r="C10" s="233" t="s">
        <x:v>110</x:v>
      </x:c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21" customFormat="1" ht="24.75" customHeight="1" thickBot="1" x14ac:dyDescent="0.35">
      <x:c r="K11" s="14" t="s">
        <x:v>148</x:v>
      </x:c>
    </x:row>
    <x:row r="12" spans="1:21" customFormat="1" ht="94.5" customHeight="1" x14ac:dyDescent="0.3">
      <x:c r="A12" s="242" t="s">
        <x:v>149</x:v>
      </x:c>
      <x:c r="B12" s="301" t="s">
        <x:v>150</x:v>
      </x:c>
      <x:c r="C12" s="302" t="s"/>
      <x:c r="D12" s="302" t="s"/>
      <x:c r="E12" s="302" t="s"/>
      <x:c r="F12" s="302" t="s"/>
      <x:c r="G12" s="302" t="s"/>
      <x:c r="H12" s="302" t="s"/>
      <x:c r="I12" s="302" t="s"/>
      <x:c r="J12" s="11" t="s">
        <x:v>151</x:v>
      </x:c>
      <x:c r="K12" s="367" t="s"/>
      <x:c r="L12" s="17">
        <x:f>K12*0.25</x:f>
      </x:c>
      <x:c r="M12" s="10" t="s"/>
    </x:row>
    <x:row r="13" spans="1:21" customFormat="1" ht="63" customHeight="1" thickBot="1" x14ac:dyDescent="0.35">
      <x:c r="A13" s="299" t="s"/>
      <x:c r="B13" s="303" t="s">
        <x:v>152</x:v>
      </x:c>
      <x:c r="C13" s="304" t="s"/>
      <x:c r="D13" s="304" t="s"/>
      <x:c r="E13" s="304" t="s"/>
      <x:c r="F13" s="304" t="s"/>
      <x:c r="G13" s="304" t="s"/>
      <x:c r="H13" s="304" t="s"/>
      <x:c r="I13" s="304" t="s"/>
      <x:c r="J13" s="12" t="s">
        <x:v>153</x:v>
      </x:c>
      <x:c r="K13" s="368" t="s"/>
      <x:c r="L13" s="18">
        <x:f>K13*0.25</x:f>
      </x:c>
      <x:c r="M13" s="10" t="s"/>
    </x:row>
    <x:row r="14" spans="1:21" customFormat="1" ht="120" customHeight="1" x14ac:dyDescent="0.3">
      <x:c r="A14" s="242" t="s">
        <x:v>154</x:v>
      </x:c>
      <x:c r="B14" s="305" t="s">
        <x:v>155</x:v>
      </x:c>
      <x:c r="C14" s="306" t="s"/>
      <x:c r="D14" s="306" t="s"/>
      <x:c r="E14" s="306" t="s"/>
      <x:c r="F14" s="306" t="s"/>
      <x:c r="G14" s="306" t="s"/>
      <x:c r="H14" s="306" t="s"/>
      <x:c r="I14" s="306" t="s"/>
      <x:c r="J14" s="11" t="s">
        <x:v>156</x:v>
      </x:c>
      <x:c r="K14" s="365" t="s"/>
      <x:c r="L14" s="19">
        <x:f>K14*0.3</x:f>
      </x:c>
      <x:c r="M14" s="10" t="s"/>
    </x:row>
    <x:row r="15" spans="1:21" customFormat="1" ht="72" customHeight="1" x14ac:dyDescent="0.3">
      <x:c r="A15" s="243" t="s"/>
      <x:c r="B15" s="296" t="s">
        <x:v>157</x:v>
      </x:c>
      <x:c r="C15" s="297" t="s"/>
      <x:c r="D15" s="297" t="s"/>
      <x:c r="E15" s="297" t="s"/>
      <x:c r="F15" s="297" t="s"/>
      <x:c r="G15" s="297" t="s"/>
      <x:c r="H15" s="297" t="s"/>
      <x:c r="I15" s="297" t="s"/>
      <x:c r="J15" s="13" t="s">
        <x:v>158</x:v>
      </x:c>
      <x:c r="K15" s="365" t="s"/>
      <x:c r="L15" s="20">
        <x:f>K15*0.2</x:f>
      </x:c>
      <x:c r="M15" s="10" t="s"/>
    </x:row>
    <x:row r="16" spans="1:21" customFormat="1" ht="18" customHeight="1" x14ac:dyDescent="0.3">
      <x:c r="L16" s="21">
        <x:f>SUM(L12:L15)</x:f>
      </x:c>
    </x:row>
    <x:row r="17" spans="1:21" customFormat="1" ht="7.5" customHeight="1" x14ac:dyDescent="0.3">
      <x:c r="L17" s="22" t="s"/>
    </x:row>
    <x:row r="18" spans="1:21" customFormat="1" ht="18" customHeight="1" x14ac:dyDescent="0.3">
      <x:c r="B18" s="27" t="s">
        <x:v>82</x:v>
      </x:c>
      <x:c r="C18" s="15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365" t="s"/>
    </x:row>
    <x:row r="19" spans="1:21" customFormat="1" ht="13.5" customHeight="1" thickBot="1" x14ac:dyDescent="0.35">
      <x:c r="L19" s="22" t="s"/>
    </x:row>
    <x:row r="20" spans="1:21" customFormat="1" ht="13.9" customHeight="1" thickBot="1" x14ac:dyDescent="0.35">
      <x:c r="I20" s="7" t="s">
        <x:v>159</x:v>
      </x:c>
      <x:c r="J20" s="8" t="s"/>
      <x:c r="K20" s="8" t="s"/>
      <x:c r="L20" s="16">
        <x:f>SUM(L12:L15)-L18</x:f>
      </x:c>
    </x:row>
    <x:row r="26" spans="1:21" x14ac:dyDescent="0.3">
      <x:c r="A26" s="3" t="s">
        <x:v>95</x:v>
      </x:c>
      <x:c r="B26" s="36" t="s"/>
      <x:c r="C26" s="36" t="s">
        <x:v>160</x:v>
      </x:c>
      <x:c r="D26" s="36" t="s"/>
      <x:c r="E26" s="36" t="s"/>
      <x:c r="H26" s="3" t="s">
        <x:v>96</x:v>
      </x:c>
      <x:c r="I26" s="3" t="s"/>
      <x:c r="J26" s="3" t="s"/>
      <x:c r="K26" s="3" t="s"/>
      <x:c r="L26" s="3" t="s"/>
    </x:row>
  </x:sheetData>
  <x:mergeCells count="12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5"/>
    <x:mergeCell ref="B14:I14"/>
    <x:mergeCell ref="B15:I1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2023-06-20T18:09:48.5337488Z</dcterms:modified>
</coreProperties>
</file>